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R:\Victor y Fede\GESTION\"/>
    </mc:Choice>
  </mc:AlternateContent>
  <xr:revisionPtr revIDLastSave="0" documentId="13_ncr:1_{62AF278E-D76A-4B75-BA4E-EACF9243667B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DATA" sheetId="3" r:id="rId1"/>
    <sheet name="POTENCIALES" sheetId="1" r:id="rId2"/>
    <sheet name="CARTERA" sheetId="4" r:id="rId3"/>
    <sheet name="CARTERA RD" sheetId="5" r:id="rId4"/>
    <sheet name="SPX SX5E CAC40 DAX30 IBEX35" sheetId="6" r:id="rId5"/>
  </sheets>
  <definedNames>
    <definedName name="_xlnm._FilterDatabase" localSheetId="3" hidden="1">'CARTERA RD'!$C$9:$AJ$69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6" l="1" a="1"/>
  <c r="H7" i="6" s="1"/>
  <c r="K63" i="4"/>
  <c r="M63" i="4"/>
  <c r="K64" i="4"/>
  <c r="M64" i="4"/>
  <c r="K65" i="4"/>
  <c r="M65" i="4"/>
  <c r="K66" i="4"/>
  <c r="M66" i="4"/>
  <c r="AL7" i="6"/>
  <c r="K7" i="6"/>
  <c r="T7" i="6"/>
  <c r="B7" i="6"/>
  <c r="AC7" i="6"/>
  <c r="C13" i="6"/>
  <c r="AJ65" i="4"/>
  <c r="R66" i="4"/>
  <c r="O63" i="4"/>
  <c r="AF63" i="4"/>
  <c r="AF66" i="4"/>
  <c r="U63" i="4"/>
  <c r="S65" i="4"/>
  <c r="R64" i="4"/>
  <c r="AM63" i="4"/>
  <c r="AO65" i="4"/>
  <c r="AD63" i="4"/>
  <c r="T65" i="4"/>
  <c r="AG66" i="4"/>
  <c r="J66" i="4"/>
  <c r="AG64" i="4"/>
  <c r="I66" i="4"/>
  <c r="J64" i="4"/>
  <c r="U64" i="4"/>
  <c r="AJ63" i="4"/>
  <c r="AG65" i="4"/>
  <c r="AD66" i="4"/>
  <c r="AI65" i="4"/>
  <c r="U66" i="4"/>
  <c r="AG63" i="4"/>
  <c r="W64" i="4"/>
  <c r="Q65" i="4"/>
  <c r="O66" i="4"/>
  <c r="AM66" i="4"/>
  <c r="O65" i="4"/>
  <c r="R63" i="4"/>
  <c r="AM65" i="4"/>
  <c r="AO64" i="4"/>
  <c r="W66" i="4"/>
  <c r="I63" i="4"/>
  <c r="S64" i="4"/>
  <c r="S63" i="4"/>
  <c r="W65" i="4"/>
  <c r="AI64" i="4"/>
  <c r="J63" i="4"/>
  <c r="AD65" i="4"/>
  <c r="AF65" i="4"/>
  <c r="Q66" i="4"/>
  <c r="I65" i="4"/>
  <c r="AI63" i="4"/>
  <c r="O64" i="4"/>
  <c r="AM64" i="4"/>
  <c r="T64" i="4"/>
  <c r="J65" i="4"/>
  <c r="AO63" i="4"/>
  <c r="AI66" i="4"/>
  <c r="C66" i="4"/>
  <c r="AH63" i="4"/>
  <c r="C64" i="4"/>
  <c r="AO66" i="4"/>
  <c r="T66" i="4"/>
  <c r="W63" i="4"/>
  <c r="C65" i="4"/>
  <c r="AN64" i="4"/>
  <c r="AJ66" i="4"/>
  <c r="AH66" i="4"/>
  <c r="C63" i="4"/>
  <c r="AN63" i="4"/>
  <c r="AN66" i="4"/>
  <c r="U65" i="4"/>
  <c r="AH65" i="4"/>
  <c r="AJ64" i="4"/>
  <c r="Q64" i="4"/>
  <c r="S66" i="4"/>
  <c r="I64" i="4"/>
  <c r="AF64" i="4"/>
  <c r="R65" i="4"/>
  <c r="T63" i="4"/>
  <c r="Q63" i="4"/>
  <c r="AN65" i="4"/>
  <c r="AD64" i="4"/>
  <c r="AH64" i="4"/>
  <c r="E66" i="4" l="1"/>
  <c r="E63" i="4"/>
  <c r="E64" i="4"/>
  <c r="V66" i="4"/>
  <c r="AE65" i="4"/>
  <c r="V64" i="4"/>
  <c r="AE63" i="4"/>
  <c r="AE66" i="4"/>
  <c r="V65" i="4"/>
  <c r="AE64" i="4"/>
  <c r="V63" i="4"/>
  <c r="L65" i="4"/>
  <c r="L63" i="4"/>
  <c r="N65" i="4"/>
  <c r="E65" i="4"/>
  <c r="N63" i="4"/>
  <c r="N66" i="4"/>
  <c r="P66" i="4" s="1"/>
  <c r="P65" i="4"/>
  <c r="N64" i="4"/>
  <c r="P64" i="4" s="1"/>
  <c r="P63" i="4"/>
  <c r="C5" i="5"/>
  <c r="AR5" i="6" l="1"/>
  <c r="AY11" i="4" s="1"/>
  <c r="AI5" i="6"/>
  <c r="AX11" i="4" s="1"/>
  <c r="Z5" i="6"/>
  <c r="Q5" i="6"/>
  <c r="H5" i="6"/>
  <c r="AU11" i="4" s="1"/>
  <c r="C3" i="5"/>
  <c r="M62" i="4"/>
  <c r="K62" i="4"/>
  <c r="M61" i="4"/>
  <c r="K61" i="4"/>
  <c r="M60" i="4"/>
  <c r="K60" i="4"/>
  <c r="M59" i="4"/>
  <c r="K59" i="4"/>
  <c r="M58" i="4"/>
  <c r="K58" i="4"/>
  <c r="M57" i="4"/>
  <c r="K57" i="4"/>
  <c r="M56" i="4"/>
  <c r="K56" i="4"/>
  <c r="M55" i="4"/>
  <c r="K55" i="4"/>
  <c r="M54" i="4"/>
  <c r="K54" i="4"/>
  <c r="M53" i="4"/>
  <c r="K53" i="4"/>
  <c r="M52" i="4"/>
  <c r="K52" i="4"/>
  <c r="M51" i="4"/>
  <c r="K51" i="4"/>
  <c r="M50" i="4"/>
  <c r="K50" i="4"/>
  <c r="M49" i="4"/>
  <c r="K49" i="4"/>
  <c r="M48" i="4"/>
  <c r="K48" i="4"/>
  <c r="M47" i="4"/>
  <c r="K47" i="4"/>
  <c r="M46" i="4"/>
  <c r="K46" i="4"/>
  <c r="M45" i="4"/>
  <c r="K45" i="4"/>
  <c r="M44" i="4"/>
  <c r="K44" i="4"/>
  <c r="M43" i="4"/>
  <c r="K43" i="4"/>
  <c r="M42" i="4"/>
  <c r="K42" i="4"/>
  <c r="M41" i="4"/>
  <c r="K41" i="4"/>
  <c r="M40" i="4"/>
  <c r="K40" i="4"/>
  <c r="M39" i="4"/>
  <c r="E39" i="4" s="1"/>
  <c r="K39" i="4"/>
  <c r="M38" i="4"/>
  <c r="K38" i="4"/>
  <c r="M37" i="4"/>
  <c r="K37" i="4"/>
  <c r="M36" i="4"/>
  <c r="K36" i="4"/>
  <c r="M35" i="4"/>
  <c r="K35" i="4"/>
  <c r="M34" i="4"/>
  <c r="K34" i="4"/>
  <c r="M33" i="4"/>
  <c r="K33" i="4"/>
  <c r="M32" i="4"/>
  <c r="K32" i="4"/>
  <c r="M31" i="4"/>
  <c r="K31" i="4"/>
  <c r="M30" i="4"/>
  <c r="K30" i="4"/>
  <c r="M29" i="4"/>
  <c r="K29" i="4"/>
  <c r="N29" i="4" s="1"/>
  <c r="M28" i="4"/>
  <c r="K28" i="4"/>
  <c r="M27" i="4"/>
  <c r="K27" i="4"/>
  <c r="M26" i="4"/>
  <c r="K26" i="4"/>
  <c r="M25" i="4"/>
  <c r="K25" i="4"/>
  <c r="M24" i="4"/>
  <c r="K24" i="4"/>
  <c r="M23" i="4"/>
  <c r="K23" i="4"/>
  <c r="M22" i="4"/>
  <c r="K22" i="4"/>
  <c r="M21" i="4"/>
  <c r="K21" i="4"/>
  <c r="M20" i="4"/>
  <c r="E20" i="4" s="1"/>
  <c r="K20" i="4"/>
  <c r="M19" i="4"/>
  <c r="K19" i="4"/>
  <c r="M18" i="4"/>
  <c r="K18" i="4"/>
  <c r="M17" i="4"/>
  <c r="K17" i="4"/>
  <c r="M16" i="4"/>
  <c r="K16" i="4"/>
  <c r="M15" i="4"/>
  <c r="K15" i="4"/>
  <c r="M14" i="4"/>
  <c r="K14" i="4"/>
  <c r="M13" i="4"/>
  <c r="K13" i="4"/>
  <c r="M12" i="4"/>
  <c r="K12" i="4"/>
  <c r="AW11" i="4"/>
  <c r="AV11" i="4"/>
  <c r="AT11" i="4"/>
  <c r="AK11" i="4"/>
  <c r="D9" i="4"/>
  <c r="J8" i="4"/>
  <c r="J7" i="4"/>
  <c r="H65" i="4" s="1"/>
  <c r="J6" i="4"/>
  <c r="D52" i="1"/>
  <c r="D20" i="1"/>
  <c r="I5" i="1"/>
  <c r="B367" i="3"/>
  <c r="B366" i="3"/>
  <c r="B365" i="3"/>
  <c r="B364" i="3"/>
  <c r="B363" i="3"/>
  <c r="B362" i="3"/>
  <c r="B361" i="3"/>
  <c r="B360" i="3"/>
  <c r="D363" i="1" s="1"/>
  <c r="B359" i="3"/>
  <c r="D362" i="1" s="1"/>
  <c r="B358" i="3"/>
  <c r="D361" i="1" s="1"/>
  <c r="B357" i="3"/>
  <c r="D360" i="1" s="1"/>
  <c r="B356" i="3"/>
  <c r="D359" i="1" s="1"/>
  <c r="B355" i="3"/>
  <c r="D358" i="1" s="1"/>
  <c r="B354" i="3"/>
  <c r="D357" i="1" s="1"/>
  <c r="B353" i="3"/>
  <c r="D356" i="1" s="1"/>
  <c r="B352" i="3"/>
  <c r="D355" i="1" s="1"/>
  <c r="B351" i="3"/>
  <c r="D354" i="1" s="1"/>
  <c r="B350" i="3"/>
  <c r="D353" i="1" s="1"/>
  <c r="B349" i="3"/>
  <c r="D352" i="1" s="1"/>
  <c r="B348" i="3"/>
  <c r="D351" i="1" s="1"/>
  <c r="B347" i="3"/>
  <c r="D350" i="1" s="1"/>
  <c r="B346" i="3"/>
  <c r="D349" i="1" s="1"/>
  <c r="B345" i="3"/>
  <c r="D348" i="1" s="1"/>
  <c r="B344" i="3"/>
  <c r="D347" i="1" s="1"/>
  <c r="B343" i="3"/>
  <c r="D346" i="1" s="1"/>
  <c r="B342" i="3"/>
  <c r="D345" i="1" s="1"/>
  <c r="B341" i="3"/>
  <c r="D344" i="1" s="1"/>
  <c r="B340" i="3"/>
  <c r="D343" i="1" s="1"/>
  <c r="B339" i="3"/>
  <c r="D342" i="1" s="1"/>
  <c r="B338" i="3"/>
  <c r="D341" i="1" s="1"/>
  <c r="B337" i="3"/>
  <c r="D340" i="1" s="1"/>
  <c r="B336" i="3"/>
  <c r="D339" i="1" s="1"/>
  <c r="B335" i="3"/>
  <c r="D338" i="1" s="1"/>
  <c r="B334" i="3"/>
  <c r="D337" i="1" s="1"/>
  <c r="B333" i="3"/>
  <c r="D336" i="1" s="1"/>
  <c r="B332" i="3"/>
  <c r="D335" i="1" s="1"/>
  <c r="B331" i="3"/>
  <c r="D334" i="1" s="1"/>
  <c r="B330" i="3"/>
  <c r="D333" i="1" s="1"/>
  <c r="B329" i="3"/>
  <c r="D332" i="1" s="1"/>
  <c r="B328" i="3"/>
  <c r="D331" i="1" s="1"/>
  <c r="B327" i="3"/>
  <c r="D330" i="1" s="1"/>
  <c r="B326" i="3"/>
  <c r="D329" i="1" s="1"/>
  <c r="B325" i="3"/>
  <c r="D328" i="1" s="1"/>
  <c r="B324" i="3"/>
  <c r="D327" i="1" s="1"/>
  <c r="B323" i="3"/>
  <c r="D326" i="1" s="1"/>
  <c r="B322" i="3"/>
  <c r="D325" i="1" s="1"/>
  <c r="B321" i="3"/>
  <c r="D324" i="1" s="1"/>
  <c r="B320" i="3"/>
  <c r="D323" i="1" s="1"/>
  <c r="B319" i="3"/>
  <c r="D322" i="1" s="1"/>
  <c r="B318" i="3"/>
  <c r="D321" i="1" s="1"/>
  <c r="B317" i="3"/>
  <c r="D320" i="1" s="1"/>
  <c r="B316" i="3"/>
  <c r="D319" i="1" s="1"/>
  <c r="B315" i="3"/>
  <c r="D318" i="1" s="1"/>
  <c r="B314" i="3"/>
  <c r="D317" i="1" s="1"/>
  <c r="B313" i="3"/>
  <c r="D316" i="1" s="1"/>
  <c r="B312" i="3"/>
  <c r="D315" i="1" s="1"/>
  <c r="B311" i="3"/>
  <c r="D314" i="1" s="1"/>
  <c r="B310" i="3"/>
  <c r="D313" i="1" s="1"/>
  <c r="B309" i="3"/>
  <c r="D312" i="1" s="1"/>
  <c r="B308" i="3"/>
  <c r="D311" i="1" s="1"/>
  <c r="B307" i="3"/>
  <c r="D310" i="1" s="1"/>
  <c r="B306" i="3"/>
  <c r="D309" i="1" s="1"/>
  <c r="B305" i="3"/>
  <c r="D308" i="1" s="1"/>
  <c r="B304" i="3"/>
  <c r="D307" i="1" s="1"/>
  <c r="B303" i="3"/>
  <c r="D306" i="1" s="1"/>
  <c r="B302" i="3"/>
  <c r="D305" i="1" s="1"/>
  <c r="B301" i="3"/>
  <c r="D304" i="1" s="1"/>
  <c r="B300" i="3"/>
  <c r="D303" i="1" s="1"/>
  <c r="B299" i="3"/>
  <c r="D302" i="1" s="1"/>
  <c r="B298" i="3"/>
  <c r="D301" i="1" s="1"/>
  <c r="B297" i="3"/>
  <c r="D300" i="1" s="1"/>
  <c r="B296" i="3"/>
  <c r="D299" i="1" s="1"/>
  <c r="B295" i="3"/>
  <c r="D298" i="1" s="1"/>
  <c r="B294" i="3"/>
  <c r="D297" i="1" s="1"/>
  <c r="B293" i="3"/>
  <c r="D296" i="1" s="1"/>
  <c r="B292" i="3"/>
  <c r="D295" i="1" s="1"/>
  <c r="B291" i="3"/>
  <c r="D294" i="1" s="1"/>
  <c r="B290" i="3"/>
  <c r="D293" i="1" s="1"/>
  <c r="B289" i="3"/>
  <c r="D292" i="1" s="1"/>
  <c r="B288" i="3"/>
  <c r="D291" i="1" s="1"/>
  <c r="B287" i="3"/>
  <c r="D290" i="1" s="1"/>
  <c r="B286" i="3"/>
  <c r="D289" i="1" s="1"/>
  <c r="B285" i="3"/>
  <c r="D288" i="1" s="1"/>
  <c r="B284" i="3"/>
  <c r="D287" i="1" s="1"/>
  <c r="B283" i="3"/>
  <c r="D286" i="1" s="1"/>
  <c r="B282" i="3"/>
  <c r="D285" i="1" s="1"/>
  <c r="B281" i="3"/>
  <c r="D284" i="1" s="1"/>
  <c r="B280" i="3"/>
  <c r="D283" i="1" s="1"/>
  <c r="B279" i="3"/>
  <c r="D282" i="1" s="1"/>
  <c r="B278" i="3"/>
  <c r="D281" i="1" s="1"/>
  <c r="B277" i="3"/>
  <c r="D280" i="1" s="1"/>
  <c r="B276" i="3"/>
  <c r="D279" i="1" s="1"/>
  <c r="B275" i="3"/>
  <c r="D278" i="1" s="1"/>
  <c r="B274" i="3"/>
  <c r="D277" i="1" s="1"/>
  <c r="B273" i="3"/>
  <c r="D276" i="1" s="1"/>
  <c r="B272" i="3"/>
  <c r="D275" i="1" s="1"/>
  <c r="B271" i="3"/>
  <c r="D274" i="1" s="1"/>
  <c r="B270" i="3"/>
  <c r="D273" i="1" s="1"/>
  <c r="B269" i="3"/>
  <c r="D272" i="1" s="1"/>
  <c r="B268" i="3"/>
  <c r="D271" i="1" s="1"/>
  <c r="B267" i="3"/>
  <c r="D270" i="1" s="1"/>
  <c r="B266" i="3"/>
  <c r="D269" i="1" s="1"/>
  <c r="B265" i="3"/>
  <c r="D268" i="1" s="1"/>
  <c r="B264" i="3"/>
  <c r="D267" i="1" s="1"/>
  <c r="B263" i="3"/>
  <c r="D266" i="1" s="1"/>
  <c r="B262" i="3"/>
  <c r="D265" i="1" s="1"/>
  <c r="B261" i="3"/>
  <c r="D264" i="1" s="1"/>
  <c r="B260" i="3"/>
  <c r="D263" i="1" s="1"/>
  <c r="B259" i="3"/>
  <c r="D262" i="1" s="1"/>
  <c r="B258" i="3"/>
  <c r="D261" i="1" s="1"/>
  <c r="B257" i="3"/>
  <c r="D260" i="1" s="1"/>
  <c r="B256" i="3"/>
  <c r="D259" i="1" s="1"/>
  <c r="B255" i="3"/>
  <c r="D258" i="1" s="1"/>
  <c r="B254" i="3"/>
  <c r="D257" i="1" s="1"/>
  <c r="B253" i="3"/>
  <c r="D256" i="1" s="1"/>
  <c r="B252" i="3"/>
  <c r="D255" i="1" s="1"/>
  <c r="B251" i="3"/>
  <c r="D254" i="1" s="1"/>
  <c r="B250" i="3"/>
  <c r="D253" i="1" s="1"/>
  <c r="B249" i="3"/>
  <c r="D252" i="1" s="1"/>
  <c r="B248" i="3"/>
  <c r="D251" i="1" s="1"/>
  <c r="B247" i="3"/>
  <c r="D250" i="1" s="1"/>
  <c r="B246" i="3"/>
  <c r="D249" i="1" s="1"/>
  <c r="B245" i="3"/>
  <c r="D248" i="1" s="1"/>
  <c r="B244" i="3"/>
  <c r="D247" i="1" s="1"/>
  <c r="B243" i="3"/>
  <c r="D246" i="1" s="1"/>
  <c r="B242" i="3"/>
  <c r="D245" i="1" s="1"/>
  <c r="B241" i="3"/>
  <c r="D244" i="1" s="1"/>
  <c r="B240" i="3"/>
  <c r="D243" i="1" s="1"/>
  <c r="B239" i="3"/>
  <c r="D242" i="1" s="1"/>
  <c r="B238" i="3"/>
  <c r="D241" i="1" s="1"/>
  <c r="B237" i="3"/>
  <c r="D240" i="1" s="1"/>
  <c r="B236" i="3"/>
  <c r="D239" i="1" s="1"/>
  <c r="B235" i="3"/>
  <c r="D238" i="1" s="1"/>
  <c r="B234" i="3"/>
  <c r="D237" i="1" s="1"/>
  <c r="B233" i="3"/>
  <c r="D236" i="1" s="1"/>
  <c r="B232" i="3"/>
  <c r="D235" i="1" s="1"/>
  <c r="B231" i="3"/>
  <c r="D234" i="1" s="1"/>
  <c r="B230" i="3"/>
  <c r="D233" i="1" s="1"/>
  <c r="B229" i="3"/>
  <c r="D232" i="1" s="1"/>
  <c r="B228" i="3"/>
  <c r="D231" i="1" s="1"/>
  <c r="B227" i="3"/>
  <c r="D230" i="1" s="1"/>
  <c r="B226" i="3"/>
  <c r="D229" i="1" s="1"/>
  <c r="B225" i="3"/>
  <c r="D228" i="1" s="1"/>
  <c r="B224" i="3"/>
  <c r="D227" i="1" s="1"/>
  <c r="B223" i="3"/>
  <c r="D226" i="1" s="1"/>
  <c r="B222" i="3"/>
  <c r="D225" i="1" s="1"/>
  <c r="B221" i="3"/>
  <c r="D224" i="1" s="1"/>
  <c r="B220" i="3"/>
  <c r="D223" i="1" s="1"/>
  <c r="B219" i="3"/>
  <c r="D222" i="1" s="1"/>
  <c r="B218" i="3"/>
  <c r="D221" i="1" s="1"/>
  <c r="B217" i="3"/>
  <c r="D220" i="1" s="1"/>
  <c r="B216" i="3"/>
  <c r="D219" i="1" s="1"/>
  <c r="B215" i="3"/>
  <c r="D218" i="1" s="1"/>
  <c r="B214" i="3"/>
  <c r="D217" i="1" s="1"/>
  <c r="B213" i="3"/>
  <c r="D216" i="1" s="1"/>
  <c r="B212" i="3"/>
  <c r="D215" i="1" s="1"/>
  <c r="B211" i="3"/>
  <c r="D214" i="1" s="1"/>
  <c r="B210" i="3"/>
  <c r="D213" i="1" s="1"/>
  <c r="B209" i="3"/>
  <c r="D212" i="1" s="1"/>
  <c r="B208" i="3"/>
  <c r="D211" i="1" s="1"/>
  <c r="B207" i="3"/>
  <c r="D210" i="1" s="1"/>
  <c r="B206" i="3"/>
  <c r="D209" i="1" s="1"/>
  <c r="B205" i="3"/>
  <c r="D208" i="1" s="1"/>
  <c r="B204" i="3"/>
  <c r="D207" i="1" s="1"/>
  <c r="B203" i="3"/>
  <c r="D206" i="1" s="1"/>
  <c r="B202" i="3"/>
  <c r="D205" i="1" s="1"/>
  <c r="B201" i="3"/>
  <c r="D204" i="1" s="1"/>
  <c r="B200" i="3"/>
  <c r="D203" i="1" s="1"/>
  <c r="B199" i="3"/>
  <c r="D202" i="1" s="1"/>
  <c r="B198" i="3"/>
  <c r="D201" i="1" s="1"/>
  <c r="B197" i="3"/>
  <c r="D200" i="1" s="1"/>
  <c r="B196" i="3"/>
  <c r="D199" i="1" s="1"/>
  <c r="B195" i="3"/>
  <c r="D198" i="1" s="1"/>
  <c r="B194" i="3"/>
  <c r="D197" i="1" s="1"/>
  <c r="B193" i="3"/>
  <c r="D196" i="1" s="1"/>
  <c r="B192" i="3"/>
  <c r="D195" i="1" s="1"/>
  <c r="B191" i="3"/>
  <c r="D194" i="1" s="1"/>
  <c r="B190" i="3"/>
  <c r="D193" i="1" s="1"/>
  <c r="B189" i="3"/>
  <c r="D192" i="1" s="1"/>
  <c r="B188" i="3"/>
  <c r="D191" i="1" s="1"/>
  <c r="B187" i="3"/>
  <c r="D190" i="1" s="1"/>
  <c r="B186" i="3"/>
  <c r="D189" i="1" s="1"/>
  <c r="B185" i="3"/>
  <c r="D188" i="1" s="1"/>
  <c r="B184" i="3"/>
  <c r="D187" i="1" s="1"/>
  <c r="B183" i="3"/>
  <c r="D186" i="1" s="1"/>
  <c r="B182" i="3"/>
  <c r="D185" i="1" s="1"/>
  <c r="B181" i="3"/>
  <c r="D184" i="1" s="1"/>
  <c r="B180" i="3"/>
  <c r="D183" i="1" s="1"/>
  <c r="B179" i="3"/>
  <c r="D182" i="1" s="1"/>
  <c r="B178" i="3"/>
  <c r="D181" i="1" s="1"/>
  <c r="B177" i="3"/>
  <c r="D180" i="1" s="1"/>
  <c r="B176" i="3"/>
  <c r="D179" i="1" s="1"/>
  <c r="B175" i="3"/>
  <c r="D178" i="1" s="1"/>
  <c r="B174" i="3"/>
  <c r="D177" i="1" s="1"/>
  <c r="B173" i="3"/>
  <c r="D176" i="1" s="1"/>
  <c r="B172" i="3"/>
  <c r="D175" i="1" s="1"/>
  <c r="B171" i="3"/>
  <c r="D174" i="1" s="1"/>
  <c r="B170" i="3"/>
  <c r="D173" i="1" s="1"/>
  <c r="B169" i="3"/>
  <c r="D172" i="1" s="1"/>
  <c r="B168" i="3"/>
  <c r="D171" i="1" s="1"/>
  <c r="B167" i="3"/>
  <c r="D170" i="1" s="1"/>
  <c r="B166" i="3"/>
  <c r="D169" i="1" s="1"/>
  <c r="B165" i="3"/>
  <c r="D168" i="1" s="1"/>
  <c r="B164" i="3"/>
  <c r="D167" i="1" s="1"/>
  <c r="B163" i="3"/>
  <c r="D166" i="1" s="1"/>
  <c r="B162" i="3"/>
  <c r="D165" i="1" s="1"/>
  <c r="B161" i="3"/>
  <c r="D164" i="1" s="1"/>
  <c r="B160" i="3"/>
  <c r="D163" i="1" s="1"/>
  <c r="B159" i="3"/>
  <c r="D162" i="1" s="1"/>
  <c r="B158" i="3"/>
  <c r="D161" i="1" s="1"/>
  <c r="B157" i="3"/>
  <c r="D160" i="1" s="1"/>
  <c r="B156" i="3"/>
  <c r="D159" i="1" s="1"/>
  <c r="B155" i="3"/>
  <c r="D158" i="1" s="1"/>
  <c r="B154" i="3"/>
  <c r="D157" i="1" s="1"/>
  <c r="B153" i="3"/>
  <c r="D156" i="1" s="1"/>
  <c r="B152" i="3"/>
  <c r="D155" i="1" s="1"/>
  <c r="B151" i="3"/>
  <c r="D154" i="1" s="1"/>
  <c r="B150" i="3"/>
  <c r="D153" i="1" s="1"/>
  <c r="B149" i="3"/>
  <c r="D152" i="1" s="1"/>
  <c r="B148" i="3"/>
  <c r="D151" i="1" s="1"/>
  <c r="B147" i="3"/>
  <c r="D150" i="1" s="1"/>
  <c r="B146" i="3"/>
  <c r="D149" i="1" s="1"/>
  <c r="B145" i="3"/>
  <c r="D148" i="1" s="1"/>
  <c r="B144" i="3"/>
  <c r="D147" i="1" s="1"/>
  <c r="B143" i="3"/>
  <c r="D146" i="1" s="1"/>
  <c r="B142" i="3"/>
  <c r="D145" i="1" s="1"/>
  <c r="B141" i="3"/>
  <c r="D144" i="1" s="1"/>
  <c r="B140" i="3"/>
  <c r="D143" i="1" s="1"/>
  <c r="B139" i="3"/>
  <c r="D142" i="1" s="1"/>
  <c r="B138" i="3"/>
  <c r="D141" i="1" s="1"/>
  <c r="B137" i="3"/>
  <c r="D140" i="1" s="1"/>
  <c r="B136" i="3"/>
  <c r="D139" i="1" s="1"/>
  <c r="B135" i="3"/>
  <c r="D138" i="1" s="1"/>
  <c r="B134" i="3"/>
  <c r="D137" i="1" s="1"/>
  <c r="B133" i="3"/>
  <c r="D136" i="1" s="1"/>
  <c r="B132" i="3"/>
  <c r="D135" i="1" s="1"/>
  <c r="B131" i="3"/>
  <c r="D134" i="1" s="1"/>
  <c r="B130" i="3"/>
  <c r="D133" i="1" s="1"/>
  <c r="B129" i="3"/>
  <c r="D132" i="1" s="1"/>
  <c r="B128" i="3"/>
  <c r="D131" i="1" s="1"/>
  <c r="B127" i="3"/>
  <c r="D130" i="1" s="1"/>
  <c r="B126" i="3"/>
  <c r="D129" i="1" s="1"/>
  <c r="B125" i="3"/>
  <c r="D128" i="1" s="1"/>
  <c r="B124" i="3"/>
  <c r="D127" i="1" s="1"/>
  <c r="B123" i="3"/>
  <c r="D126" i="1" s="1"/>
  <c r="B122" i="3"/>
  <c r="D125" i="1" s="1"/>
  <c r="B121" i="3"/>
  <c r="D124" i="1" s="1"/>
  <c r="B120" i="3"/>
  <c r="D123" i="1" s="1"/>
  <c r="B119" i="3"/>
  <c r="D122" i="1" s="1"/>
  <c r="B118" i="3"/>
  <c r="D121" i="1" s="1"/>
  <c r="B117" i="3"/>
  <c r="D120" i="1" s="1"/>
  <c r="B116" i="3"/>
  <c r="D119" i="1" s="1"/>
  <c r="B115" i="3"/>
  <c r="D118" i="1" s="1"/>
  <c r="B114" i="3"/>
  <c r="D117" i="1" s="1"/>
  <c r="B113" i="3"/>
  <c r="D116" i="1" s="1"/>
  <c r="B112" i="3"/>
  <c r="D115" i="1" s="1"/>
  <c r="B111" i="3"/>
  <c r="D114" i="1" s="1"/>
  <c r="B110" i="3"/>
  <c r="D113" i="1" s="1"/>
  <c r="B109" i="3"/>
  <c r="D112" i="1" s="1"/>
  <c r="B108" i="3"/>
  <c r="D111" i="1" s="1"/>
  <c r="B107" i="3"/>
  <c r="D110" i="1" s="1"/>
  <c r="B106" i="3"/>
  <c r="D109" i="1" s="1"/>
  <c r="B105" i="3"/>
  <c r="D108" i="1" s="1"/>
  <c r="B104" i="3"/>
  <c r="D107" i="1" s="1"/>
  <c r="B103" i="3"/>
  <c r="D106" i="1" s="1"/>
  <c r="B102" i="3"/>
  <c r="D105" i="1" s="1"/>
  <c r="B101" i="3"/>
  <c r="D104" i="1" s="1"/>
  <c r="B100" i="3"/>
  <c r="D103" i="1" s="1"/>
  <c r="B99" i="3"/>
  <c r="D102" i="1" s="1"/>
  <c r="B98" i="3"/>
  <c r="D101" i="1" s="1"/>
  <c r="B97" i="3"/>
  <c r="D100" i="1" s="1"/>
  <c r="B96" i="3"/>
  <c r="D99" i="1" s="1"/>
  <c r="B95" i="3"/>
  <c r="D98" i="1" s="1"/>
  <c r="B94" i="3"/>
  <c r="D97" i="1" s="1"/>
  <c r="B93" i="3"/>
  <c r="D96" i="1" s="1"/>
  <c r="B92" i="3"/>
  <c r="D95" i="1" s="1"/>
  <c r="B91" i="3"/>
  <c r="D94" i="1" s="1"/>
  <c r="B90" i="3"/>
  <c r="D93" i="1" s="1"/>
  <c r="B89" i="3"/>
  <c r="D92" i="1" s="1"/>
  <c r="B88" i="3"/>
  <c r="D91" i="1" s="1"/>
  <c r="B87" i="3"/>
  <c r="D90" i="1" s="1"/>
  <c r="B86" i="3"/>
  <c r="D89" i="1" s="1"/>
  <c r="B85" i="3"/>
  <c r="D88" i="1" s="1"/>
  <c r="B84" i="3"/>
  <c r="D87" i="1" s="1"/>
  <c r="B83" i="3"/>
  <c r="D86" i="1" s="1"/>
  <c r="B82" i="3"/>
  <c r="D85" i="1" s="1"/>
  <c r="B81" i="3"/>
  <c r="D84" i="1" s="1"/>
  <c r="B80" i="3"/>
  <c r="D83" i="1" s="1"/>
  <c r="B79" i="3"/>
  <c r="D82" i="1" s="1"/>
  <c r="B78" i="3"/>
  <c r="D81" i="1" s="1"/>
  <c r="B77" i="3"/>
  <c r="D80" i="1" s="1"/>
  <c r="B76" i="3"/>
  <c r="D79" i="1" s="1"/>
  <c r="B75" i="3"/>
  <c r="D78" i="1" s="1"/>
  <c r="B74" i="3"/>
  <c r="D77" i="1" s="1"/>
  <c r="B73" i="3"/>
  <c r="D76" i="1" s="1"/>
  <c r="B72" i="3"/>
  <c r="D75" i="1" s="1"/>
  <c r="B71" i="3"/>
  <c r="D74" i="1" s="1"/>
  <c r="B70" i="3"/>
  <c r="D73" i="1" s="1"/>
  <c r="B69" i="3"/>
  <c r="D72" i="1" s="1"/>
  <c r="B68" i="3"/>
  <c r="D71" i="1" s="1"/>
  <c r="B67" i="3"/>
  <c r="D70" i="1" s="1"/>
  <c r="B66" i="3"/>
  <c r="D69" i="1" s="1"/>
  <c r="B65" i="3"/>
  <c r="D68" i="1" s="1"/>
  <c r="B64" i="3"/>
  <c r="D67" i="1" s="1"/>
  <c r="B63" i="3"/>
  <c r="D66" i="1" s="1"/>
  <c r="B62" i="3"/>
  <c r="D65" i="1" s="1"/>
  <c r="B61" i="3"/>
  <c r="D64" i="1" s="1"/>
  <c r="B60" i="3"/>
  <c r="D63" i="1" s="1"/>
  <c r="B59" i="3"/>
  <c r="D62" i="1" s="1"/>
  <c r="B58" i="3"/>
  <c r="D61" i="1" s="1"/>
  <c r="B57" i="3"/>
  <c r="D60" i="1" s="1"/>
  <c r="B56" i="3"/>
  <c r="D59" i="1" s="1"/>
  <c r="B55" i="3"/>
  <c r="D58" i="1" s="1"/>
  <c r="B54" i="3"/>
  <c r="D57" i="1" s="1"/>
  <c r="B53" i="3"/>
  <c r="D56" i="1" s="1"/>
  <c r="B52" i="3"/>
  <c r="D55" i="1" s="1"/>
  <c r="B51" i="3"/>
  <c r="D54" i="1" s="1"/>
  <c r="B50" i="3"/>
  <c r="D53" i="1" s="1"/>
  <c r="B49" i="3"/>
  <c r="B48" i="3"/>
  <c r="D51" i="1" s="1"/>
  <c r="B47" i="3"/>
  <c r="D50" i="1" s="1"/>
  <c r="B46" i="3"/>
  <c r="D49" i="1" s="1"/>
  <c r="B45" i="3"/>
  <c r="D48" i="1" s="1"/>
  <c r="B44" i="3"/>
  <c r="D47" i="1" s="1"/>
  <c r="B43" i="3"/>
  <c r="D46" i="1" s="1"/>
  <c r="B42" i="3"/>
  <c r="D45" i="1" s="1"/>
  <c r="B41" i="3"/>
  <c r="D44" i="1" s="1"/>
  <c r="B40" i="3"/>
  <c r="D43" i="1" s="1"/>
  <c r="B39" i="3"/>
  <c r="D42" i="1" s="1"/>
  <c r="B38" i="3"/>
  <c r="D41" i="1" s="1"/>
  <c r="B37" i="3"/>
  <c r="D40" i="1" s="1"/>
  <c r="B36" i="3"/>
  <c r="D39" i="1" s="1"/>
  <c r="B35" i="3"/>
  <c r="D38" i="1" s="1"/>
  <c r="B34" i="3"/>
  <c r="D37" i="1" s="1"/>
  <c r="B33" i="3"/>
  <c r="D36" i="1" s="1"/>
  <c r="B32" i="3"/>
  <c r="D35" i="1" s="1"/>
  <c r="B31" i="3"/>
  <c r="D34" i="1" s="1"/>
  <c r="B30" i="3"/>
  <c r="D33" i="1" s="1"/>
  <c r="B29" i="3"/>
  <c r="D32" i="1" s="1"/>
  <c r="B28" i="3"/>
  <c r="D31" i="1" s="1"/>
  <c r="B27" i="3"/>
  <c r="D30" i="1" s="1"/>
  <c r="B26" i="3"/>
  <c r="D29" i="1" s="1"/>
  <c r="B25" i="3"/>
  <c r="D28" i="1" s="1"/>
  <c r="B24" i="3"/>
  <c r="D27" i="1" s="1"/>
  <c r="B23" i="3"/>
  <c r="D26" i="1" s="1"/>
  <c r="B22" i="3"/>
  <c r="D25" i="1" s="1"/>
  <c r="B21" i="3"/>
  <c r="D24" i="1" s="1"/>
  <c r="B20" i="3"/>
  <c r="D23" i="1" s="1"/>
  <c r="B19" i="3"/>
  <c r="D22" i="1" s="1"/>
  <c r="B18" i="3"/>
  <c r="D21" i="1" s="1"/>
  <c r="B17" i="3"/>
  <c r="B16" i="3"/>
  <c r="D19" i="1" s="1"/>
  <c r="B15" i="3"/>
  <c r="D18" i="1" s="1"/>
  <c r="B14" i="3"/>
  <c r="D17" i="1" s="1"/>
  <c r="B13" i="3"/>
  <c r="D16" i="1" s="1"/>
  <c r="B12" i="3"/>
  <c r="D15" i="1" s="1"/>
  <c r="B11" i="3"/>
  <c r="D14" i="1" s="1"/>
  <c r="B10" i="3"/>
  <c r="D13" i="1" s="1"/>
  <c r="B9" i="3"/>
  <c r="D12" i="1" s="1"/>
  <c r="B8" i="3"/>
  <c r="D11" i="1" s="1"/>
  <c r="B7" i="3"/>
  <c r="D10" i="1" s="1"/>
  <c r="B6" i="3"/>
  <c r="D9" i="1" s="1"/>
  <c r="B5" i="3"/>
  <c r="D8" i="1" s="1"/>
  <c r="B4" i="3"/>
  <c r="B3" i="3"/>
  <c r="N21" i="4" l="1"/>
  <c r="E23" i="4"/>
  <c r="E25" i="4"/>
  <c r="N27" i="4"/>
  <c r="E41" i="4"/>
  <c r="E43" i="4"/>
  <c r="E55" i="4"/>
  <c r="AK66" i="4"/>
  <c r="AL66" i="4" s="1"/>
  <c r="AK63" i="4"/>
  <c r="AL63" i="4" s="1"/>
  <c r="AK64" i="4"/>
  <c r="AL64" i="4" s="1"/>
  <c r="AK65" i="4"/>
  <c r="AL65" i="4" s="1"/>
  <c r="E29" i="4"/>
  <c r="N35" i="4"/>
  <c r="E27" i="4"/>
  <c r="E26" i="4"/>
  <c r="N57" i="4"/>
  <c r="E22" i="4"/>
  <c r="E24" i="4"/>
  <c r="E37" i="4"/>
  <c r="E56" i="4"/>
  <c r="E13" i="4"/>
  <c r="E17" i="4"/>
  <c r="E57" i="4"/>
  <c r="N59" i="4"/>
  <c r="E61" i="4"/>
  <c r="N37" i="4"/>
  <c r="N43" i="4"/>
  <c r="E45" i="4"/>
  <c r="N60" i="4"/>
  <c r="N13" i="4"/>
  <c r="N20" i="4"/>
  <c r="N22" i="4"/>
  <c r="N23" i="4"/>
  <c r="N24" i="4"/>
  <c r="N25" i="4"/>
  <c r="N45" i="4"/>
  <c r="N55" i="4"/>
  <c r="N56" i="4"/>
  <c r="N58" i="4"/>
  <c r="E21" i="4"/>
  <c r="E35" i="4"/>
  <c r="Y9" i="1"/>
  <c r="U9" i="1"/>
  <c r="X9" i="1"/>
  <c r="V9" i="1"/>
  <c r="W9" i="1"/>
  <c r="Y17" i="1"/>
  <c r="U17" i="1"/>
  <c r="X17" i="1"/>
  <c r="V17" i="1"/>
  <c r="W17" i="1"/>
  <c r="X10" i="1"/>
  <c r="W10" i="1"/>
  <c r="Y10" i="1"/>
  <c r="V10" i="1"/>
  <c r="U10" i="1"/>
  <c r="V14" i="1"/>
  <c r="Y14" i="1"/>
  <c r="U14" i="1"/>
  <c r="W14" i="1"/>
  <c r="X14" i="1"/>
  <c r="Y18" i="1"/>
  <c r="V18" i="1"/>
  <c r="U18" i="1"/>
  <c r="W18" i="1"/>
  <c r="X18" i="1"/>
  <c r="Y22" i="1"/>
  <c r="U22" i="1"/>
  <c r="V22" i="1"/>
  <c r="X22" i="1"/>
  <c r="W22" i="1"/>
  <c r="Y30" i="1"/>
  <c r="U30" i="1"/>
  <c r="W30" i="1"/>
  <c r="X30" i="1"/>
  <c r="V30" i="1"/>
  <c r="Y34" i="1"/>
  <c r="U34" i="1"/>
  <c r="V34" i="1"/>
  <c r="W34" i="1"/>
  <c r="X34" i="1"/>
  <c r="Y38" i="1"/>
  <c r="U38" i="1"/>
  <c r="X38" i="1"/>
  <c r="V38" i="1"/>
  <c r="W38" i="1"/>
  <c r="Y46" i="1"/>
  <c r="U46" i="1"/>
  <c r="W46" i="1"/>
  <c r="V46" i="1"/>
  <c r="X46" i="1"/>
  <c r="Y50" i="1"/>
  <c r="U50" i="1"/>
  <c r="V50" i="1"/>
  <c r="X50" i="1"/>
  <c r="W50" i="1"/>
  <c r="V54" i="1"/>
  <c r="Y54" i="1"/>
  <c r="U54" i="1"/>
  <c r="X54" i="1"/>
  <c r="W54" i="1"/>
  <c r="V58" i="1"/>
  <c r="Y58" i="1"/>
  <c r="U58" i="1"/>
  <c r="W58" i="1"/>
  <c r="X58" i="1"/>
  <c r="V62" i="1"/>
  <c r="Y62" i="1"/>
  <c r="U62" i="1"/>
  <c r="W62" i="1"/>
  <c r="X62" i="1"/>
  <c r="V70" i="1"/>
  <c r="Y70" i="1"/>
  <c r="U70" i="1"/>
  <c r="X70" i="1"/>
  <c r="W70" i="1"/>
  <c r="V74" i="1"/>
  <c r="Y74" i="1"/>
  <c r="U74" i="1"/>
  <c r="W74" i="1"/>
  <c r="X74" i="1"/>
  <c r="V78" i="1"/>
  <c r="Y78" i="1"/>
  <c r="U78" i="1"/>
  <c r="X78" i="1"/>
  <c r="W78" i="1"/>
  <c r="V82" i="1"/>
  <c r="Y82" i="1"/>
  <c r="U82" i="1"/>
  <c r="W82" i="1"/>
  <c r="X82" i="1"/>
  <c r="V94" i="1"/>
  <c r="Y94" i="1"/>
  <c r="U94" i="1"/>
  <c r="X94" i="1"/>
  <c r="W94" i="1"/>
  <c r="Y11" i="1"/>
  <c r="U11" i="1"/>
  <c r="X11" i="1"/>
  <c r="V11" i="1"/>
  <c r="W11" i="1"/>
  <c r="W15" i="1"/>
  <c r="V15" i="1"/>
  <c r="X15" i="1"/>
  <c r="Y15" i="1"/>
  <c r="U15" i="1"/>
  <c r="V19" i="1"/>
  <c r="W19" i="1"/>
  <c r="U19" i="1"/>
  <c r="Y19" i="1"/>
  <c r="X19" i="1"/>
  <c r="V23" i="1"/>
  <c r="U23" i="1"/>
  <c r="Y23" i="1"/>
  <c r="X23" i="1"/>
  <c r="W23" i="1"/>
  <c r="V27" i="1"/>
  <c r="Y27" i="1"/>
  <c r="X27" i="1"/>
  <c r="W27" i="1"/>
  <c r="U27" i="1"/>
  <c r="V31" i="1"/>
  <c r="X31" i="1"/>
  <c r="W31" i="1"/>
  <c r="Y31" i="1"/>
  <c r="U31" i="1"/>
  <c r="V35" i="1"/>
  <c r="W35" i="1"/>
  <c r="U35" i="1"/>
  <c r="X35" i="1"/>
  <c r="Y35" i="1"/>
  <c r="V39" i="1"/>
  <c r="U39" i="1"/>
  <c r="Y39" i="1"/>
  <c r="W39" i="1"/>
  <c r="X39" i="1"/>
  <c r="V43" i="1"/>
  <c r="Y43" i="1"/>
  <c r="X43" i="1"/>
  <c r="U43" i="1"/>
  <c r="W43" i="1"/>
  <c r="V47" i="1"/>
  <c r="X47" i="1"/>
  <c r="W47" i="1"/>
  <c r="U47" i="1"/>
  <c r="Y47" i="1"/>
  <c r="V51" i="1"/>
  <c r="W51" i="1"/>
  <c r="U51" i="1"/>
  <c r="Y51" i="1"/>
  <c r="X51" i="1"/>
  <c r="W55" i="1"/>
  <c r="V55" i="1"/>
  <c r="Y55" i="1"/>
  <c r="U55" i="1"/>
  <c r="X55" i="1"/>
  <c r="W59" i="1"/>
  <c r="V59" i="1"/>
  <c r="X59" i="1"/>
  <c r="Y59" i="1"/>
  <c r="U59" i="1"/>
  <c r="W67" i="1"/>
  <c r="V67" i="1"/>
  <c r="X67" i="1"/>
  <c r="Y67" i="1"/>
  <c r="U67" i="1"/>
  <c r="W75" i="1"/>
  <c r="V75" i="1"/>
  <c r="X75" i="1"/>
  <c r="U75" i="1"/>
  <c r="Y75" i="1"/>
  <c r="W83" i="1"/>
  <c r="V83" i="1"/>
  <c r="X83" i="1"/>
  <c r="U83" i="1"/>
  <c r="Y83" i="1"/>
  <c r="W91" i="1"/>
  <c r="V91" i="1"/>
  <c r="U91" i="1"/>
  <c r="X91" i="1"/>
  <c r="Y91" i="1"/>
  <c r="V8" i="1"/>
  <c r="Y8" i="1"/>
  <c r="U8" i="1"/>
  <c r="W8" i="1"/>
  <c r="X8" i="1"/>
  <c r="X12" i="1"/>
  <c r="W12" i="1"/>
  <c r="V12" i="1"/>
  <c r="Y12" i="1"/>
  <c r="U12" i="1"/>
  <c r="X16" i="1"/>
  <c r="Y16" i="1"/>
  <c r="W16" i="1"/>
  <c r="U16" i="1"/>
  <c r="V16" i="1"/>
  <c r="W24" i="1"/>
  <c r="V24" i="1"/>
  <c r="X24" i="1"/>
  <c r="U24" i="1"/>
  <c r="Y24" i="1"/>
  <c r="W28" i="1"/>
  <c r="U28" i="1"/>
  <c r="V28" i="1"/>
  <c r="Y28" i="1"/>
  <c r="X28" i="1"/>
  <c r="W32" i="1"/>
  <c r="Y32" i="1"/>
  <c r="X32" i="1"/>
  <c r="U32" i="1"/>
  <c r="V32" i="1"/>
  <c r="W40" i="1"/>
  <c r="V40" i="1"/>
  <c r="U40" i="1"/>
  <c r="X40" i="1"/>
  <c r="Y40" i="1"/>
  <c r="W44" i="1"/>
  <c r="U44" i="1"/>
  <c r="Y44" i="1"/>
  <c r="V44" i="1"/>
  <c r="X44" i="1"/>
  <c r="W48" i="1"/>
  <c r="Y48" i="1"/>
  <c r="X48" i="1"/>
  <c r="U48" i="1"/>
  <c r="V48" i="1"/>
  <c r="V204" i="1"/>
  <c r="Y204" i="1"/>
  <c r="U204" i="1"/>
  <c r="X204" i="1"/>
  <c r="W204" i="1"/>
  <c r="V102" i="1"/>
  <c r="Y102" i="1"/>
  <c r="U102" i="1"/>
  <c r="X102" i="1"/>
  <c r="W102" i="1"/>
  <c r="V110" i="1"/>
  <c r="Y110" i="1"/>
  <c r="U110" i="1"/>
  <c r="X110" i="1"/>
  <c r="W110" i="1"/>
  <c r="V146" i="1"/>
  <c r="Y146" i="1"/>
  <c r="U146" i="1"/>
  <c r="X146" i="1"/>
  <c r="W146" i="1"/>
  <c r="V162" i="1"/>
  <c r="Y162" i="1"/>
  <c r="U162" i="1"/>
  <c r="X162" i="1"/>
  <c r="W162" i="1"/>
  <c r="V178" i="1"/>
  <c r="Y178" i="1"/>
  <c r="U178" i="1"/>
  <c r="X178" i="1"/>
  <c r="W178" i="1"/>
  <c r="W63" i="1"/>
  <c r="V63" i="1"/>
  <c r="W79" i="1"/>
  <c r="V79" i="1"/>
  <c r="W103" i="1"/>
  <c r="V103" i="1"/>
  <c r="Y103" i="1"/>
  <c r="X103" i="1"/>
  <c r="W115" i="1"/>
  <c r="V115" i="1"/>
  <c r="U115" i="1"/>
  <c r="X115" i="1"/>
  <c r="W127" i="1"/>
  <c r="V127" i="1"/>
  <c r="U127" i="1"/>
  <c r="X127" i="1"/>
  <c r="W135" i="1"/>
  <c r="V135" i="1"/>
  <c r="U135" i="1"/>
  <c r="X135" i="1"/>
  <c r="W147" i="1"/>
  <c r="V147" i="1"/>
  <c r="Y147" i="1"/>
  <c r="X147" i="1"/>
  <c r="W159" i="1"/>
  <c r="V159" i="1"/>
  <c r="U159" i="1"/>
  <c r="Y159" i="1"/>
  <c r="X159" i="1"/>
  <c r="W171" i="1"/>
  <c r="V171" i="1"/>
  <c r="Y171" i="1"/>
  <c r="X171" i="1"/>
  <c r="U171" i="1"/>
  <c r="X183" i="1"/>
  <c r="W183" i="1"/>
  <c r="V183" i="1"/>
  <c r="U183" i="1"/>
  <c r="Y183" i="1"/>
  <c r="Y195" i="1"/>
  <c r="U195" i="1"/>
  <c r="X195" i="1"/>
  <c r="W195" i="1"/>
  <c r="V195" i="1"/>
  <c r="Y207" i="1"/>
  <c r="U207" i="1"/>
  <c r="X207" i="1"/>
  <c r="V207" i="1"/>
  <c r="W207" i="1"/>
  <c r="Y219" i="1"/>
  <c r="U219" i="1"/>
  <c r="X219" i="1"/>
  <c r="W219" i="1"/>
  <c r="V219" i="1"/>
  <c r="Y231" i="1"/>
  <c r="U231" i="1"/>
  <c r="X231" i="1"/>
  <c r="W231" i="1"/>
  <c r="V231" i="1"/>
  <c r="Y243" i="1"/>
  <c r="U243" i="1"/>
  <c r="X243" i="1"/>
  <c r="W243" i="1"/>
  <c r="V243" i="1"/>
  <c r="Y251" i="1"/>
  <c r="U251" i="1"/>
  <c r="X251" i="1"/>
  <c r="W251" i="1"/>
  <c r="V251" i="1"/>
  <c r="X263" i="1"/>
  <c r="V263" i="1"/>
  <c r="U263" i="1"/>
  <c r="Y263" i="1"/>
  <c r="W263" i="1"/>
  <c r="X275" i="1"/>
  <c r="W275" i="1"/>
  <c r="Y275" i="1"/>
  <c r="V275" i="1"/>
  <c r="U275" i="1"/>
  <c r="Y283" i="1"/>
  <c r="U283" i="1"/>
  <c r="X283" i="1"/>
  <c r="V283" i="1"/>
  <c r="W283" i="1"/>
  <c r="Y295" i="1"/>
  <c r="U295" i="1"/>
  <c r="X295" i="1"/>
  <c r="W295" i="1"/>
  <c r="V295" i="1"/>
  <c r="Y307" i="1"/>
  <c r="U307" i="1"/>
  <c r="X307" i="1"/>
  <c r="W307" i="1"/>
  <c r="V307" i="1"/>
  <c r="Y319" i="1"/>
  <c r="U319" i="1"/>
  <c r="X319" i="1"/>
  <c r="W319" i="1"/>
  <c r="V319" i="1"/>
  <c r="Y331" i="1"/>
  <c r="U331" i="1"/>
  <c r="X331" i="1"/>
  <c r="W331" i="1"/>
  <c r="V331" i="1"/>
  <c r="V343" i="1"/>
  <c r="Y343" i="1"/>
  <c r="U343" i="1"/>
  <c r="W343" i="1"/>
  <c r="X343" i="1"/>
  <c r="V355" i="1"/>
  <c r="Y355" i="1"/>
  <c r="U355" i="1"/>
  <c r="X355" i="1"/>
  <c r="W355" i="1"/>
  <c r="V363" i="1"/>
  <c r="Y363" i="1"/>
  <c r="U363" i="1"/>
  <c r="X363" i="1"/>
  <c r="W363" i="1"/>
  <c r="Y20" i="1"/>
  <c r="U21" i="1"/>
  <c r="V33" i="1"/>
  <c r="Y41" i="1"/>
  <c r="U53" i="1"/>
  <c r="W57" i="1"/>
  <c r="Y64" i="1"/>
  <c r="V66" i="1"/>
  <c r="Y66" i="1"/>
  <c r="U66" i="1"/>
  <c r="W66" i="1"/>
  <c r="U71" i="1"/>
  <c r="V86" i="1"/>
  <c r="Y86" i="1"/>
  <c r="U86" i="1"/>
  <c r="X86" i="1"/>
  <c r="U87" i="1"/>
  <c r="X90" i="1"/>
  <c r="W105" i="1"/>
  <c r="V118" i="1"/>
  <c r="Y118" i="1"/>
  <c r="U118" i="1"/>
  <c r="X118" i="1"/>
  <c r="W118" i="1"/>
  <c r="V126" i="1"/>
  <c r="Y126" i="1"/>
  <c r="U126" i="1"/>
  <c r="W126" i="1"/>
  <c r="V148" i="1"/>
  <c r="Y193" i="1"/>
  <c r="X56" i="1"/>
  <c r="W56" i="1"/>
  <c r="X60" i="1"/>
  <c r="W60" i="1"/>
  <c r="Y60" i="1"/>
  <c r="X64" i="1"/>
  <c r="W64" i="1"/>
  <c r="U64" i="1"/>
  <c r="X68" i="1"/>
  <c r="W68" i="1"/>
  <c r="Y68" i="1"/>
  <c r="X72" i="1"/>
  <c r="W72" i="1"/>
  <c r="U72" i="1"/>
  <c r="X76" i="1"/>
  <c r="W76" i="1"/>
  <c r="Y76" i="1"/>
  <c r="X80" i="1"/>
  <c r="W80" i="1"/>
  <c r="U80" i="1"/>
  <c r="X84" i="1"/>
  <c r="W84" i="1"/>
  <c r="V84" i="1"/>
  <c r="Y84" i="1"/>
  <c r="X88" i="1"/>
  <c r="W88" i="1"/>
  <c r="U88" i="1"/>
  <c r="X92" i="1"/>
  <c r="W92" i="1"/>
  <c r="V92" i="1"/>
  <c r="U92" i="1"/>
  <c r="Y92" i="1"/>
  <c r="X96" i="1"/>
  <c r="W96" i="1"/>
  <c r="Y96" i="1"/>
  <c r="U96" i="1"/>
  <c r="X100" i="1"/>
  <c r="W100" i="1"/>
  <c r="V100" i="1"/>
  <c r="U100" i="1"/>
  <c r="Y100" i="1"/>
  <c r="X104" i="1"/>
  <c r="W104" i="1"/>
  <c r="Y104" i="1"/>
  <c r="U104" i="1"/>
  <c r="X108" i="1"/>
  <c r="W108" i="1"/>
  <c r="V108" i="1"/>
  <c r="U108" i="1"/>
  <c r="Y108" i="1"/>
  <c r="X112" i="1"/>
  <c r="W112" i="1"/>
  <c r="Y112" i="1"/>
  <c r="U112" i="1"/>
  <c r="X116" i="1"/>
  <c r="W116" i="1"/>
  <c r="V116" i="1"/>
  <c r="U116" i="1"/>
  <c r="Y116" i="1"/>
  <c r="X120" i="1"/>
  <c r="W120" i="1"/>
  <c r="U120" i="1"/>
  <c r="Y120" i="1"/>
  <c r="V120" i="1"/>
  <c r="X124" i="1"/>
  <c r="W124" i="1"/>
  <c r="Y124" i="1"/>
  <c r="U124" i="1"/>
  <c r="X128" i="1"/>
  <c r="W128" i="1"/>
  <c r="U128" i="1"/>
  <c r="V128" i="1"/>
  <c r="Y128" i="1"/>
  <c r="X132" i="1"/>
  <c r="W132" i="1"/>
  <c r="Y132" i="1"/>
  <c r="V132" i="1"/>
  <c r="X136" i="1"/>
  <c r="W136" i="1"/>
  <c r="V136" i="1"/>
  <c r="U136" i="1"/>
  <c r="Y136" i="1"/>
  <c r="X140" i="1"/>
  <c r="W140" i="1"/>
  <c r="Y140" i="1"/>
  <c r="V140" i="1"/>
  <c r="U140" i="1"/>
  <c r="X144" i="1"/>
  <c r="W144" i="1"/>
  <c r="V144" i="1"/>
  <c r="U144" i="1"/>
  <c r="Y144" i="1"/>
  <c r="X148" i="1"/>
  <c r="W148" i="1"/>
  <c r="Y148" i="1"/>
  <c r="U148" i="1"/>
  <c r="X152" i="1"/>
  <c r="W152" i="1"/>
  <c r="V152" i="1"/>
  <c r="U152" i="1"/>
  <c r="Y152" i="1"/>
  <c r="X156" i="1"/>
  <c r="W156" i="1"/>
  <c r="Y156" i="1"/>
  <c r="V156" i="1"/>
  <c r="U156" i="1"/>
  <c r="X160" i="1"/>
  <c r="W160" i="1"/>
  <c r="V160" i="1"/>
  <c r="U160" i="1"/>
  <c r="Y160" i="1"/>
  <c r="X164" i="1"/>
  <c r="W164" i="1"/>
  <c r="Y164" i="1"/>
  <c r="U164" i="1"/>
  <c r="X168" i="1"/>
  <c r="W168" i="1"/>
  <c r="V168" i="1"/>
  <c r="U168" i="1"/>
  <c r="Y168" i="1"/>
  <c r="X172" i="1"/>
  <c r="W172" i="1"/>
  <c r="Y172" i="1"/>
  <c r="V172" i="1"/>
  <c r="U172" i="1"/>
  <c r="X176" i="1"/>
  <c r="W176" i="1"/>
  <c r="V176" i="1"/>
  <c r="U176" i="1"/>
  <c r="Y176" i="1"/>
  <c r="X180" i="1"/>
  <c r="W180" i="1"/>
  <c r="Y180" i="1"/>
  <c r="U180" i="1"/>
  <c r="Y184" i="1"/>
  <c r="U184" i="1"/>
  <c r="X184" i="1"/>
  <c r="W184" i="1"/>
  <c r="V184" i="1"/>
  <c r="V188" i="1"/>
  <c r="Y188" i="1"/>
  <c r="U188" i="1"/>
  <c r="X188" i="1"/>
  <c r="W188" i="1"/>
  <c r="V192" i="1"/>
  <c r="Y192" i="1"/>
  <c r="U192" i="1"/>
  <c r="W192" i="1"/>
  <c r="X192" i="1"/>
  <c r="V196" i="1"/>
  <c r="Y196" i="1"/>
  <c r="U196" i="1"/>
  <c r="X196" i="1"/>
  <c r="W196" i="1"/>
  <c r="V200" i="1"/>
  <c r="Y200" i="1"/>
  <c r="U200" i="1"/>
  <c r="X200" i="1"/>
  <c r="W200" i="1"/>
  <c r="V208" i="1"/>
  <c r="Y208" i="1"/>
  <c r="U208" i="1"/>
  <c r="W208" i="1"/>
  <c r="X208" i="1"/>
  <c r="V212" i="1"/>
  <c r="Y212" i="1"/>
  <c r="U212" i="1"/>
  <c r="X212" i="1"/>
  <c r="W212" i="1"/>
  <c r="V216" i="1"/>
  <c r="Y216" i="1"/>
  <c r="U216" i="1"/>
  <c r="X216" i="1"/>
  <c r="W216" i="1"/>
  <c r="V220" i="1"/>
  <c r="Y220" i="1"/>
  <c r="U220" i="1"/>
  <c r="X220" i="1"/>
  <c r="W220" i="1"/>
  <c r="V224" i="1"/>
  <c r="Y224" i="1"/>
  <c r="U224" i="1"/>
  <c r="W224" i="1"/>
  <c r="V228" i="1"/>
  <c r="Y228" i="1"/>
  <c r="U228" i="1"/>
  <c r="X228" i="1"/>
  <c r="W228" i="1"/>
  <c r="V232" i="1"/>
  <c r="Y232" i="1"/>
  <c r="U232" i="1"/>
  <c r="X232" i="1"/>
  <c r="W232" i="1"/>
  <c r="V236" i="1"/>
  <c r="Y236" i="1"/>
  <c r="U236" i="1"/>
  <c r="X236" i="1"/>
  <c r="W236" i="1"/>
  <c r="V240" i="1"/>
  <c r="Y240" i="1"/>
  <c r="U240" i="1"/>
  <c r="W240" i="1"/>
  <c r="X240" i="1"/>
  <c r="V244" i="1"/>
  <c r="Y244" i="1"/>
  <c r="U244" i="1"/>
  <c r="X244" i="1"/>
  <c r="W244" i="1"/>
  <c r="V248" i="1"/>
  <c r="Y248" i="1"/>
  <c r="U248" i="1"/>
  <c r="X248" i="1"/>
  <c r="W248" i="1"/>
  <c r="Y252" i="1"/>
  <c r="U252" i="1"/>
  <c r="V252" i="1"/>
  <c r="W252" i="1"/>
  <c r="X252" i="1"/>
  <c r="Y256" i="1"/>
  <c r="U256" i="1"/>
  <c r="X256" i="1"/>
  <c r="W256" i="1"/>
  <c r="V256" i="1"/>
  <c r="Y260" i="1"/>
  <c r="U260" i="1"/>
  <c r="X260" i="1"/>
  <c r="W260" i="1"/>
  <c r="V260" i="1"/>
  <c r="Y264" i="1"/>
  <c r="U264" i="1"/>
  <c r="W264" i="1"/>
  <c r="X264" i="1"/>
  <c r="V264" i="1"/>
  <c r="Y268" i="1"/>
  <c r="U268" i="1"/>
  <c r="V268" i="1"/>
  <c r="W268" i="1"/>
  <c r="X268" i="1"/>
  <c r="Y272" i="1"/>
  <c r="U272" i="1"/>
  <c r="X272" i="1"/>
  <c r="V272" i="1"/>
  <c r="W272" i="1"/>
  <c r="Y276" i="1"/>
  <c r="U276" i="1"/>
  <c r="X276" i="1"/>
  <c r="W276" i="1"/>
  <c r="V276" i="1"/>
  <c r="Y280" i="1"/>
  <c r="U280" i="1"/>
  <c r="W280" i="1"/>
  <c r="X280" i="1"/>
  <c r="V280" i="1"/>
  <c r="V284" i="1"/>
  <c r="Y284" i="1"/>
  <c r="U284" i="1"/>
  <c r="W284" i="1"/>
  <c r="X284" i="1"/>
  <c r="V288" i="1"/>
  <c r="Y288" i="1"/>
  <c r="U288" i="1"/>
  <c r="X288" i="1"/>
  <c r="W288" i="1"/>
  <c r="V292" i="1"/>
  <c r="Y292" i="1"/>
  <c r="U292" i="1"/>
  <c r="W292" i="1"/>
  <c r="X292" i="1"/>
  <c r="V296" i="1"/>
  <c r="Y296" i="1"/>
  <c r="U296" i="1"/>
  <c r="X296" i="1"/>
  <c r="W296" i="1"/>
  <c r="V300" i="1"/>
  <c r="Y300" i="1"/>
  <c r="U300" i="1"/>
  <c r="X300" i="1"/>
  <c r="W300" i="1"/>
  <c r="V304" i="1"/>
  <c r="Y304" i="1"/>
  <c r="U304" i="1"/>
  <c r="X304" i="1"/>
  <c r="W304" i="1"/>
  <c r="V308" i="1"/>
  <c r="Y308" i="1"/>
  <c r="U308" i="1"/>
  <c r="X308" i="1"/>
  <c r="W308" i="1"/>
  <c r="V312" i="1"/>
  <c r="Y312" i="1"/>
  <c r="U312" i="1"/>
  <c r="X312" i="1"/>
  <c r="W312" i="1"/>
  <c r="V316" i="1"/>
  <c r="Y316" i="1"/>
  <c r="U316" i="1"/>
  <c r="W316" i="1"/>
  <c r="X316" i="1"/>
  <c r="V320" i="1"/>
  <c r="Y320" i="1"/>
  <c r="U320" i="1"/>
  <c r="X320" i="1"/>
  <c r="W320" i="1"/>
  <c r="V324" i="1"/>
  <c r="Y324" i="1"/>
  <c r="U324" i="1"/>
  <c r="X324" i="1"/>
  <c r="W324" i="1"/>
  <c r="V328" i="1"/>
  <c r="Y328" i="1"/>
  <c r="U328" i="1"/>
  <c r="X328" i="1"/>
  <c r="W328" i="1"/>
  <c r="V332" i="1"/>
  <c r="Y332" i="1"/>
  <c r="U332" i="1"/>
  <c r="X332" i="1"/>
  <c r="W332" i="1"/>
  <c r="W336" i="1"/>
  <c r="V336" i="1"/>
  <c r="X336" i="1"/>
  <c r="U336" i="1"/>
  <c r="Y336" i="1"/>
  <c r="W340" i="1"/>
  <c r="V340" i="1"/>
  <c r="Y340" i="1"/>
  <c r="X340" i="1"/>
  <c r="U340" i="1"/>
  <c r="W344" i="1"/>
  <c r="V344" i="1"/>
  <c r="X344" i="1"/>
  <c r="U344" i="1"/>
  <c r="Y344" i="1"/>
  <c r="W348" i="1"/>
  <c r="V348" i="1"/>
  <c r="Y348" i="1"/>
  <c r="X348" i="1"/>
  <c r="U348" i="1"/>
  <c r="W352" i="1"/>
  <c r="V352" i="1"/>
  <c r="X352" i="1"/>
  <c r="U352" i="1"/>
  <c r="Y352" i="1"/>
  <c r="W356" i="1"/>
  <c r="V356" i="1"/>
  <c r="Y356" i="1"/>
  <c r="X356" i="1"/>
  <c r="U356" i="1"/>
  <c r="W360" i="1"/>
  <c r="V360" i="1"/>
  <c r="X360" i="1"/>
  <c r="U360" i="1"/>
  <c r="Y360" i="1"/>
  <c r="U13" i="1"/>
  <c r="Y13" i="1"/>
  <c r="U20" i="1"/>
  <c r="V26" i="1"/>
  <c r="U36" i="1"/>
  <c r="V42" i="1"/>
  <c r="U52" i="1"/>
  <c r="Y56" i="1"/>
  <c r="V60" i="1"/>
  <c r="Y63" i="1"/>
  <c r="U68" i="1"/>
  <c r="X71" i="1"/>
  <c r="Y72" i="1"/>
  <c r="U79" i="1"/>
  <c r="V80" i="1"/>
  <c r="U84" i="1"/>
  <c r="W86" i="1"/>
  <c r="Y88" i="1"/>
  <c r="V96" i="1"/>
  <c r="Y127" i="1"/>
  <c r="W95" i="1"/>
  <c r="V95" i="1"/>
  <c r="Y95" i="1"/>
  <c r="X95" i="1"/>
  <c r="W99" i="1"/>
  <c r="V99" i="1"/>
  <c r="U99" i="1"/>
  <c r="X99" i="1"/>
  <c r="W111" i="1"/>
  <c r="V111" i="1"/>
  <c r="Y111" i="1"/>
  <c r="X111" i="1"/>
  <c r="W119" i="1"/>
  <c r="V119" i="1"/>
  <c r="X119" i="1"/>
  <c r="U119" i="1"/>
  <c r="Y119" i="1"/>
  <c r="W131" i="1"/>
  <c r="V131" i="1"/>
  <c r="X131" i="1"/>
  <c r="Y131" i="1"/>
  <c r="U131" i="1"/>
  <c r="W139" i="1"/>
  <c r="V139" i="1"/>
  <c r="Y139" i="1"/>
  <c r="X139" i="1"/>
  <c r="U139" i="1"/>
  <c r="W151" i="1"/>
  <c r="V151" i="1"/>
  <c r="U151" i="1"/>
  <c r="X151" i="1"/>
  <c r="W155" i="1"/>
  <c r="V155" i="1"/>
  <c r="Y155" i="1"/>
  <c r="X155" i="1"/>
  <c r="U155" i="1"/>
  <c r="W167" i="1"/>
  <c r="V167" i="1"/>
  <c r="U167" i="1"/>
  <c r="X167" i="1"/>
  <c r="W175" i="1"/>
  <c r="V175" i="1"/>
  <c r="U175" i="1"/>
  <c r="Y175" i="1"/>
  <c r="X175" i="1"/>
  <c r="Y187" i="1"/>
  <c r="U187" i="1"/>
  <c r="X187" i="1"/>
  <c r="W187" i="1"/>
  <c r="V187" i="1"/>
  <c r="Y191" i="1"/>
  <c r="U191" i="1"/>
  <c r="X191" i="1"/>
  <c r="V191" i="1"/>
  <c r="Y203" i="1"/>
  <c r="U203" i="1"/>
  <c r="X203" i="1"/>
  <c r="W203" i="1"/>
  <c r="V203" i="1"/>
  <c r="Y215" i="1"/>
  <c r="U215" i="1"/>
  <c r="X215" i="1"/>
  <c r="W215" i="1"/>
  <c r="V215" i="1"/>
  <c r="Y223" i="1"/>
  <c r="U223" i="1"/>
  <c r="X223" i="1"/>
  <c r="V223" i="1"/>
  <c r="W223" i="1"/>
  <c r="Y235" i="1"/>
  <c r="U235" i="1"/>
  <c r="X235" i="1"/>
  <c r="W235" i="1"/>
  <c r="V235" i="1"/>
  <c r="Y247" i="1"/>
  <c r="U247" i="1"/>
  <c r="X247" i="1"/>
  <c r="W247" i="1"/>
  <c r="V247" i="1"/>
  <c r="X259" i="1"/>
  <c r="W259" i="1"/>
  <c r="V259" i="1"/>
  <c r="Y259" i="1"/>
  <c r="X271" i="1"/>
  <c r="Y271" i="1"/>
  <c r="V271" i="1"/>
  <c r="U271" i="1"/>
  <c r="W271" i="1"/>
  <c r="X279" i="1"/>
  <c r="V279" i="1"/>
  <c r="W279" i="1"/>
  <c r="U279" i="1"/>
  <c r="Y279" i="1"/>
  <c r="Y291" i="1"/>
  <c r="U291" i="1"/>
  <c r="X291" i="1"/>
  <c r="W291" i="1"/>
  <c r="V291" i="1"/>
  <c r="Y303" i="1"/>
  <c r="U303" i="1"/>
  <c r="X303" i="1"/>
  <c r="W303" i="1"/>
  <c r="V303" i="1"/>
  <c r="Y311" i="1"/>
  <c r="U311" i="1"/>
  <c r="X311" i="1"/>
  <c r="W311" i="1"/>
  <c r="V311" i="1"/>
  <c r="Y323" i="1"/>
  <c r="U323" i="1"/>
  <c r="X323" i="1"/>
  <c r="W323" i="1"/>
  <c r="V323" i="1"/>
  <c r="V335" i="1"/>
  <c r="Y335" i="1"/>
  <c r="U335" i="1"/>
  <c r="W335" i="1"/>
  <c r="X335" i="1"/>
  <c r="V347" i="1"/>
  <c r="Y347" i="1"/>
  <c r="U347" i="1"/>
  <c r="X347" i="1"/>
  <c r="W347" i="1"/>
  <c r="Y25" i="1"/>
  <c r="W29" i="1"/>
  <c r="Y36" i="1"/>
  <c r="W45" i="1"/>
  <c r="V49" i="1"/>
  <c r="V56" i="1"/>
  <c r="U60" i="1"/>
  <c r="X63" i="1"/>
  <c r="V72" i="1"/>
  <c r="V88" i="1"/>
  <c r="W89" i="1"/>
  <c r="U103" i="1"/>
  <c r="X106" i="1"/>
  <c r="V124" i="1"/>
  <c r="X150" i="1"/>
  <c r="X181" i="1"/>
  <c r="X21" i="1"/>
  <c r="X25" i="1"/>
  <c r="X29" i="1"/>
  <c r="X33" i="1"/>
  <c r="X37" i="1"/>
  <c r="X41" i="1"/>
  <c r="X45" i="1"/>
  <c r="X49" i="1"/>
  <c r="X53" i="1"/>
  <c r="Y57" i="1"/>
  <c r="U57" i="1"/>
  <c r="X57" i="1"/>
  <c r="Y61" i="1"/>
  <c r="U61" i="1"/>
  <c r="X61" i="1"/>
  <c r="Y65" i="1"/>
  <c r="U65" i="1"/>
  <c r="X65" i="1"/>
  <c r="V65" i="1"/>
  <c r="Y69" i="1"/>
  <c r="U69" i="1"/>
  <c r="X69" i="1"/>
  <c r="Y73" i="1"/>
  <c r="U73" i="1"/>
  <c r="X73" i="1"/>
  <c r="V73" i="1"/>
  <c r="Y77" i="1"/>
  <c r="U77" i="1"/>
  <c r="X77" i="1"/>
  <c r="Y81" i="1"/>
  <c r="U81" i="1"/>
  <c r="X81" i="1"/>
  <c r="V81" i="1"/>
  <c r="Y85" i="1"/>
  <c r="U85" i="1"/>
  <c r="X85" i="1"/>
  <c r="W85" i="1"/>
  <c r="Y89" i="1"/>
  <c r="U89" i="1"/>
  <c r="X89" i="1"/>
  <c r="V89" i="1"/>
  <c r="Y93" i="1"/>
  <c r="U93" i="1"/>
  <c r="X93" i="1"/>
  <c r="W93" i="1"/>
  <c r="V93" i="1"/>
  <c r="Y97" i="1"/>
  <c r="U97" i="1"/>
  <c r="X97" i="1"/>
  <c r="V97" i="1"/>
  <c r="Y101" i="1"/>
  <c r="U101" i="1"/>
  <c r="X101" i="1"/>
  <c r="W101" i="1"/>
  <c r="V101" i="1"/>
  <c r="Y105" i="1"/>
  <c r="U105" i="1"/>
  <c r="X105" i="1"/>
  <c r="V105" i="1"/>
  <c r="Y109" i="1"/>
  <c r="U109" i="1"/>
  <c r="X109" i="1"/>
  <c r="W109" i="1"/>
  <c r="V109" i="1"/>
  <c r="Y113" i="1"/>
  <c r="U113" i="1"/>
  <c r="X113" i="1"/>
  <c r="V113" i="1"/>
  <c r="Y117" i="1"/>
  <c r="U117" i="1"/>
  <c r="X117" i="1"/>
  <c r="W117" i="1"/>
  <c r="V117" i="1"/>
  <c r="Y121" i="1"/>
  <c r="U121" i="1"/>
  <c r="X121" i="1"/>
  <c r="V121" i="1"/>
  <c r="W121" i="1"/>
  <c r="Y125" i="1"/>
  <c r="U125" i="1"/>
  <c r="X125" i="1"/>
  <c r="V125" i="1"/>
  <c r="Y129" i="1"/>
  <c r="U129" i="1"/>
  <c r="X129" i="1"/>
  <c r="V129" i="1"/>
  <c r="W129" i="1"/>
  <c r="Y133" i="1"/>
  <c r="U133" i="1"/>
  <c r="X133" i="1"/>
  <c r="W133" i="1"/>
  <c r="Y137" i="1"/>
  <c r="U137" i="1"/>
  <c r="X137" i="1"/>
  <c r="W137" i="1"/>
  <c r="V137" i="1"/>
  <c r="Y141" i="1"/>
  <c r="U141" i="1"/>
  <c r="X141" i="1"/>
  <c r="W141" i="1"/>
  <c r="V141" i="1"/>
  <c r="Y145" i="1"/>
  <c r="U145" i="1"/>
  <c r="X145" i="1"/>
  <c r="W145" i="1"/>
  <c r="V145" i="1"/>
  <c r="Y149" i="1"/>
  <c r="U149" i="1"/>
  <c r="X149" i="1"/>
  <c r="V149" i="1"/>
  <c r="Y153" i="1"/>
  <c r="U153" i="1"/>
  <c r="X153" i="1"/>
  <c r="W153" i="1"/>
  <c r="V153" i="1"/>
  <c r="Y157" i="1"/>
  <c r="U157" i="1"/>
  <c r="X157" i="1"/>
  <c r="W157" i="1"/>
  <c r="V157" i="1"/>
  <c r="Y161" i="1"/>
  <c r="U161" i="1"/>
  <c r="X161" i="1"/>
  <c r="W161" i="1"/>
  <c r="V161" i="1"/>
  <c r="Y165" i="1"/>
  <c r="U165" i="1"/>
  <c r="X165" i="1"/>
  <c r="V165" i="1"/>
  <c r="Y169" i="1"/>
  <c r="U169" i="1"/>
  <c r="X169" i="1"/>
  <c r="W169" i="1"/>
  <c r="V169" i="1"/>
  <c r="Y173" i="1"/>
  <c r="U173" i="1"/>
  <c r="X173" i="1"/>
  <c r="W173" i="1"/>
  <c r="V173" i="1"/>
  <c r="Y177" i="1"/>
  <c r="U177" i="1"/>
  <c r="X177" i="1"/>
  <c r="W177" i="1"/>
  <c r="V177" i="1"/>
  <c r="V181" i="1"/>
  <c r="U181" i="1"/>
  <c r="Y181" i="1"/>
  <c r="W181" i="1"/>
  <c r="W185" i="1"/>
  <c r="V185" i="1"/>
  <c r="U185" i="1"/>
  <c r="Y185" i="1"/>
  <c r="X185" i="1"/>
  <c r="W189" i="1"/>
  <c r="V189" i="1"/>
  <c r="Y189" i="1"/>
  <c r="X189" i="1"/>
  <c r="W193" i="1"/>
  <c r="V193" i="1"/>
  <c r="U193" i="1"/>
  <c r="X193" i="1"/>
  <c r="W197" i="1"/>
  <c r="V197" i="1"/>
  <c r="Y197" i="1"/>
  <c r="X197" i="1"/>
  <c r="U197" i="1"/>
  <c r="W201" i="1"/>
  <c r="V201" i="1"/>
  <c r="U201" i="1"/>
  <c r="Y201" i="1"/>
  <c r="X201" i="1"/>
  <c r="W205" i="1"/>
  <c r="V205" i="1"/>
  <c r="Y205" i="1"/>
  <c r="X205" i="1"/>
  <c r="U205" i="1"/>
  <c r="W209" i="1"/>
  <c r="V209" i="1"/>
  <c r="U209" i="1"/>
  <c r="X209" i="1"/>
  <c r="Y209" i="1"/>
  <c r="W213" i="1"/>
  <c r="V213" i="1"/>
  <c r="Y213" i="1"/>
  <c r="X213" i="1"/>
  <c r="U213" i="1"/>
  <c r="W217" i="1"/>
  <c r="V217" i="1"/>
  <c r="U217" i="1"/>
  <c r="Y217" i="1"/>
  <c r="X217" i="1"/>
  <c r="W221" i="1"/>
  <c r="V221" i="1"/>
  <c r="Y221" i="1"/>
  <c r="X221" i="1"/>
  <c r="U221" i="1"/>
  <c r="W225" i="1"/>
  <c r="V225" i="1"/>
  <c r="U225" i="1"/>
  <c r="X225" i="1"/>
  <c r="Y225" i="1"/>
  <c r="W229" i="1"/>
  <c r="V229" i="1"/>
  <c r="Y229" i="1"/>
  <c r="X229" i="1"/>
  <c r="U229" i="1"/>
  <c r="W233" i="1"/>
  <c r="V233" i="1"/>
  <c r="U233" i="1"/>
  <c r="Y233" i="1"/>
  <c r="X233" i="1"/>
  <c r="W237" i="1"/>
  <c r="V237" i="1"/>
  <c r="Y237" i="1"/>
  <c r="X237" i="1"/>
  <c r="U237" i="1"/>
  <c r="W241" i="1"/>
  <c r="V241" i="1"/>
  <c r="U241" i="1"/>
  <c r="X241" i="1"/>
  <c r="Y241" i="1"/>
  <c r="W245" i="1"/>
  <c r="V245" i="1"/>
  <c r="Y245" i="1"/>
  <c r="X245" i="1"/>
  <c r="U245" i="1"/>
  <c r="W249" i="1"/>
  <c r="V249" i="1"/>
  <c r="U249" i="1"/>
  <c r="Y249" i="1"/>
  <c r="X249" i="1"/>
  <c r="V253" i="1"/>
  <c r="W253" i="1"/>
  <c r="U253" i="1"/>
  <c r="Y253" i="1"/>
  <c r="X253" i="1"/>
  <c r="V257" i="1"/>
  <c r="U257" i="1"/>
  <c r="Y257" i="1"/>
  <c r="X257" i="1"/>
  <c r="W257" i="1"/>
  <c r="V261" i="1"/>
  <c r="Y261" i="1"/>
  <c r="X261" i="1"/>
  <c r="U261" i="1"/>
  <c r="W261" i="1"/>
  <c r="V265" i="1"/>
  <c r="X265" i="1"/>
  <c r="W265" i="1"/>
  <c r="U265" i="1"/>
  <c r="Y265" i="1"/>
  <c r="V269" i="1"/>
  <c r="W269" i="1"/>
  <c r="Y269" i="1"/>
  <c r="X269" i="1"/>
  <c r="U269" i="1"/>
  <c r="V273" i="1"/>
  <c r="U273" i="1"/>
  <c r="X273" i="1"/>
  <c r="W273" i="1"/>
  <c r="Y273" i="1"/>
  <c r="V277" i="1"/>
  <c r="Y277" i="1"/>
  <c r="U277" i="1"/>
  <c r="X277" i="1"/>
  <c r="W277" i="1"/>
  <c r="V281" i="1"/>
  <c r="X281" i="1"/>
  <c r="Y281" i="1"/>
  <c r="W281" i="1"/>
  <c r="U281" i="1"/>
  <c r="W285" i="1"/>
  <c r="V285" i="1"/>
  <c r="U285" i="1"/>
  <c r="X285" i="1"/>
  <c r="Y285" i="1"/>
  <c r="W289" i="1"/>
  <c r="V289" i="1"/>
  <c r="Y289" i="1"/>
  <c r="X289" i="1"/>
  <c r="U289" i="1"/>
  <c r="W293" i="1"/>
  <c r="V293" i="1"/>
  <c r="U293" i="1"/>
  <c r="Y293" i="1"/>
  <c r="X293" i="1"/>
  <c r="W297" i="1"/>
  <c r="V297" i="1"/>
  <c r="Y297" i="1"/>
  <c r="X297" i="1"/>
  <c r="U297" i="1"/>
  <c r="W301" i="1"/>
  <c r="V301" i="1"/>
  <c r="U301" i="1"/>
  <c r="Y301" i="1"/>
  <c r="X301" i="1"/>
  <c r="W305" i="1"/>
  <c r="V305" i="1"/>
  <c r="Y305" i="1"/>
  <c r="U305" i="1"/>
  <c r="X305" i="1"/>
  <c r="W309" i="1"/>
  <c r="V309" i="1"/>
  <c r="U309" i="1"/>
  <c r="Y309" i="1"/>
  <c r="X309" i="1"/>
  <c r="W313" i="1"/>
  <c r="V313" i="1"/>
  <c r="Y313" i="1"/>
  <c r="X313" i="1"/>
  <c r="U313" i="1"/>
  <c r="W317" i="1"/>
  <c r="V317" i="1"/>
  <c r="U317" i="1"/>
  <c r="X317" i="1"/>
  <c r="Y317" i="1"/>
  <c r="W321" i="1"/>
  <c r="V321" i="1"/>
  <c r="Y321" i="1"/>
  <c r="X321" i="1"/>
  <c r="U321" i="1"/>
  <c r="W325" i="1"/>
  <c r="V325" i="1"/>
  <c r="U325" i="1"/>
  <c r="X325" i="1"/>
  <c r="Y325" i="1"/>
  <c r="W329" i="1"/>
  <c r="V329" i="1"/>
  <c r="U329" i="1"/>
  <c r="Y329" i="1"/>
  <c r="X329" i="1"/>
  <c r="W333" i="1"/>
  <c r="V333" i="1"/>
  <c r="Y333" i="1"/>
  <c r="U333" i="1"/>
  <c r="X333" i="1"/>
  <c r="X337" i="1"/>
  <c r="W337" i="1"/>
  <c r="Y337" i="1"/>
  <c r="V337" i="1"/>
  <c r="U337" i="1"/>
  <c r="X341" i="1"/>
  <c r="W341" i="1"/>
  <c r="U341" i="1"/>
  <c r="Y341" i="1"/>
  <c r="X345" i="1"/>
  <c r="W345" i="1"/>
  <c r="Y345" i="1"/>
  <c r="V345" i="1"/>
  <c r="U345" i="1"/>
  <c r="X349" i="1"/>
  <c r="W349" i="1"/>
  <c r="U349" i="1"/>
  <c r="Y349" i="1"/>
  <c r="V349" i="1"/>
  <c r="X353" i="1"/>
  <c r="W353" i="1"/>
  <c r="Y353" i="1"/>
  <c r="V353" i="1"/>
  <c r="U353" i="1"/>
  <c r="X357" i="1"/>
  <c r="W357" i="1"/>
  <c r="U357" i="1"/>
  <c r="Y357" i="1"/>
  <c r="V357" i="1"/>
  <c r="X361" i="1"/>
  <c r="W361" i="1"/>
  <c r="Y361" i="1"/>
  <c r="V361" i="1"/>
  <c r="U361" i="1"/>
  <c r="D7" i="1"/>
  <c r="V13" i="1"/>
  <c r="W21" i="1"/>
  <c r="V25" i="1"/>
  <c r="U29" i="1"/>
  <c r="Y33" i="1"/>
  <c r="W37" i="1"/>
  <c r="V41" i="1"/>
  <c r="U45" i="1"/>
  <c r="Y49" i="1"/>
  <c r="W53" i="1"/>
  <c r="V68" i="1"/>
  <c r="W69" i="1"/>
  <c r="U76" i="1"/>
  <c r="V77" i="1"/>
  <c r="X79" i="1"/>
  <c r="Y80" i="1"/>
  <c r="X126" i="1"/>
  <c r="V133" i="1"/>
  <c r="U147" i="1"/>
  <c r="W149" i="1"/>
  <c r="Y151" i="1"/>
  <c r="V180" i="1"/>
  <c r="U189" i="1"/>
  <c r="W71" i="1"/>
  <c r="V71" i="1"/>
  <c r="W87" i="1"/>
  <c r="V87" i="1"/>
  <c r="Y87" i="1"/>
  <c r="W107" i="1"/>
  <c r="V107" i="1"/>
  <c r="U107" i="1"/>
  <c r="X107" i="1"/>
  <c r="W123" i="1"/>
  <c r="V123" i="1"/>
  <c r="X123" i="1"/>
  <c r="Y123" i="1"/>
  <c r="W143" i="1"/>
  <c r="V143" i="1"/>
  <c r="U143" i="1"/>
  <c r="Y143" i="1"/>
  <c r="X143" i="1"/>
  <c r="W163" i="1"/>
  <c r="V163" i="1"/>
  <c r="Y163" i="1"/>
  <c r="X163" i="1"/>
  <c r="W179" i="1"/>
  <c r="V179" i="1"/>
  <c r="Y179" i="1"/>
  <c r="X179" i="1"/>
  <c r="Y199" i="1"/>
  <c r="U199" i="1"/>
  <c r="X199" i="1"/>
  <c r="W199" i="1"/>
  <c r="V199" i="1"/>
  <c r="Y211" i="1"/>
  <c r="U211" i="1"/>
  <c r="X211" i="1"/>
  <c r="W211" i="1"/>
  <c r="V211" i="1"/>
  <c r="Y227" i="1"/>
  <c r="U227" i="1"/>
  <c r="X227" i="1"/>
  <c r="W227" i="1"/>
  <c r="V227" i="1"/>
  <c r="Y239" i="1"/>
  <c r="U239" i="1"/>
  <c r="X239" i="1"/>
  <c r="V239" i="1"/>
  <c r="W239" i="1"/>
  <c r="X255" i="1"/>
  <c r="Y255" i="1"/>
  <c r="W255" i="1"/>
  <c r="V255" i="1"/>
  <c r="U255" i="1"/>
  <c r="X267" i="1"/>
  <c r="U267" i="1"/>
  <c r="Y267" i="1"/>
  <c r="W267" i="1"/>
  <c r="V267" i="1"/>
  <c r="Y287" i="1"/>
  <c r="U287" i="1"/>
  <c r="X287" i="1"/>
  <c r="W287" i="1"/>
  <c r="V287" i="1"/>
  <c r="Y299" i="1"/>
  <c r="U299" i="1"/>
  <c r="X299" i="1"/>
  <c r="W299" i="1"/>
  <c r="V299" i="1"/>
  <c r="Y315" i="1"/>
  <c r="U315" i="1"/>
  <c r="X315" i="1"/>
  <c r="V315" i="1"/>
  <c r="W315" i="1"/>
  <c r="Y327" i="1"/>
  <c r="U327" i="1"/>
  <c r="X327" i="1"/>
  <c r="W327" i="1"/>
  <c r="V327" i="1"/>
  <c r="V339" i="1"/>
  <c r="Y339" i="1"/>
  <c r="U339" i="1"/>
  <c r="X339" i="1"/>
  <c r="W339" i="1"/>
  <c r="V351" i="1"/>
  <c r="Y351" i="1"/>
  <c r="U351" i="1"/>
  <c r="W351" i="1"/>
  <c r="X351" i="1"/>
  <c r="V359" i="1"/>
  <c r="Y359" i="1"/>
  <c r="U359" i="1"/>
  <c r="W359" i="1"/>
  <c r="X359" i="1"/>
  <c r="X13" i="1"/>
  <c r="W20" i="1"/>
  <c r="Y26" i="1"/>
  <c r="U26" i="1"/>
  <c r="W36" i="1"/>
  <c r="U37" i="1"/>
  <c r="Y42" i="1"/>
  <c r="U42" i="1"/>
  <c r="W52" i="1"/>
  <c r="Y52" i="1"/>
  <c r="V61" i="1"/>
  <c r="W73" i="1"/>
  <c r="Y107" i="1"/>
  <c r="AA62" i="4"/>
  <c r="Y61" i="4"/>
  <c r="AA60" i="4"/>
  <c r="Y59" i="4"/>
  <c r="AA58" i="4"/>
  <c r="Y57" i="4"/>
  <c r="AA56" i="4"/>
  <c r="Z62" i="4"/>
  <c r="AB61" i="4"/>
  <c r="Y60" i="4"/>
  <c r="AA59" i="4"/>
  <c r="X58" i="4"/>
  <c r="Z57" i="4"/>
  <c r="AB56" i="4"/>
  <c r="AB55" i="4"/>
  <c r="X55" i="4"/>
  <c r="Z54" i="4"/>
  <c r="AB53" i="4"/>
  <c r="X53" i="4"/>
  <c r="Z52" i="4"/>
  <c r="AB51" i="4"/>
  <c r="X51" i="4"/>
  <c r="Z50" i="4"/>
  <c r="AB49" i="4"/>
  <c r="X49" i="4"/>
  <c r="Z48" i="4"/>
  <c r="AB47" i="4"/>
  <c r="X47" i="4"/>
  <c r="Z46" i="4"/>
  <c r="AB45" i="4"/>
  <c r="X45" i="4"/>
  <c r="Z44" i="4"/>
  <c r="AB43" i="4"/>
  <c r="X43" i="4"/>
  <c r="Z42" i="4"/>
  <c r="AB41" i="4"/>
  <c r="X41" i="4"/>
  <c r="Z40" i="4"/>
  <c r="AB39" i="4"/>
  <c r="X39" i="4"/>
  <c r="Z38" i="4"/>
  <c r="AB37" i="4"/>
  <c r="X37" i="4"/>
  <c r="Z36" i="4"/>
  <c r="AB35" i="4"/>
  <c r="X35" i="4"/>
  <c r="Z34" i="4"/>
  <c r="AB33" i="4"/>
  <c r="X33" i="4"/>
  <c r="Z32" i="4"/>
  <c r="AB31" i="4"/>
  <c r="X31" i="4"/>
  <c r="Z30" i="4"/>
  <c r="AB29" i="4"/>
  <c r="X29" i="4"/>
  <c r="Z28" i="4"/>
  <c r="AB27" i="4"/>
  <c r="X27" i="4"/>
  <c r="Y62" i="4"/>
  <c r="AA61" i="4"/>
  <c r="X60" i="4"/>
  <c r="Z59" i="4"/>
  <c r="AB58" i="4"/>
  <c r="X57" i="4"/>
  <c r="Z56" i="4"/>
  <c r="AA55" i="4"/>
  <c r="Y54" i="4"/>
  <c r="AB62" i="4"/>
  <c r="X61" i="4"/>
  <c r="Z60" i="4"/>
  <c r="AB59" i="4"/>
  <c r="Y58" i="4"/>
  <c r="AA57" i="4"/>
  <c r="X56" i="4"/>
  <c r="Y55" i="4"/>
  <c r="AA54" i="4"/>
  <c r="Y53" i="4"/>
  <c r="AA52" i="4"/>
  <c r="Y51" i="4"/>
  <c r="AA50" i="4"/>
  <c r="X62" i="4"/>
  <c r="Y56" i="4"/>
  <c r="Z55" i="4"/>
  <c r="X54" i="4"/>
  <c r="Y49" i="4"/>
  <c r="Y48" i="4"/>
  <c r="Z47" i="4"/>
  <c r="AA46" i="4"/>
  <c r="AA45" i="4"/>
  <c r="AB44" i="4"/>
  <c r="X42" i="4"/>
  <c r="Y41" i="4"/>
  <c r="Y40" i="4"/>
  <c r="Z39" i="4"/>
  <c r="AA38" i="4"/>
  <c r="AA37" i="4"/>
  <c r="AB36" i="4"/>
  <c r="X34" i="4"/>
  <c r="Y33" i="4"/>
  <c r="Y32" i="4"/>
  <c r="Z31" i="4"/>
  <c r="AA30" i="4"/>
  <c r="AA29" i="4"/>
  <c r="Z61" i="4"/>
  <c r="AB60" i="4"/>
  <c r="Z58" i="4"/>
  <c r="AB57" i="4"/>
  <c r="AA53" i="4"/>
  <c r="AB52" i="4"/>
  <c r="AA51" i="4"/>
  <c r="AB50" i="4"/>
  <c r="X48" i="4"/>
  <c r="Y47" i="4"/>
  <c r="Y46" i="4"/>
  <c r="Z45" i="4"/>
  <c r="AA44" i="4"/>
  <c r="AA43" i="4"/>
  <c r="AB42" i="4"/>
  <c r="X40" i="4"/>
  <c r="Y39" i="4"/>
  <c r="Y38" i="4"/>
  <c r="Z37" i="4"/>
  <c r="AA36" i="4"/>
  <c r="AA35" i="4"/>
  <c r="AB34" i="4"/>
  <c r="X32" i="4"/>
  <c r="Y31" i="4"/>
  <c r="Y30" i="4"/>
  <c r="Z29" i="4"/>
  <c r="AA28" i="4"/>
  <c r="Z53" i="4"/>
  <c r="X52" i="4"/>
  <c r="X46" i="4"/>
  <c r="AA41" i="4"/>
  <c r="AA40" i="4"/>
  <c r="Y36" i="4"/>
  <c r="Y35" i="4"/>
  <c r="Y34" i="4"/>
  <c r="X30" i="4"/>
  <c r="AA27" i="4"/>
  <c r="AA26" i="4"/>
  <c r="Y25" i="4"/>
  <c r="AA24" i="4"/>
  <c r="Y23" i="4"/>
  <c r="Y22" i="4"/>
  <c r="AB54" i="4"/>
  <c r="Z51" i="4"/>
  <c r="X50" i="4"/>
  <c r="AA49" i="4"/>
  <c r="AA48" i="4"/>
  <c r="Y44" i="4"/>
  <c r="Y43" i="4"/>
  <c r="Y42" i="4"/>
  <c r="X38" i="4"/>
  <c r="AA33" i="4"/>
  <c r="AA32" i="4"/>
  <c r="Y28" i="4"/>
  <c r="Y27" i="4"/>
  <c r="Y26" i="4"/>
  <c r="AA25" i="4"/>
  <c r="Y24" i="4"/>
  <c r="AA23" i="4"/>
  <c r="AA22" i="4"/>
  <c r="AB21" i="4"/>
  <c r="X21" i="4"/>
  <c r="Y20" i="4"/>
  <c r="Z19" i="4"/>
  <c r="AA18" i="4"/>
  <c r="X59" i="4"/>
  <c r="AA42" i="4"/>
  <c r="X36" i="4"/>
  <c r="Z35" i="4"/>
  <c r="AB28" i="4"/>
  <c r="Z27" i="4"/>
  <c r="Z26" i="4"/>
  <c r="AB25" i="4"/>
  <c r="X23" i="4"/>
  <c r="X22" i="4"/>
  <c r="X20" i="4"/>
  <c r="AA19" i="4"/>
  <c r="AB18" i="4"/>
  <c r="Y17" i="4"/>
  <c r="Z16" i="4"/>
  <c r="AA15" i="4"/>
  <c r="AB14" i="4"/>
  <c r="X14" i="4"/>
  <c r="Y13" i="4"/>
  <c r="Z12" i="4"/>
  <c r="Y52" i="4"/>
  <c r="Y45" i="4"/>
  <c r="Z41" i="4"/>
  <c r="AB40" i="4"/>
  <c r="AA39" i="4"/>
  <c r="AB38" i="4"/>
  <c r="Y29" i="4"/>
  <c r="X28" i="4"/>
  <c r="X26" i="4"/>
  <c r="Z25" i="4"/>
  <c r="AB24" i="4"/>
  <c r="AA21" i="4"/>
  <c r="AB20" i="4"/>
  <c r="Y19" i="4"/>
  <c r="Z18" i="4"/>
  <c r="AB17" i="4"/>
  <c r="X17" i="4"/>
  <c r="Y16" i="4"/>
  <c r="Z15" i="4"/>
  <c r="AA14" i="4"/>
  <c r="AB13" i="4"/>
  <c r="X13" i="4"/>
  <c r="Y12" i="4"/>
  <c r="Z43" i="4"/>
  <c r="Y37" i="4"/>
  <c r="AA34" i="4"/>
  <c r="AB26" i="4"/>
  <c r="AB22" i="4"/>
  <c r="AA16" i="4"/>
  <c r="Y14" i="4"/>
  <c r="AA13" i="4"/>
  <c r="Y50" i="4"/>
  <c r="Z22" i="4"/>
  <c r="Z21" i="4"/>
  <c r="AA20" i="4"/>
  <c r="AB19" i="4"/>
  <c r="Y18" i="4"/>
  <c r="X16" i="4"/>
  <c r="AB15" i="4"/>
  <c r="Z13" i="4"/>
  <c r="AB12" i="4"/>
  <c r="AB46" i="4"/>
  <c r="X44" i="4"/>
  <c r="AA31" i="4"/>
  <c r="Z24" i="4"/>
  <c r="Z23" i="4"/>
  <c r="Y21" i="4"/>
  <c r="Z17" i="4"/>
  <c r="AB16" i="4"/>
  <c r="Z14" i="4"/>
  <c r="AA12" i="4"/>
  <c r="AB48" i="4"/>
  <c r="Z33" i="4"/>
  <c r="X19" i="4"/>
  <c r="Y15" i="4"/>
  <c r="X25" i="4"/>
  <c r="AB23" i="4"/>
  <c r="Z49" i="4"/>
  <c r="Z20" i="4"/>
  <c r="AA17" i="4"/>
  <c r="X15" i="4"/>
  <c r="X24" i="4"/>
  <c r="X12" i="4"/>
  <c r="AA47" i="4"/>
  <c r="AB32" i="4"/>
  <c r="AB30" i="4"/>
  <c r="X18" i="4"/>
  <c r="V90" i="1"/>
  <c r="Y90" i="1"/>
  <c r="U90" i="1"/>
  <c r="W90" i="1"/>
  <c r="V98" i="1"/>
  <c r="Y98" i="1"/>
  <c r="U98" i="1"/>
  <c r="W98" i="1"/>
  <c r="V106" i="1"/>
  <c r="Y106" i="1"/>
  <c r="U106" i="1"/>
  <c r="W106" i="1"/>
  <c r="V114" i="1"/>
  <c r="Y114" i="1"/>
  <c r="U114" i="1"/>
  <c r="W114" i="1"/>
  <c r="V122" i="1"/>
  <c r="Y122" i="1"/>
  <c r="U122" i="1"/>
  <c r="W122" i="1"/>
  <c r="X122" i="1"/>
  <c r="V130" i="1"/>
  <c r="Y130" i="1"/>
  <c r="U130" i="1"/>
  <c r="W130" i="1"/>
  <c r="X130" i="1"/>
  <c r="V134" i="1"/>
  <c r="Y134" i="1"/>
  <c r="U134" i="1"/>
  <c r="W134" i="1"/>
  <c r="V138" i="1"/>
  <c r="Y138" i="1"/>
  <c r="U138" i="1"/>
  <c r="X138" i="1"/>
  <c r="W138" i="1"/>
  <c r="V142" i="1"/>
  <c r="Y142" i="1"/>
  <c r="U142" i="1"/>
  <c r="X142" i="1"/>
  <c r="W142" i="1"/>
  <c r="V150" i="1"/>
  <c r="Y150" i="1"/>
  <c r="U150" i="1"/>
  <c r="W150" i="1"/>
  <c r="V154" i="1"/>
  <c r="Y154" i="1"/>
  <c r="U154" i="1"/>
  <c r="X154" i="1"/>
  <c r="W154" i="1"/>
  <c r="V158" i="1"/>
  <c r="Y158" i="1"/>
  <c r="U158" i="1"/>
  <c r="X158" i="1"/>
  <c r="W158" i="1"/>
  <c r="V166" i="1"/>
  <c r="Y166" i="1"/>
  <c r="U166" i="1"/>
  <c r="W166" i="1"/>
  <c r="V170" i="1"/>
  <c r="Y170" i="1"/>
  <c r="U170" i="1"/>
  <c r="X170" i="1"/>
  <c r="W170" i="1"/>
  <c r="V174" i="1"/>
  <c r="Y174" i="1"/>
  <c r="U174" i="1"/>
  <c r="X174" i="1"/>
  <c r="W174" i="1"/>
  <c r="W182" i="1"/>
  <c r="V182" i="1"/>
  <c r="U182" i="1"/>
  <c r="Y182" i="1"/>
  <c r="X182" i="1"/>
  <c r="X186" i="1"/>
  <c r="W186" i="1"/>
  <c r="V186" i="1"/>
  <c r="U186" i="1"/>
  <c r="Y186" i="1"/>
  <c r="X190" i="1"/>
  <c r="W190" i="1"/>
  <c r="Y190" i="1"/>
  <c r="U190" i="1"/>
  <c r="V190" i="1"/>
  <c r="X194" i="1"/>
  <c r="W194" i="1"/>
  <c r="V194" i="1"/>
  <c r="U194" i="1"/>
  <c r="Y194" i="1"/>
  <c r="X198" i="1"/>
  <c r="W198" i="1"/>
  <c r="Y198" i="1"/>
  <c r="V198" i="1"/>
  <c r="U198" i="1"/>
  <c r="X202" i="1"/>
  <c r="W202" i="1"/>
  <c r="V202" i="1"/>
  <c r="U202" i="1"/>
  <c r="Y202" i="1"/>
  <c r="X206" i="1"/>
  <c r="W206" i="1"/>
  <c r="Y206" i="1"/>
  <c r="U206" i="1"/>
  <c r="V206" i="1"/>
  <c r="X210" i="1"/>
  <c r="W210" i="1"/>
  <c r="V210" i="1"/>
  <c r="U210" i="1"/>
  <c r="Y210" i="1"/>
  <c r="X214" i="1"/>
  <c r="W214" i="1"/>
  <c r="Y214" i="1"/>
  <c r="V214" i="1"/>
  <c r="U214" i="1"/>
  <c r="X218" i="1"/>
  <c r="W218" i="1"/>
  <c r="V218" i="1"/>
  <c r="U218" i="1"/>
  <c r="Y218" i="1"/>
  <c r="X222" i="1"/>
  <c r="W222" i="1"/>
  <c r="Y222" i="1"/>
  <c r="U222" i="1"/>
  <c r="X226" i="1"/>
  <c r="W226" i="1"/>
  <c r="V226" i="1"/>
  <c r="U226" i="1"/>
  <c r="Y226" i="1"/>
  <c r="X230" i="1"/>
  <c r="W230" i="1"/>
  <c r="Y230" i="1"/>
  <c r="V230" i="1"/>
  <c r="U230" i="1"/>
  <c r="X234" i="1"/>
  <c r="W234" i="1"/>
  <c r="V234" i="1"/>
  <c r="U234" i="1"/>
  <c r="Y234" i="1"/>
  <c r="X238" i="1"/>
  <c r="W238" i="1"/>
  <c r="Y238" i="1"/>
  <c r="U238" i="1"/>
  <c r="V238" i="1"/>
  <c r="X242" i="1"/>
  <c r="W242" i="1"/>
  <c r="V242" i="1"/>
  <c r="U242" i="1"/>
  <c r="Y242" i="1"/>
  <c r="X246" i="1"/>
  <c r="W246" i="1"/>
  <c r="Y246" i="1"/>
  <c r="V246" i="1"/>
  <c r="U246" i="1"/>
  <c r="X250" i="1"/>
  <c r="W250" i="1"/>
  <c r="V250" i="1"/>
  <c r="U250" i="1"/>
  <c r="Y250" i="1"/>
  <c r="W254" i="1"/>
  <c r="X254" i="1"/>
  <c r="V254" i="1"/>
  <c r="U254" i="1"/>
  <c r="Y254" i="1"/>
  <c r="W258" i="1"/>
  <c r="V258" i="1"/>
  <c r="U258" i="1"/>
  <c r="Y258" i="1"/>
  <c r="X258" i="1"/>
  <c r="W262" i="1"/>
  <c r="U262" i="1"/>
  <c r="X262" i="1"/>
  <c r="V262" i="1"/>
  <c r="Y262" i="1"/>
  <c r="W266" i="1"/>
  <c r="Y266" i="1"/>
  <c r="U266" i="1"/>
  <c r="X266" i="1"/>
  <c r="V266" i="1"/>
  <c r="W270" i="1"/>
  <c r="X270" i="1"/>
  <c r="Y270" i="1"/>
  <c r="V270" i="1"/>
  <c r="U270" i="1"/>
  <c r="W274" i="1"/>
  <c r="V274" i="1"/>
  <c r="U274" i="1"/>
  <c r="Y274" i="1"/>
  <c r="X274" i="1"/>
  <c r="W278" i="1"/>
  <c r="U278" i="1"/>
  <c r="Y278" i="1"/>
  <c r="X278" i="1"/>
  <c r="V278" i="1"/>
  <c r="X282" i="1"/>
  <c r="W282" i="1"/>
  <c r="U282" i="1"/>
  <c r="Y282" i="1"/>
  <c r="V282" i="1"/>
  <c r="X286" i="1"/>
  <c r="W286" i="1"/>
  <c r="V286" i="1"/>
  <c r="Y286" i="1"/>
  <c r="U286" i="1"/>
  <c r="X290" i="1"/>
  <c r="W290" i="1"/>
  <c r="Y290" i="1"/>
  <c r="V290" i="1"/>
  <c r="U290" i="1"/>
  <c r="X294" i="1"/>
  <c r="W294" i="1"/>
  <c r="V294" i="1"/>
  <c r="U294" i="1"/>
  <c r="Y294" i="1"/>
  <c r="X298" i="1"/>
  <c r="W298" i="1"/>
  <c r="Y298" i="1"/>
  <c r="V298" i="1"/>
  <c r="U298" i="1"/>
  <c r="X302" i="1"/>
  <c r="W302" i="1"/>
  <c r="V302" i="1"/>
  <c r="Y302" i="1"/>
  <c r="U302" i="1"/>
  <c r="X306" i="1"/>
  <c r="W306" i="1"/>
  <c r="V306" i="1"/>
  <c r="U306" i="1"/>
  <c r="Y306" i="1"/>
  <c r="X310" i="1"/>
  <c r="W310" i="1"/>
  <c r="V310" i="1"/>
  <c r="Y310" i="1"/>
  <c r="U310" i="1"/>
  <c r="X314" i="1"/>
  <c r="W314" i="1"/>
  <c r="U314" i="1"/>
  <c r="V314" i="1"/>
  <c r="Y314" i="1"/>
  <c r="X318" i="1"/>
  <c r="W318" i="1"/>
  <c r="V318" i="1"/>
  <c r="Y318" i="1"/>
  <c r="U318" i="1"/>
  <c r="X322" i="1"/>
  <c r="W322" i="1"/>
  <c r="Y322" i="1"/>
  <c r="V322" i="1"/>
  <c r="U322" i="1"/>
  <c r="X326" i="1"/>
  <c r="W326" i="1"/>
  <c r="V326" i="1"/>
  <c r="U326" i="1"/>
  <c r="Y326" i="1"/>
  <c r="X330" i="1"/>
  <c r="W330" i="1"/>
  <c r="V330" i="1"/>
  <c r="Y330" i="1"/>
  <c r="U330" i="1"/>
  <c r="X334" i="1"/>
  <c r="W334" i="1"/>
  <c r="V334" i="1"/>
  <c r="Y334" i="1"/>
  <c r="U334" i="1"/>
  <c r="Y338" i="1"/>
  <c r="U338" i="1"/>
  <c r="X338" i="1"/>
  <c r="W338" i="1"/>
  <c r="V338" i="1"/>
  <c r="Y342" i="1"/>
  <c r="U342" i="1"/>
  <c r="X342" i="1"/>
  <c r="V342" i="1"/>
  <c r="W342" i="1"/>
  <c r="Y346" i="1"/>
  <c r="U346" i="1"/>
  <c r="X346" i="1"/>
  <c r="W346" i="1"/>
  <c r="V346" i="1"/>
  <c r="Y350" i="1"/>
  <c r="U350" i="1"/>
  <c r="X350" i="1"/>
  <c r="V350" i="1"/>
  <c r="W350" i="1"/>
  <c r="Y354" i="1"/>
  <c r="U354" i="1"/>
  <c r="X354" i="1"/>
  <c r="W354" i="1"/>
  <c r="V354" i="1"/>
  <c r="Y358" i="1"/>
  <c r="U358" i="1"/>
  <c r="X358" i="1"/>
  <c r="V358" i="1"/>
  <c r="W358" i="1"/>
  <c r="Y362" i="1"/>
  <c r="U362" i="1"/>
  <c r="X362" i="1"/>
  <c r="W362" i="1"/>
  <c r="V362" i="1"/>
  <c r="X20" i="1"/>
  <c r="Y21" i="1"/>
  <c r="W25" i="1"/>
  <c r="X26" i="1"/>
  <c r="V29" i="1"/>
  <c r="U33" i="1"/>
  <c r="X36" i="1"/>
  <c r="Y37" i="1"/>
  <c r="W41" i="1"/>
  <c r="X42" i="1"/>
  <c r="V45" i="1"/>
  <c r="U49" i="1"/>
  <c r="X52" i="1"/>
  <c r="Y53" i="1"/>
  <c r="U56" i="1"/>
  <c r="V57" i="1"/>
  <c r="U63" i="1"/>
  <c r="V64" i="1"/>
  <c r="W65" i="1"/>
  <c r="X66" i="1"/>
  <c r="V76" i="1"/>
  <c r="W77" i="1"/>
  <c r="Y79" i="1"/>
  <c r="U111" i="1"/>
  <c r="V112" i="1"/>
  <c r="W113" i="1"/>
  <c r="X114" i="1"/>
  <c r="Y115" i="1"/>
  <c r="W125" i="1"/>
  <c r="U132" i="1"/>
  <c r="Y135" i="1"/>
  <c r="V164" i="1"/>
  <c r="X166" i="1"/>
  <c r="W191" i="1"/>
  <c r="X224" i="1"/>
  <c r="U259" i="1"/>
  <c r="V341" i="1"/>
  <c r="N14" i="4"/>
  <c r="E14" i="4"/>
  <c r="E18" i="4"/>
  <c r="N18" i="4"/>
  <c r="N12" i="4"/>
  <c r="E12" i="4"/>
  <c r="N17" i="4"/>
  <c r="N19" i="4"/>
  <c r="E19" i="4"/>
  <c r="N36" i="4"/>
  <c r="E36" i="4"/>
  <c r="N16" i="4"/>
  <c r="E16" i="4"/>
  <c r="N53" i="4"/>
  <c r="E53" i="4"/>
  <c r="N15" i="4"/>
  <c r="E15" i="4"/>
  <c r="E31" i="4"/>
  <c r="N33" i="4"/>
  <c r="E33" i="4"/>
  <c r="E47" i="4"/>
  <c r="N49" i="4"/>
  <c r="E49" i="4"/>
  <c r="N41" i="4"/>
  <c r="E62" i="4"/>
  <c r="N62" i="4"/>
  <c r="N28" i="4"/>
  <c r="E28" i="4"/>
  <c r="N44" i="4"/>
  <c r="E44" i="4"/>
  <c r="N51" i="4"/>
  <c r="E51" i="4"/>
  <c r="N31" i="4"/>
  <c r="N38" i="4"/>
  <c r="E38" i="4"/>
  <c r="N47" i="4"/>
  <c r="N30" i="4"/>
  <c r="E30" i="4"/>
  <c r="N39" i="4"/>
  <c r="N46" i="4"/>
  <c r="E46" i="4"/>
  <c r="N32" i="4"/>
  <c r="E32" i="4"/>
  <c r="N40" i="4"/>
  <c r="E40" i="4"/>
  <c r="N48" i="4"/>
  <c r="E48" i="4"/>
  <c r="N61" i="4"/>
  <c r="N34" i="4"/>
  <c r="E34" i="4"/>
  <c r="N42" i="4"/>
  <c r="E42" i="4"/>
  <c r="N50" i="4"/>
  <c r="E50" i="4"/>
  <c r="N52" i="4"/>
  <c r="E52" i="4"/>
  <c r="N54" i="4"/>
  <c r="E54" i="4"/>
  <c r="E60" i="4"/>
  <c r="E355" i="6"/>
  <c r="C459" i="6"/>
  <c r="C371" i="6"/>
  <c r="C83" i="6"/>
  <c r="D332" i="6"/>
  <c r="L36" i="6"/>
  <c r="D394" i="6"/>
  <c r="C441" i="6"/>
  <c r="E239" i="6"/>
  <c r="E492" i="6"/>
  <c r="D230" i="6"/>
  <c r="J60" i="4"/>
  <c r="L10" i="6"/>
  <c r="E346" i="6"/>
  <c r="AM27" i="6"/>
  <c r="D325" i="6"/>
  <c r="C432" i="6"/>
  <c r="D177" i="6"/>
  <c r="E342" i="6"/>
  <c r="AM25" i="6"/>
  <c r="N17" i="6"/>
  <c r="E452" i="6"/>
  <c r="E401" i="6"/>
  <c r="D103" i="6"/>
  <c r="E439" i="6"/>
  <c r="O40" i="4"/>
  <c r="C321" i="6"/>
  <c r="C56" i="4"/>
  <c r="AJ55" i="4"/>
  <c r="L318" i="1"/>
  <c r="C418" i="6"/>
  <c r="E51" i="6"/>
  <c r="E147" i="6"/>
  <c r="E114" i="6"/>
  <c r="C44" i="6"/>
  <c r="AA325" i="1"/>
  <c r="N260" i="1"/>
  <c r="E383" i="6"/>
  <c r="E332" i="6"/>
  <c r="V13" i="6"/>
  <c r="AO22" i="4"/>
  <c r="D97" i="6"/>
  <c r="C268" i="6"/>
  <c r="F288" i="1"/>
  <c r="AD34" i="4"/>
  <c r="E233" i="6"/>
  <c r="E37" i="6"/>
  <c r="E72" i="6"/>
  <c r="AI60" i="4"/>
  <c r="O53" i="4"/>
  <c r="N40" i="6"/>
  <c r="D266" i="6"/>
  <c r="U27" i="6"/>
  <c r="AI35" i="4"/>
  <c r="H313" i="1"/>
  <c r="AF35" i="6"/>
  <c r="D402" i="6"/>
  <c r="AD288" i="1"/>
  <c r="AF230" i="1"/>
  <c r="E26" i="6"/>
  <c r="Q48" i="4"/>
  <c r="D457" i="6"/>
  <c r="O17" i="4"/>
  <c r="AA252" i="1"/>
  <c r="O33" i="4"/>
  <c r="C375" i="6"/>
  <c r="AO14" i="4"/>
  <c r="Q251" i="1"/>
  <c r="O268" i="1"/>
  <c r="AD37" i="4"/>
  <c r="H172" i="1"/>
  <c r="AA140" i="1"/>
  <c r="G162" i="1"/>
  <c r="E49" i="1"/>
  <c r="M24" i="1"/>
  <c r="AN28" i="6"/>
  <c r="Q243" i="1"/>
  <c r="D306" i="6"/>
  <c r="U45" i="4"/>
  <c r="C327" i="6"/>
  <c r="G357" i="1"/>
  <c r="C72" i="6"/>
  <c r="AM30" i="6"/>
  <c r="AJ56" i="4"/>
  <c r="K259" i="1"/>
  <c r="C106" i="6"/>
  <c r="F325" i="1"/>
  <c r="C499" i="6"/>
  <c r="C150" i="6"/>
  <c r="D265" i="6"/>
  <c r="AA294" i="1"/>
  <c r="L19" i="6"/>
  <c r="D243" i="6"/>
  <c r="R293" i="1"/>
  <c r="R23" i="4"/>
  <c r="P309" i="1"/>
  <c r="AI70" i="1"/>
  <c r="T142" i="1"/>
  <c r="M11" i="1"/>
  <c r="E307" i="6"/>
  <c r="M328" i="1"/>
  <c r="AA323" i="1"/>
  <c r="E161" i="1"/>
  <c r="AF129" i="1"/>
  <c r="D315" i="6"/>
  <c r="E314" i="6"/>
  <c r="AN8" i="6"/>
  <c r="W41" i="6"/>
  <c r="D181" i="6"/>
  <c r="D210" i="6"/>
  <c r="K267" i="1"/>
  <c r="AI61" i="4"/>
  <c r="Q339" i="1"/>
  <c r="H214" i="1"/>
  <c r="I53" i="4"/>
  <c r="G213" i="1"/>
  <c r="P330" i="1"/>
  <c r="AA246" i="1"/>
  <c r="N212" i="1"/>
  <c r="E280" i="6"/>
  <c r="C266" i="6"/>
  <c r="AJ38" i="4"/>
  <c r="AD32" i="6"/>
  <c r="E24" i="6"/>
  <c r="T317" i="1"/>
  <c r="C381" i="6"/>
  <c r="D30" i="6"/>
  <c r="C411" i="6"/>
  <c r="E348" i="6"/>
  <c r="D342" i="6"/>
  <c r="M30" i="6"/>
  <c r="E344" i="6"/>
  <c r="C11" i="6"/>
  <c r="C254" i="6"/>
  <c r="C467" i="6"/>
  <c r="D293" i="6"/>
  <c r="E318" i="6"/>
  <c r="E217" i="6"/>
  <c r="D486" i="6"/>
  <c r="N54" i="6"/>
  <c r="E143" i="6"/>
  <c r="D197" i="6"/>
  <c r="D498" i="6"/>
  <c r="C276" i="6"/>
  <c r="D440" i="6"/>
  <c r="C368" i="6"/>
  <c r="L9" i="6"/>
  <c r="C15" i="6"/>
  <c r="C406" i="6"/>
  <c r="AN19" i="6"/>
  <c r="D45" i="6"/>
  <c r="C347" i="6"/>
  <c r="Q34" i="4"/>
  <c r="C280" i="6"/>
  <c r="AN42" i="4"/>
  <c r="AJ29" i="4"/>
  <c r="AD304" i="1"/>
  <c r="E175" i="6"/>
  <c r="D121" i="6"/>
  <c r="L41" i="6"/>
  <c r="D70" i="6"/>
  <c r="AD49" i="4"/>
  <c r="M307" i="1"/>
  <c r="G245" i="1"/>
  <c r="D360" i="6"/>
  <c r="D460" i="6"/>
  <c r="AD51" i="4"/>
  <c r="E218" i="6"/>
  <c r="D39" i="6"/>
  <c r="E325" i="6"/>
  <c r="T359" i="1"/>
  <c r="D83" i="6"/>
  <c r="D23" i="6"/>
  <c r="D434" i="6"/>
  <c r="L52" i="6"/>
  <c r="AN55" i="4"/>
  <c r="O344" i="1"/>
  <c r="D237" i="6"/>
  <c r="C360" i="6"/>
  <c r="AF41" i="4"/>
  <c r="AG18" i="4"/>
  <c r="L272" i="1"/>
  <c r="L47" i="6"/>
  <c r="E310" i="6"/>
  <c r="AI357" i="1"/>
  <c r="K217" i="1"/>
  <c r="C25" i="6"/>
  <c r="T338" i="1"/>
  <c r="E196" i="6"/>
  <c r="AI334" i="1"/>
  <c r="T234" i="1"/>
  <c r="AA337" i="1"/>
  <c r="C170" i="6"/>
  <c r="AA333" i="1"/>
  <c r="O233" i="1"/>
  <c r="AI208" i="1"/>
  <c r="P312" i="1"/>
  <c r="R158" i="1"/>
  <c r="N127" i="1"/>
  <c r="L135" i="1"/>
  <c r="R30" i="1"/>
  <c r="C373" i="6"/>
  <c r="C40" i="4"/>
  <c r="O189" i="1"/>
  <c r="E420" i="6"/>
  <c r="C396" i="6"/>
  <c r="E277" i="6"/>
  <c r="U15" i="4"/>
  <c r="C42" i="6"/>
  <c r="W43" i="6"/>
  <c r="K345" i="1"/>
  <c r="D448" i="6"/>
  <c r="AG54" i="4"/>
  <c r="G302" i="1"/>
  <c r="E408" i="6"/>
  <c r="J45" i="4"/>
  <c r="AF36" i="6"/>
  <c r="M272" i="1"/>
  <c r="U37" i="4"/>
  <c r="C33" i="6"/>
  <c r="L271" i="1"/>
  <c r="F354" i="1"/>
  <c r="AG235" i="1"/>
  <c r="J54" i="1"/>
  <c r="AA236" i="1"/>
  <c r="E21" i="1"/>
  <c r="E109" i="6"/>
  <c r="AD338" i="1"/>
  <c r="E262" i="1"/>
  <c r="O147" i="1"/>
  <c r="C306" i="6"/>
  <c r="D339" i="6"/>
  <c r="C463" i="6"/>
  <c r="E9" i="6"/>
  <c r="W11" i="6"/>
  <c r="AI52" i="4"/>
  <c r="M36" i="6"/>
  <c r="P238" i="1"/>
  <c r="C502" i="6"/>
  <c r="L340" i="1"/>
  <c r="G197" i="1"/>
  <c r="D198" i="6"/>
  <c r="G315" i="1"/>
  <c r="F308" i="1"/>
  <c r="M50" i="6"/>
  <c r="E313" i="1"/>
  <c r="E497" i="6"/>
  <c r="C488" i="6"/>
  <c r="E121" i="6"/>
  <c r="AD359" i="1"/>
  <c r="M41" i="6"/>
  <c r="G250" i="1"/>
  <c r="C30" i="6"/>
  <c r="D153" i="6"/>
  <c r="E336" i="6"/>
  <c r="D401" i="6"/>
  <c r="E294" i="6"/>
  <c r="D225" i="6"/>
  <c r="C71" i="6"/>
  <c r="E84" i="6"/>
  <c r="D389" i="6"/>
  <c r="E373" i="6"/>
  <c r="E411" i="6"/>
  <c r="E302" i="6"/>
  <c r="D108" i="6"/>
  <c r="D400" i="6"/>
  <c r="D165" i="6"/>
  <c r="D172" i="6"/>
  <c r="AI33" i="4"/>
  <c r="D496" i="6"/>
  <c r="C400" i="6"/>
  <c r="E456" i="6"/>
  <c r="E249" i="6"/>
  <c r="R44" i="4"/>
  <c r="C152" i="6"/>
  <c r="C413" i="6"/>
  <c r="E328" i="6"/>
  <c r="C55" i="4"/>
  <c r="C367" i="6"/>
  <c r="O26" i="4"/>
  <c r="D92" i="6"/>
  <c r="S48" i="4"/>
  <c r="E234" i="6"/>
  <c r="M291" i="1"/>
  <c r="C52" i="6"/>
  <c r="E91" i="6"/>
  <c r="E261" i="6"/>
  <c r="D119" i="6"/>
  <c r="D466" i="6"/>
  <c r="O289" i="1"/>
  <c r="AG231" i="1"/>
  <c r="D246" i="6"/>
  <c r="D150" i="6"/>
  <c r="AI31" i="4"/>
  <c r="F359" i="1"/>
  <c r="C17" i="6"/>
  <c r="AE29" i="6"/>
  <c r="AA330" i="1"/>
  <c r="I40" i="4"/>
  <c r="E506" i="6"/>
  <c r="C119" i="6"/>
  <c r="R31" i="4"/>
  <c r="AO9" i="6"/>
  <c r="AG12" i="4"/>
  <c r="AN39" i="4"/>
  <c r="E117" i="6"/>
  <c r="AN61" i="4"/>
  <c r="L341" i="1"/>
  <c r="R248" i="1"/>
  <c r="Q59" i="4"/>
  <c r="V40" i="6"/>
  <c r="J329" i="1"/>
  <c r="F204" i="1"/>
  <c r="C138" i="6"/>
  <c r="Q327" i="1"/>
  <c r="E110" i="6"/>
  <c r="AI316" i="1"/>
  <c r="AD216" i="1"/>
  <c r="T326" i="1"/>
  <c r="D101" i="6"/>
  <c r="F316" i="1"/>
  <c r="Q215" i="1"/>
  <c r="AI271" i="1"/>
  <c r="Q334" i="1"/>
  <c r="E145" i="1"/>
  <c r="AF113" i="1"/>
  <c r="N295" i="1"/>
  <c r="R14" i="1"/>
  <c r="C314" i="6"/>
  <c r="AG27" i="4"/>
  <c r="D446" i="6"/>
  <c r="E428" i="6"/>
  <c r="D312" i="6"/>
  <c r="C62" i="6"/>
  <c r="O321" i="1"/>
  <c r="AN43" i="4"/>
  <c r="W8" i="6"/>
  <c r="O343" i="1"/>
  <c r="D290" i="6"/>
  <c r="AH41" i="4"/>
  <c r="P279" i="1"/>
  <c r="E223" i="6"/>
  <c r="K356" i="1"/>
  <c r="AO11" i="6"/>
  <c r="Q349" i="1"/>
  <c r="AG354" i="1"/>
  <c r="AF8" i="6"/>
  <c r="N346" i="1"/>
  <c r="AF335" i="1"/>
  <c r="AF190" i="1"/>
  <c r="G252" i="1"/>
  <c r="T175" i="1"/>
  <c r="Q83" i="1"/>
  <c r="E317" i="6"/>
  <c r="AF281" i="1"/>
  <c r="T261" i="1"/>
  <c r="J134" i="1"/>
  <c r="D471" i="6"/>
  <c r="E216" i="6"/>
  <c r="D487" i="6"/>
  <c r="W41" i="4"/>
  <c r="O32" i="4"/>
  <c r="J29" i="4"/>
  <c r="AF53" i="4"/>
  <c r="AF214" i="1"/>
  <c r="E129" i="6"/>
  <c r="AG315" i="1"/>
  <c r="AG344" i="1"/>
  <c r="C47" i="6"/>
  <c r="N249" i="1"/>
  <c r="O285" i="1"/>
  <c r="M21" i="6"/>
  <c r="E495" i="6"/>
  <c r="C377" i="6"/>
  <c r="D58" i="6"/>
  <c r="AD30" i="6"/>
  <c r="J17" i="4"/>
  <c r="S50" i="4"/>
  <c r="C329" i="6"/>
  <c r="W37" i="6"/>
  <c r="I26" i="4"/>
  <c r="C454" i="6"/>
  <c r="E368" i="6"/>
  <c r="D166" i="6"/>
  <c r="C92" i="6"/>
  <c r="AO20" i="6"/>
  <c r="M17" i="6"/>
  <c r="E205" i="6"/>
  <c r="D399" i="6"/>
  <c r="E441" i="6"/>
  <c r="D277" i="6"/>
  <c r="D284" i="6"/>
  <c r="C320" i="6"/>
  <c r="J54" i="4"/>
  <c r="E101" i="6"/>
  <c r="AO39" i="4"/>
  <c r="D415" i="6"/>
  <c r="D470" i="6"/>
  <c r="C500" i="6"/>
  <c r="E156" i="6"/>
  <c r="D452" i="6"/>
  <c r="W15" i="6"/>
  <c r="E308" i="6"/>
  <c r="E247" i="6"/>
  <c r="D343" i="6"/>
  <c r="C221" i="6"/>
  <c r="S28" i="4"/>
  <c r="C509" i="6"/>
  <c r="AJ61" i="4"/>
  <c r="AI50" i="4"/>
  <c r="R27" i="4"/>
  <c r="E454" i="6"/>
  <c r="E210" i="6"/>
  <c r="AN25" i="6"/>
  <c r="S56" i="4"/>
  <c r="E295" i="6"/>
  <c r="N361" i="1"/>
  <c r="L218" i="1"/>
  <c r="E188" i="6"/>
  <c r="E198" i="6"/>
  <c r="D423" i="6"/>
  <c r="U42" i="4"/>
  <c r="L32" i="6"/>
  <c r="AH36" i="4"/>
  <c r="O310" i="1"/>
  <c r="I30" i="4"/>
  <c r="C497" i="6"/>
  <c r="D162" i="6"/>
  <c r="AI44" i="4"/>
  <c r="AO51" i="4"/>
  <c r="N340" i="1"/>
  <c r="AF60" i="4"/>
  <c r="E127" i="6"/>
  <c r="T50" i="4"/>
  <c r="AF358" i="1"/>
  <c r="N228" i="1"/>
  <c r="C16" i="6"/>
  <c r="D62" i="6"/>
  <c r="P311" i="1"/>
  <c r="P190" i="1"/>
  <c r="L48" i="6"/>
  <c r="J292" i="1"/>
  <c r="AF31" i="6"/>
  <c r="E299" i="1"/>
  <c r="T198" i="1"/>
  <c r="P290" i="1"/>
  <c r="AN29" i="6"/>
  <c r="AA297" i="1"/>
  <c r="O197" i="1"/>
  <c r="D302" i="6"/>
  <c r="H254" i="1"/>
  <c r="O131" i="1"/>
  <c r="K100" i="1"/>
  <c r="E222" i="1"/>
  <c r="G50" i="1"/>
  <c r="C374" i="6"/>
  <c r="O42" i="4"/>
  <c r="D240" i="6"/>
  <c r="C56" i="6"/>
  <c r="E106" i="6"/>
  <c r="AD28" i="6"/>
  <c r="R284" i="1"/>
  <c r="AJ32" i="4"/>
  <c r="C51" i="4"/>
  <c r="E303" i="1"/>
  <c r="C215" i="6"/>
  <c r="E402" i="6"/>
  <c r="Q252" i="1"/>
  <c r="C151" i="6"/>
  <c r="F348" i="1"/>
  <c r="T58" i="4"/>
  <c r="H328" i="1"/>
  <c r="L346" i="1"/>
  <c r="AG55" i="4"/>
  <c r="F326" i="1"/>
  <c r="P222" i="1"/>
  <c r="T247" i="1"/>
  <c r="M218" i="1"/>
  <c r="AI141" i="1"/>
  <c r="R42" i="1"/>
  <c r="AD29" i="6"/>
  <c r="E203" i="1"/>
  <c r="Q223" i="1"/>
  <c r="T120" i="1"/>
  <c r="D505" i="6"/>
  <c r="U12" i="6"/>
  <c r="C207" i="6"/>
  <c r="S25" i="4"/>
  <c r="C422" i="6"/>
  <c r="E381" i="6"/>
  <c r="AG35" i="4"/>
  <c r="F188" i="1"/>
  <c r="D364" i="6"/>
  <c r="AI292" i="1"/>
  <c r="P281" i="1"/>
  <c r="C126" i="6"/>
  <c r="C376" i="6"/>
  <c r="G335" i="1"/>
  <c r="AH57" i="4"/>
  <c r="C358" i="6"/>
  <c r="E423" i="6"/>
  <c r="AH32" i="4"/>
  <c r="AI46" i="4"/>
  <c r="AA293" i="1"/>
  <c r="D200" i="6"/>
  <c r="D80" i="6"/>
  <c r="AJ40" i="4"/>
  <c r="AG353" i="1"/>
  <c r="D485" i="6"/>
  <c r="E353" i="6"/>
  <c r="D228" i="6"/>
  <c r="C206" i="6"/>
  <c r="D414" i="6"/>
  <c r="D20" i="6"/>
  <c r="E89" i="6"/>
  <c r="D381" i="6"/>
  <c r="C338" i="6"/>
  <c r="D191" i="6"/>
  <c r="E449" i="6"/>
  <c r="E481" i="6"/>
  <c r="T37" i="4"/>
  <c r="AM26" i="6"/>
  <c r="W39" i="4"/>
  <c r="C510" i="6"/>
  <c r="D468" i="6"/>
  <c r="C452" i="6"/>
  <c r="U28" i="6"/>
  <c r="E390" i="6"/>
  <c r="AO60" i="4"/>
  <c r="D349" i="6"/>
  <c r="C139" i="6"/>
  <c r="D391" i="6"/>
  <c r="E209" i="6"/>
  <c r="AN20" i="4"/>
  <c r="C494" i="6"/>
  <c r="C471" i="6"/>
  <c r="AN24" i="6"/>
  <c r="G346" i="1"/>
  <c r="C28" i="6"/>
  <c r="W58" i="4"/>
  <c r="AD12" i="6"/>
  <c r="M23" i="6"/>
  <c r="E73" i="6"/>
  <c r="AI329" i="1"/>
  <c r="AD204" i="1"/>
  <c r="D209" i="6"/>
  <c r="E291" i="6"/>
  <c r="E323" i="6"/>
  <c r="L362" i="1"/>
  <c r="AH48" i="4"/>
  <c r="E33" i="6"/>
  <c r="AD293" i="1"/>
  <c r="E396" i="6"/>
  <c r="E330" i="6"/>
  <c r="D29" i="6"/>
  <c r="P345" i="1"/>
  <c r="AE9" i="6"/>
  <c r="F342" i="1"/>
  <c r="AJ54" i="4"/>
  <c r="U44" i="6"/>
  <c r="E154" i="6"/>
  <c r="U27" i="4"/>
  <c r="Q211" i="1"/>
  <c r="AJ53" i="4"/>
  <c r="E226" i="6"/>
  <c r="F293" i="1"/>
  <c r="Q325" i="1"/>
  <c r="AJ45" i="4"/>
  <c r="Q332" i="1"/>
  <c r="W56" i="4"/>
  <c r="AG48" i="4"/>
  <c r="E348" i="1"/>
  <c r="T331" i="1"/>
  <c r="D276" i="6"/>
  <c r="O41" i="4"/>
  <c r="AA338" i="1"/>
  <c r="E138" i="6"/>
  <c r="AA217" i="1"/>
  <c r="J118" i="1"/>
  <c r="F87" i="1"/>
  <c r="P248" i="1"/>
  <c r="P174" i="1"/>
  <c r="E207" i="6"/>
  <c r="J24" i="4"/>
  <c r="C89" i="6"/>
  <c r="C351" i="6"/>
  <c r="AO34" i="6"/>
  <c r="AG58" i="4"/>
  <c r="G334" i="1"/>
  <c r="E475" i="6"/>
  <c r="AM52" i="4"/>
  <c r="Q19" i="4"/>
  <c r="C50" i="6"/>
  <c r="C311" i="6"/>
  <c r="T16" i="4"/>
  <c r="AO32" i="6"/>
  <c r="E319" i="1"/>
  <c r="AO46" i="4"/>
  <c r="K283" i="1"/>
  <c r="K317" i="1"/>
  <c r="O45" i="4"/>
  <c r="AI280" i="1"/>
  <c r="AF251" i="1"/>
  <c r="AI229" i="1"/>
  <c r="H185" i="1"/>
  <c r="H266" i="1"/>
  <c r="L20" i="1"/>
  <c r="W62" i="4"/>
  <c r="E404" i="6"/>
  <c r="Q187" i="1"/>
  <c r="G107" i="1"/>
  <c r="E166" i="6"/>
  <c r="AG62" i="4"/>
  <c r="D386" i="6"/>
  <c r="K340" i="1"/>
  <c r="E161" i="6"/>
  <c r="C343" i="6"/>
  <c r="R12" i="4"/>
  <c r="P301" i="1"/>
  <c r="M49" i="6"/>
  <c r="R349" i="1"/>
  <c r="AA253" i="1"/>
  <c r="E386" i="6"/>
  <c r="E69" i="6"/>
  <c r="AG312" i="1"/>
  <c r="C272" i="6"/>
  <c r="E57" i="6"/>
  <c r="E507" i="6"/>
  <c r="C38" i="4"/>
  <c r="C241" i="6"/>
  <c r="H303" i="1"/>
  <c r="D22" i="6"/>
  <c r="C137" i="6"/>
  <c r="AM39" i="4"/>
  <c r="K322" i="1"/>
  <c r="D326" i="6"/>
  <c r="E183" i="6"/>
  <c r="C253" i="6"/>
  <c r="D90" i="6"/>
  <c r="D361" i="6"/>
  <c r="AF51" i="4"/>
  <c r="D355" i="6"/>
  <c r="C436" i="6"/>
  <c r="C362" i="6"/>
  <c r="E43" i="6"/>
  <c r="E338" i="6"/>
  <c r="E498" i="6"/>
  <c r="D53" i="6"/>
  <c r="C136" i="6"/>
  <c r="AD55" i="4"/>
  <c r="E426" i="6"/>
  <c r="C372" i="6"/>
  <c r="D387" i="6"/>
  <c r="D346" i="6"/>
  <c r="D370" i="6"/>
  <c r="AH40" i="4"/>
  <c r="C161" i="6"/>
  <c r="D169" i="6"/>
  <c r="E155" i="6"/>
  <c r="D64" i="6"/>
  <c r="R355" i="1"/>
  <c r="C197" i="6"/>
  <c r="E472" i="6"/>
  <c r="AD11" i="6"/>
  <c r="P327" i="1"/>
  <c r="U13" i="6"/>
  <c r="E41" i="6"/>
  <c r="N16" i="6"/>
  <c r="T33" i="4"/>
  <c r="D98" i="6"/>
  <c r="M312" i="1"/>
  <c r="M191" i="1"/>
  <c r="C310" i="6"/>
  <c r="U20" i="6"/>
  <c r="D309" i="6"/>
  <c r="D431" i="6"/>
  <c r="E25" i="6"/>
  <c r="AI42" i="4"/>
  <c r="F277" i="1"/>
  <c r="C271" i="6"/>
  <c r="C390" i="6"/>
  <c r="AE23" i="6"/>
  <c r="AF13" i="4"/>
  <c r="C365" i="6"/>
  <c r="AF314" i="1"/>
  <c r="E433" i="6"/>
  <c r="C39" i="6"/>
  <c r="C458" i="6"/>
  <c r="L334" i="1"/>
  <c r="T194" i="1"/>
  <c r="J28" i="4"/>
  <c r="J32" i="4"/>
  <c r="L275" i="1"/>
  <c r="N290" i="1"/>
  <c r="AF34" i="6"/>
  <c r="M296" i="1"/>
  <c r="R50" i="4"/>
  <c r="T343" i="1"/>
  <c r="L288" i="1"/>
  <c r="P295" i="1"/>
  <c r="C49" i="4"/>
  <c r="R341" i="1"/>
  <c r="T285" i="1"/>
  <c r="AM60" i="4"/>
  <c r="K354" i="1"/>
  <c r="T104" i="1"/>
  <c r="P73" i="1"/>
  <c r="AA145" i="1"/>
  <c r="AA73" i="1"/>
  <c r="C187" i="6"/>
  <c r="AG350" i="1"/>
  <c r="U38" i="6"/>
  <c r="E134" i="6"/>
  <c r="AF24" i="6"/>
  <c r="Q36" i="4"/>
  <c r="AF303" i="1"/>
  <c r="E388" i="6"/>
  <c r="AO43" i="4"/>
  <c r="R321" i="1"/>
  <c r="E90" i="6"/>
  <c r="E92" i="6"/>
  <c r="N318" i="1"/>
  <c r="D304" i="6"/>
  <c r="AJ12" i="4"/>
  <c r="AH27" i="4"/>
  <c r="AI318" i="1"/>
  <c r="H363" i="1"/>
  <c r="W26" i="4"/>
  <c r="J315" i="1"/>
  <c r="D280" i="6"/>
  <c r="J213" i="1"/>
  <c r="K164" i="1"/>
  <c r="AA196" i="1"/>
  <c r="L94" i="1"/>
  <c r="C58" i="4"/>
  <c r="E20" i="6"/>
  <c r="O265" i="1"/>
  <c r="AG93" i="1"/>
  <c r="C277" i="6"/>
  <c r="C240" i="6"/>
  <c r="C291" i="6"/>
  <c r="P350" i="1"/>
  <c r="C222" i="6"/>
  <c r="C172" i="6"/>
  <c r="C19" i="4"/>
  <c r="Q254" i="1"/>
  <c r="AM61" i="4"/>
  <c r="AF319" i="1"/>
  <c r="D428" i="6"/>
  <c r="AO12" i="6"/>
  <c r="C129" i="6"/>
  <c r="G290" i="1"/>
  <c r="D91" i="6"/>
  <c r="D118" i="6"/>
  <c r="AM34" i="6"/>
  <c r="C201" i="6"/>
  <c r="C227" i="6"/>
  <c r="R57" i="4"/>
  <c r="AM26" i="4"/>
  <c r="L8" i="6"/>
  <c r="G348" i="1"/>
  <c r="AI21" i="4"/>
  <c r="C319" i="6"/>
  <c r="D248" i="6"/>
  <c r="C87" i="6"/>
  <c r="AM37" i="6"/>
  <c r="C448" i="6"/>
  <c r="C433" i="6"/>
  <c r="C299" i="6"/>
  <c r="D182" i="6"/>
  <c r="D490" i="6"/>
  <c r="D300" i="6"/>
  <c r="D190" i="6"/>
  <c r="C209" i="6"/>
  <c r="AD57" i="4"/>
  <c r="D235" i="6"/>
  <c r="U24" i="4"/>
  <c r="E283" i="6"/>
  <c r="D459" i="6"/>
  <c r="E55" i="6"/>
  <c r="D435" i="6"/>
  <c r="D483" i="6"/>
  <c r="E271" i="6"/>
  <c r="D231" i="6"/>
  <c r="E111" i="6"/>
  <c r="D241" i="6"/>
  <c r="E269" i="6"/>
  <c r="AG338" i="1"/>
  <c r="C162" i="6"/>
  <c r="E303" i="6"/>
  <c r="O61" i="4"/>
  <c r="AI313" i="1"/>
  <c r="W21" i="6"/>
  <c r="R34" i="4"/>
  <c r="J46" i="4"/>
  <c r="E40" i="6"/>
  <c r="U59" i="4"/>
  <c r="O294" i="1"/>
  <c r="K328" i="1"/>
  <c r="D154" i="6"/>
  <c r="L31" i="6"/>
  <c r="C142" i="6"/>
  <c r="D462" i="6"/>
  <c r="E17" i="6"/>
  <c r="AI32" i="4"/>
  <c r="AG256" i="1"/>
  <c r="E228" i="6"/>
  <c r="D199" i="6"/>
  <c r="U29" i="6"/>
  <c r="E268" i="6"/>
  <c r="D477" i="6"/>
  <c r="T294" i="1"/>
  <c r="E191" i="6"/>
  <c r="C39" i="4"/>
  <c r="L38" i="6"/>
  <c r="N312" i="1"/>
  <c r="K319" i="1"/>
  <c r="E104" i="6"/>
  <c r="AF38" i="4"/>
  <c r="R257" i="1"/>
  <c r="N262" i="1"/>
  <c r="V15" i="6"/>
  <c r="F261" i="1"/>
  <c r="U37" i="6"/>
  <c r="AD321" i="1"/>
  <c r="M255" i="1"/>
  <c r="L259" i="1"/>
  <c r="C31" i="6"/>
  <c r="Q320" i="1"/>
  <c r="F254" i="1"/>
  <c r="D213" i="6"/>
  <c r="O257" i="1"/>
  <c r="G91" i="1"/>
  <c r="AI59" i="1"/>
  <c r="O109" i="1"/>
  <c r="L47" i="1"/>
  <c r="C67" i="6"/>
  <c r="J23" i="4"/>
  <c r="W44" i="4"/>
  <c r="C258" i="6"/>
  <c r="C224" i="6"/>
  <c r="E503" i="6"/>
  <c r="AA266" i="1"/>
  <c r="C135" i="6"/>
  <c r="E357" i="6"/>
  <c r="N285" i="1"/>
  <c r="E71" i="6"/>
  <c r="AF47" i="4"/>
  <c r="K279" i="1"/>
  <c r="N42" i="6"/>
  <c r="R305" i="1"/>
  <c r="R19" i="4"/>
  <c r="M266" i="1"/>
  <c r="AG304" i="1"/>
  <c r="S18" i="4"/>
  <c r="N263" i="1"/>
  <c r="N56" i="6"/>
  <c r="F193" i="1"/>
  <c r="R147" i="1"/>
  <c r="H158" i="1"/>
  <c r="N182" i="1"/>
  <c r="U10" i="6"/>
  <c r="D95" i="6"/>
  <c r="L239" i="1"/>
  <c r="L80" i="1"/>
  <c r="E252" i="6"/>
  <c r="D286" i="6"/>
  <c r="C117" i="6"/>
  <c r="J362" i="1"/>
  <c r="E100" i="6"/>
  <c r="C32" i="6"/>
  <c r="G341" i="1"/>
  <c r="C286" i="6"/>
  <c r="AN10" i="6"/>
  <c r="AI297" i="1"/>
  <c r="D397" i="6"/>
  <c r="Q25" i="4"/>
  <c r="W12" i="6"/>
  <c r="L263" i="1"/>
  <c r="AG23" i="4"/>
  <c r="N11" i="6"/>
  <c r="AO26" i="6"/>
  <c r="C49" i="6"/>
  <c r="W25" i="6"/>
  <c r="R275" i="1"/>
  <c r="R339" i="1"/>
  <c r="AF39" i="4"/>
  <c r="L350" i="1"/>
  <c r="E289" i="1"/>
  <c r="C481" i="6"/>
  <c r="E203" i="6"/>
  <c r="E443" i="6"/>
  <c r="W30" i="6"/>
  <c r="D390" i="6"/>
  <c r="C233" i="6"/>
  <c r="C506" i="6"/>
  <c r="E63" i="6"/>
  <c r="C256" i="6"/>
  <c r="C475" i="6"/>
  <c r="E70" i="6"/>
  <c r="C323" i="6"/>
  <c r="C307" i="6"/>
  <c r="AN13" i="6"/>
  <c r="C77" i="6"/>
  <c r="C27" i="4"/>
  <c r="C225" i="6"/>
  <c r="E384" i="6"/>
  <c r="D19" i="6"/>
  <c r="D324" i="6"/>
  <c r="E258" i="6"/>
  <c r="AD62" i="4"/>
  <c r="AD31" i="6"/>
  <c r="D484" i="6"/>
  <c r="D226" i="6"/>
  <c r="C339" i="6"/>
  <c r="AO16" i="4"/>
  <c r="E255" i="6"/>
  <c r="C153" i="6"/>
  <c r="U20" i="4"/>
  <c r="Q300" i="1"/>
  <c r="C47" i="4"/>
  <c r="D49" i="6"/>
  <c r="AE33" i="6"/>
  <c r="S41" i="4"/>
  <c r="AN37" i="4"/>
  <c r="E276" i="1"/>
  <c r="P292" i="1"/>
  <c r="E409" i="6"/>
  <c r="AO59" i="4"/>
  <c r="E190" i="6"/>
  <c r="E491" i="6"/>
  <c r="AJ48" i="4"/>
  <c r="AJ42" i="4"/>
  <c r="E316" i="6"/>
  <c r="E206" i="6"/>
  <c r="C487" i="6"/>
  <c r="Q37" i="4"/>
  <c r="E445" i="6"/>
  <c r="C288" i="6"/>
  <c r="F353" i="1"/>
  <c r="U32" i="6"/>
  <c r="W55" i="4"/>
  <c r="C163" i="6"/>
  <c r="K285" i="1"/>
  <c r="G276" i="1"/>
  <c r="L45" i="6"/>
  <c r="AF52" i="4"/>
  <c r="J334" i="1"/>
  <c r="E463" i="6"/>
  <c r="J47" i="4"/>
  <c r="L352" i="1"/>
  <c r="AO32" i="4"/>
  <c r="T303" i="1"/>
  <c r="C504" i="6"/>
  <c r="H348" i="1"/>
  <c r="J31" i="4"/>
  <c r="O302" i="1"/>
  <c r="C220" i="6"/>
  <c r="R33" i="4"/>
  <c r="AG236" i="1"/>
  <c r="AG77" i="1"/>
  <c r="Q46" i="1"/>
  <c r="K320" i="1"/>
  <c r="O29" i="1"/>
  <c r="C486" i="6"/>
  <c r="AN31" i="6"/>
  <c r="U32" i="4"/>
  <c r="D294" i="6"/>
  <c r="AG45" i="4"/>
  <c r="E354" i="6"/>
  <c r="D369" i="6"/>
  <c r="C387" i="6"/>
  <c r="C188" i="6"/>
  <c r="G254" i="1"/>
  <c r="E178" i="6"/>
  <c r="AD47" i="4"/>
  <c r="K346" i="1"/>
  <c r="W40" i="6"/>
  <c r="AI45" i="4"/>
  <c r="T361" i="1"/>
  <c r="E239" i="1"/>
  <c r="AI28" i="4"/>
  <c r="K360" i="1"/>
  <c r="H238" i="1"/>
  <c r="O50" i="4"/>
  <c r="N314" i="1"/>
  <c r="AG130" i="1"/>
  <c r="AF102" i="1"/>
  <c r="AI60" i="1"/>
  <c r="AI49" i="4"/>
  <c r="C176" i="6"/>
  <c r="AD225" i="1"/>
  <c r="AD66" i="1"/>
  <c r="E315" i="6"/>
  <c r="E212" i="6"/>
  <c r="AM11" i="6"/>
  <c r="Q311" i="1"/>
  <c r="M27" i="6"/>
  <c r="D48" i="6"/>
  <c r="H330" i="1"/>
  <c r="C237" i="6"/>
  <c r="D28" i="6"/>
  <c r="H271" i="1"/>
  <c r="D174" i="6"/>
  <c r="AD343" i="1"/>
  <c r="AJ37" i="4"/>
  <c r="AF332" i="1"/>
  <c r="F343" i="1"/>
  <c r="J36" i="4"/>
  <c r="D363" i="6"/>
  <c r="AH42" i="4"/>
  <c r="N8" i="6"/>
  <c r="O256" i="1"/>
  <c r="R24" i="4"/>
  <c r="AF12" i="6"/>
  <c r="H326" i="1"/>
  <c r="E395" i="6"/>
  <c r="D357" i="6"/>
  <c r="C495" i="6"/>
  <c r="E230" i="6"/>
  <c r="D404" i="6"/>
  <c r="E213" i="6"/>
  <c r="E480" i="6"/>
  <c r="AF23" i="6"/>
  <c r="E486" i="6"/>
  <c r="D287" i="6"/>
  <c r="C133" i="6"/>
  <c r="M45" i="6"/>
  <c r="AF17" i="6"/>
  <c r="I51" i="4"/>
  <c r="N29" i="6"/>
  <c r="M362" i="1"/>
  <c r="E290" i="6"/>
  <c r="E509" i="6"/>
  <c r="D113" i="6"/>
  <c r="E177" i="6"/>
  <c r="E185" i="6"/>
  <c r="AO29" i="6"/>
  <c r="D366" i="6"/>
  <c r="C472" i="6"/>
  <c r="N23" i="6"/>
  <c r="C53" i="6"/>
  <c r="C401" i="6"/>
  <c r="C174" i="6"/>
  <c r="C275" i="6"/>
  <c r="AN14" i="4"/>
  <c r="H287" i="1"/>
  <c r="E38" i="6"/>
  <c r="Q44" i="4"/>
  <c r="V12" i="6"/>
  <c r="O30" i="4"/>
  <c r="U47" i="4"/>
  <c r="K258" i="1"/>
  <c r="J264" i="1"/>
  <c r="E482" i="6"/>
  <c r="AN47" i="4"/>
  <c r="D134" i="6"/>
  <c r="E364" i="6"/>
  <c r="AG42" i="4"/>
  <c r="W30" i="4"/>
  <c r="E440" i="6"/>
  <c r="D46" i="6"/>
  <c r="C171" i="6"/>
  <c r="C389" i="6"/>
  <c r="E484" i="6"/>
  <c r="AE28" i="6"/>
  <c r="AG320" i="1"/>
  <c r="D141" i="6"/>
  <c r="AN59" i="4"/>
  <c r="E124" i="6"/>
  <c r="AA342" i="1"/>
  <c r="H251" i="1"/>
  <c r="D426" i="6"/>
  <c r="T25" i="4"/>
  <c r="Q341" i="1"/>
  <c r="C434" i="6"/>
  <c r="E97" i="6"/>
  <c r="AG289" i="1"/>
  <c r="I31" i="4"/>
  <c r="AD285" i="1"/>
  <c r="D412" i="6"/>
  <c r="H288" i="1"/>
  <c r="U29" i="4"/>
  <c r="AG284" i="1"/>
  <c r="R36" i="4"/>
  <c r="AO24" i="4"/>
  <c r="L223" i="1"/>
  <c r="L64" i="1"/>
  <c r="H33" i="1"/>
  <c r="AF151" i="1"/>
  <c r="J13" i="1"/>
  <c r="E151" i="6"/>
  <c r="AO40" i="4"/>
  <c r="C34" i="4"/>
  <c r="D291" i="6"/>
  <c r="AJ44" i="4"/>
  <c r="E172" i="6"/>
  <c r="C177" i="6"/>
  <c r="AF21" i="6"/>
  <c r="D65" i="6"/>
  <c r="AG357" i="1"/>
  <c r="D205" i="6"/>
  <c r="AM22" i="4"/>
  <c r="T293" i="1"/>
  <c r="M42" i="6"/>
  <c r="T316" i="1"/>
  <c r="J339" i="1"/>
  <c r="J212" i="1"/>
  <c r="AI314" i="1"/>
  <c r="E338" i="1"/>
  <c r="E211" i="1"/>
  <c r="S24" i="4"/>
  <c r="L248" i="1"/>
  <c r="Q110" i="1"/>
  <c r="L179" i="1"/>
  <c r="P36" i="1"/>
  <c r="AH39" i="4"/>
  <c r="AO34" i="4"/>
  <c r="M212" i="1"/>
  <c r="AM16" i="4"/>
  <c r="E305" i="6"/>
  <c r="E78" i="6"/>
  <c r="J38" i="4"/>
  <c r="O51" i="4"/>
  <c r="AO56" i="4"/>
  <c r="D131" i="6"/>
  <c r="AF298" i="1"/>
  <c r="E165" i="6"/>
  <c r="E163" i="6"/>
  <c r="N362" i="1"/>
  <c r="D223" i="6"/>
  <c r="AN19" i="4"/>
  <c r="J59" i="4"/>
  <c r="G319" i="1"/>
  <c r="J18" i="4"/>
  <c r="U50" i="4"/>
  <c r="D54" i="6"/>
  <c r="T42" i="4"/>
  <c r="AH45" i="4"/>
  <c r="J208" i="1"/>
  <c r="T310" i="1"/>
  <c r="W38" i="6"/>
  <c r="J21" i="4"/>
  <c r="C479" i="6"/>
  <c r="D212" i="6"/>
  <c r="C474" i="6"/>
  <c r="E375" i="6"/>
  <c r="D295" i="6"/>
  <c r="D149" i="6"/>
  <c r="E511" i="6"/>
  <c r="D34" i="6"/>
  <c r="C103" i="6"/>
  <c r="C456" i="6"/>
  <c r="M43" i="6"/>
  <c r="C140" i="6"/>
  <c r="D511" i="6"/>
  <c r="AI41" i="4"/>
  <c r="N52" i="6"/>
  <c r="AA348" i="1"/>
  <c r="E169" i="6"/>
  <c r="C363" i="6"/>
  <c r="D163" i="6"/>
  <c r="D68" i="6"/>
  <c r="V39" i="6"/>
  <c r="S54" i="4"/>
  <c r="E349" i="6"/>
  <c r="C302" i="6"/>
  <c r="U34" i="6"/>
  <c r="AN17" i="6"/>
  <c r="C322" i="6"/>
  <c r="E30" i="6"/>
  <c r="V38" i="6"/>
  <c r="T349" i="1"/>
  <c r="R273" i="1"/>
  <c r="U21" i="6"/>
  <c r="S31" i="4"/>
  <c r="AM44" i="4"/>
  <c r="S46" i="4"/>
  <c r="AM23" i="6"/>
  <c r="E337" i="1"/>
  <c r="D482" i="6"/>
  <c r="E424" i="6"/>
  <c r="C440" i="6"/>
  <c r="V23" i="6"/>
  <c r="C405" i="6"/>
  <c r="C429" i="6"/>
  <c r="AF353" i="1"/>
  <c r="D164" i="6"/>
  <c r="AF20" i="6"/>
  <c r="D328" i="6"/>
  <c r="D333" i="6"/>
  <c r="D488" i="6"/>
  <c r="D251" i="6"/>
  <c r="J297" i="1"/>
  <c r="AF9" i="6"/>
  <c r="AM34" i="4"/>
  <c r="AD50" i="4"/>
  <c r="Q316" i="1"/>
  <c r="C356" i="6"/>
  <c r="C223" i="6"/>
  <c r="N351" i="1"/>
  <c r="O311" i="1"/>
  <c r="C324" i="6"/>
  <c r="D129" i="6"/>
  <c r="AG326" i="1"/>
  <c r="Q23" i="4"/>
  <c r="AF267" i="1"/>
  <c r="N33" i="6"/>
  <c r="H324" i="1"/>
  <c r="Q22" i="4"/>
  <c r="O266" i="1"/>
  <c r="E422" i="6"/>
  <c r="T353" i="1"/>
  <c r="AD209" i="1"/>
  <c r="AA328" i="1"/>
  <c r="R19" i="1"/>
  <c r="Q112" i="1"/>
  <c r="Q67" i="1"/>
  <c r="AO41" i="6"/>
  <c r="E56" i="6"/>
  <c r="P341" i="1"/>
  <c r="D81" i="6"/>
  <c r="Q13" i="4"/>
  <c r="C64" i="6"/>
  <c r="C383" i="6"/>
  <c r="W36" i="6"/>
  <c r="N24" i="6"/>
  <c r="E293" i="1"/>
  <c r="L22" i="6"/>
  <c r="L357" i="1"/>
  <c r="AI254" i="1"/>
  <c r="AF59" i="4"/>
  <c r="AF15" i="4"/>
  <c r="M359" i="1"/>
  <c r="AA189" i="1"/>
  <c r="T355" i="1"/>
  <c r="L358" i="1"/>
  <c r="R188" i="1"/>
  <c r="AG362" i="1"/>
  <c r="AA207" i="1"/>
  <c r="T93" i="1"/>
  <c r="AF119" i="1"/>
  <c r="AA11" i="1"/>
  <c r="AN21" i="4"/>
  <c r="M350" i="1"/>
  <c r="AA198" i="1"/>
  <c r="AG270" i="1"/>
  <c r="C169" i="6"/>
  <c r="E35" i="6"/>
  <c r="AN38" i="6"/>
  <c r="E324" i="1"/>
  <c r="C274" i="6"/>
  <c r="AG60" i="4"/>
  <c r="L351" i="1"/>
  <c r="V25" i="6"/>
  <c r="D93" i="6"/>
  <c r="O355" i="1"/>
  <c r="E289" i="6"/>
  <c r="AA309" i="1"/>
  <c r="I39" i="4"/>
  <c r="R270" i="1"/>
  <c r="AI308" i="1"/>
  <c r="O37" i="4"/>
  <c r="AD58" i="4"/>
  <c r="G336" i="1"/>
  <c r="C194" i="6"/>
  <c r="R283" i="1"/>
  <c r="J341" i="1"/>
  <c r="C131" i="6"/>
  <c r="M308" i="1"/>
  <c r="D495" i="6"/>
  <c r="E285" i="6"/>
  <c r="D311" i="6"/>
  <c r="C388" i="6"/>
  <c r="C336" i="6"/>
  <c r="W34" i="6"/>
  <c r="C403" i="6"/>
  <c r="E459" i="6"/>
  <c r="AN35" i="6"/>
  <c r="D396" i="6"/>
  <c r="E347" i="6"/>
  <c r="E184" i="6"/>
  <c r="E319" i="6"/>
  <c r="I62" i="4"/>
  <c r="AD10" i="6"/>
  <c r="N335" i="1"/>
  <c r="D147" i="6"/>
  <c r="D321" i="6"/>
  <c r="E52" i="6"/>
  <c r="E273" i="6"/>
  <c r="E477" i="6"/>
  <c r="AF46" i="4"/>
  <c r="E211" i="6"/>
  <c r="E187" i="6"/>
  <c r="U61" i="4"/>
  <c r="AO14" i="6"/>
  <c r="C392" i="6"/>
  <c r="AO31" i="6"/>
  <c r="D143" i="6"/>
  <c r="S36" i="4"/>
  <c r="E260" i="1"/>
  <c r="C48" i="4"/>
  <c r="C511" i="6"/>
  <c r="U44" i="4"/>
  <c r="E418" i="6"/>
  <c r="I36" i="4"/>
  <c r="T344" i="1"/>
  <c r="C466" i="6"/>
  <c r="C312" i="6"/>
  <c r="D310" i="6"/>
  <c r="AG61" i="4"/>
  <c r="D351" i="6"/>
  <c r="D307" i="6"/>
  <c r="T24" i="4"/>
  <c r="C461" i="6"/>
  <c r="U14" i="6"/>
  <c r="C447" i="6"/>
  <c r="C247" i="6"/>
  <c r="D340" i="6"/>
  <c r="E22" i="6"/>
  <c r="G270" i="1"/>
  <c r="J52" i="4"/>
  <c r="C419" i="6"/>
  <c r="I55" i="4"/>
  <c r="R289" i="1"/>
  <c r="E339" i="6"/>
  <c r="D299" i="6"/>
  <c r="C26" i="4"/>
  <c r="T284" i="1"/>
  <c r="E286" i="6"/>
  <c r="R58" i="4"/>
  <c r="G263" i="1"/>
  <c r="AM23" i="4"/>
  <c r="AG15" i="4"/>
  <c r="E120" i="6"/>
  <c r="AA261" i="1"/>
  <c r="AI22" i="4"/>
  <c r="O363" i="1"/>
  <c r="C61" i="4"/>
  <c r="AO12" i="4"/>
  <c r="M196" i="1"/>
  <c r="L262" i="1"/>
  <c r="K251" i="1"/>
  <c r="L265" i="1"/>
  <c r="R11" i="1"/>
  <c r="E98" i="6"/>
  <c r="J49" i="4"/>
  <c r="R352" i="1"/>
  <c r="N34" i="6"/>
  <c r="AH20" i="4"/>
  <c r="V32" i="6"/>
  <c r="E118" i="6"/>
  <c r="D127" i="6"/>
  <c r="AO33" i="4"/>
  <c r="O350" i="1"/>
  <c r="AH34" i="4"/>
  <c r="I16" i="4"/>
  <c r="O237" i="1"/>
  <c r="C315" i="6"/>
  <c r="AG253" i="1"/>
  <c r="AD336" i="1"/>
  <c r="AI299" i="1"/>
  <c r="AF252" i="1"/>
  <c r="AG335" i="1"/>
  <c r="L297" i="1"/>
  <c r="F356" i="1"/>
  <c r="AD178" i="1"/>
  <c r="AA76" i="1"/>
  <c r="AA211" i="1"/>
  <c r="AA49" i="1"/>
  <c r="O356" i="1"/>
  <c r="Q343" i="1"/>
  <c r="N185" i="1"/>
  <c r="H237" i="1"/>
  <c r="E248" i="6"/>
  <c r="C35" i="6"/>
  <c r="O31" i="4"/>
  <c r="K290" i="1"/>
  <c r="D278" i="6"/>
  <c r="AO27" i="4"/>
  <c r="E308" i="1"/>
  <c r="C366" i="6"/>
  <c r="AM13" i="6"/>
  <c r="AF304" i="1"/>
  <c r="D203" i="6"/>
  <c r="AF347" i="1"/>
  <c r="J53" i="4"/>
  <c r="AF305" i="1"/>
  <c r="M344" i="1"/>
  <c r="AH47" i="4"/>
  <c r="D260" i="6"/>
  <c r="H335" i="1"/>
  <c r="AM20" i="6"/>
  <c r="D443" i="6"/>
  <c r="AG288" i="1"/>
  <c r="AO26" i="4"/>
  <c r="AA258" i="1"/>
  <c r="E350" i="6"/>
  <c r="D124" i="6"/>
  <c r="E397" i="6"/>
  <c r="E374" i="6"/>
  <c r="E447" i="6"/>
  <c r="C196" i="6"/>
  <c r="C380" i="6"/>
  <c r="C353" i="6"/>
  <c r="E341" i="6"/>
  <c r="E462" i="6"/>
  <c r="C386" i="6"/>
  <c r="AM41" i="6"/>
  <c r="D156" i="6"/>
  <c r="AF36" i="4"/>
  <c r="D56" i="6"/>
  <c r="D502" i="6"/>
  <c r="AO40" i="6"/>
  <c r="C289" i="6"/>
  <c r="E427" i="6"/>
  <c r="C238" i="6"/>
  <c r="D395" i="6"/>
  <c r="C118" i="6"/>
  <c r="C385" i="6"/>
  <c r="W45" i="6"/>
  <c r="AN32" i="6"/>
  <c r="AO35" i="6"/>
  <c r="C402" i="6"/>
  <c r="E297" i="6"/>
  <c r="C166" i="6"/>
  <c r="R360" i="1"/>
  <c r="C369" i="6"/>
  <c r="T46" i="4"/>
  <c r="C477" i="6"/>
  <c r="E415" i="6"/>
  <c r="E385" i="6"/>
  <c r="H353" i="1"/>
  <c r="Q313" i="1"/>
  <c r="C340" i="6"/>
  <c r="D44" i="6"/>
  <c r="E499" i="6"/>
  <c r="AD15" i="6"/>
  <c r="E171" i="6"/>
  <c r="C404" i="6"/>
  <c r="AA353" i="1"/>
  <c r="E446" i="6"/>
  <c r="T27" i="4"/>
  <c r="D411" i="6"/>
  <c r="M34" i="6"/>
  <c r="D167" i="6"/>
  <c r="C74" i="6"/>
  <c r="AD18" i="4"/>
  <c r="AM12" i="6"/>
  <c r="C333" i="6"/>
  <c r="D444" i="6"/>
  <c r="T267" i="1"/>
  <c r="C484" i="6"/>
  <c r="V37" i="6"/>
  <c r="AI352" i="1"/>
  <c r="M265" i="1"/>
  <c r="D252" i="6"/>
  <c r="AD20" i="6"/>
  <c r="K233" i="1"/>
  <c r="Q18" i="4"/>
  <c r="AF356" i="1"/>
  <c r="D478" i="6"/>
  <c r="R232" i="1"/>
  <c r="I17" i="4"/>
  <c r="M353" i="1"/>
  <c r="H337" i="1"/>
  <c r="AN18" i="4"/>
  <c r="AA182" i="1"/>
  <c r="AI231" i="1"/>
  <c r="AI194" i="1"/>
  <c r="G150" i="1"/>
  <c r="AF79" i="1"/>
  <c r="D66" i="6"/>
  <c r="J352" i="1"/>
  <c r="L348" i="1"/>
  <c r="C290" i="6"/>
  <c r="E416" i="6"/>
  <c r="E281" i="6"/>
  <c r="S62" i="4"/>
  <c r="AN31" i="4"/>
  <c r="E322" i="6"/>
  <c r="O279" i="1"/>
  <c r="W23" i="6"/>
  <c r="R344" i="1"/>
  <c r="AD220" i="1"/>
  <c r="AM59" i="4"/>
  <c r="F220" i="1"/>
  <c r="H344" i="1"/>
  <c r="O250" i="1"/>
  <c r="E219" i="1"/>
  <c r="M341" i="1"/>
  <c r="R249" i="1"/>
  <c r="Q337" i="1"/>
  <c r="F162" i="1"/>
  <c r="O56" i="1"/>
  <c r="M127" i="1"/>
  <c r="C445" i="6"/>
  <c r="E391" i="6"/>
  <c r="AG323" i="1"/>
  <c r="M290" i="1"/>
  <c r="E210" i="1"/>
  <c r="C399" i="6"/>
  <c r="U39" i="6"/>
  <c r="C498" i="6"/>
  <c r="P263" i="1"/>
  <c r="E53" i="6"/>
  <c r="D313" i="6"/>
  <c r="J281" i="1"/>
  <c r="U45" i="6"/>
  <c r="D10" i="6"/>
  <c r="Q274" i="1"/>
  <c r="AN33" i="6"/>
  <c r="AF287" i="1"/>
  <c r="W46" i="4"/>
  <c r="Q258" i="1"/>
  <c r="G286" i="1"/>
  <c r="AG40" i="4"/>
  <c r="C105" i="6"/>
  <c r="AD14" i="4"/>
  <c r="AN11" i="6"/>
  <c r="E145" i="6"/>
  <c r="P348" i="1"/>
  <c r="E357" i="1"/>
  <c r="E301" i="1"/>
  <c r="D263" i="6"/>
  <c r="C48" i="6"/>
  <c r="D429" i="6"/>
  <c r="C313" i="6"/>
  <c r="E417" i="6"/>
  <c r="D380" i="6"/>
  <c r="E478" i="6"/>
  <c r="C415" i="6"/>
  <c r="E403" i="6"/>
  <c r="C175" i="6"/>
  <c r="D383" i="6"/>
  <c r="C232" i="6"/>
  <c r="L33" i="6"/>
  <c r="C493" i="6"/>
  <c r="C146" i="6"/>
  <c r="D374" i="6"/>
  <c r="AM18" i="6"/>
  <c r="C193" i="6"/>
  <c r="C442" i="6"/>
  <c r="C55" i="6"/>
  <c r="E306" i="6"/>
  <c r="AI40" i="4"/>
  <c r="D279" i="6"/>
  <c r="D455" i="6"/>
  <c r="AJ33" i="4"/>
  <c r="M13" i="6"/>
  <c r="E363" i="6"/>
  <c r="E250" i="6"/>
  <c r="D38" i="6"/>
  <c r="E347" i="1"/>
  <c r="E370" i="6"/>
  <c r="C453" i="6"/>
  <c r="E400" i="6"/>
  <c r="C270" i="6"/>
  <c r="E436" i="6"/>
  <c r="AM30" i="4"/>
  <c r="N286" i="1"/>
  <c r="E313" i="6"/>
  <c r="C282" i="6"/>
  <c r="C234" i="6"/>
  <c r="C45" i="4"/>
  <c r="L42" i="6"/>
  <c r="E229" i="6"/>
  <c r="AI336" i="1"/>
  <c r="AO28" i="6"/>
  <c r="AM54" i="4"/>
  <c r="E220" i="6"/>
  <c r="D179" i="6"/>
  <c r="D375" i="6"/>
  <c r="AD48" i="4"/>
  <c r="E382" i="6"/>
  <c r="AM42" i="4"/>
  <c r="D152" i="6"/>
  <c r="E259" i="6"/>
  <c r="R350" i="1"/>
  <c r="E244" i="6"/>
  <c r="AM24" i="6"/>
  <c r="M335" i="1"/>
  <c r="AA320" i="1"/>
  <c r="E133" i="6"/>
  <c r="D473" i="6"/>
  <c r="P206" i="1"/>
  <c r="O352" i="1"/>
  <c r="N310" i="1"/>
  <c r="D84" i="6"/>
  <c r="O205" i="1"/>
  <c r="R351" i="1"/>
  <c r="AA307" i="1"/>
  <c r="AF330" i="1"/>
  <c r="H318" i="1"/>
  <c r="Q277" i="1"/>
  <c r="H205" i="1"/>
  <c r="AF162" i="1"/>
  <c r="T111" i="1"/>
  <c r="R49" i="1"/>
  <c r="C98" i="6"/>
  <c r="O305" i="1"/>
  <c r="E457" i="6"/>
  <c r="E65" i="6"/>
  <c r="D422" i="6"/>
  <c r="AO21" i="6"/>
  <c r="AF27" i="4"/>
  <c r="W59" i="4"/>
  <c r="C128" i="6"/>
  <c r="AA241" i="1"/>
  <c r="E473" i="6"/>
  <c r="AD358" i="1"/>
  <c r="R200" i="1"/>
  <c r="D467" i="6"/>
  <c r="L186" i="1"/>
  <c r="R312" i="1"/>
  <c r="C420" i="6"/>
  <c r="W38" i="4"/>
  <c r="M311" i="1"/>
  <c r="D122" i="6"/>
  <c r="E291" i="1"/>
  <c r="AG141" i="1"/>
  <c r="AD39" i="1"/>
  <c r="P91" i="1"/>
  <c r="E504" i="6"/>
  <c r="E13" i="6"/>
  <c r="AG287" i="1"/>
  <c r="R246" i="1"/>
  <c r="G184" i="1"/>
  <c r="D180" i="6"/>
  <c r="S53" i="4"/>
  <c r="C249" i="6"/>
  <c r="C503" i="6"/>
  <c r="C264" i="6"/>
  <c r="E466" i="6"/>
  <c r="AD13" i="4"/>
  <c r="AF28" i="6"/>
  <c r="N49" i="6"/>
  <c r="M329" i="1"/>
  <c r="E14" i="6"/>
  <c r="M345" i="1"/>
  <c r="H357" i="1"/>
  <c r="L230" i="1"/>
  <c r="J342" i="1"/>
  <c r="AI355" i="1"/>
  <c r="AJ60" i="4"/>
  <c r="T283" i="1"/>
  <c r="R29" i="4"/>
  <c r="E224" i="6"/>
  <c r="J298" i="1"/>
  <c r="L323" i="1"/>
  <c r="J294" i="1"/>
  <c r="D376" i="6"/>
  <c r="N27" i="6"/>
  <c r="E419" i="6"/>
  <c r="C205" i="6"/>
  <c r="D259" i="6"/>
  <c r="D106" i="6"/>
  <c r="D301" i="6"/>
  <c r="D327" i="6"/>
  <c r="E476" i="6"/>
  <c r="E113" i="6"/>
  <c r="D398" i="6"/>
  <c r="E19" i="6"/>
  <c r="E86" i="6"/>
  <c r="D456" i="6"/>
  <c r="AD54" i="4"/>
  <c r="D436" i="6"/>
  <c r="E479" i="6"/>
  <c r="E201" i="6"/>
  <c r="C438" i="6"/>
  <c r="AE22" i="6"/>
  <c r="M48" i="6"/>
  <c r="J51" i="4"/>
  <c r="E455" i="6"/>
  <c r="C141" i="6"/>
  <c r="D292" i="6"/>
  <c r="R40" i="4"/>
  <c r="E300" i="6"/>
  <c r="AD42" i="4"/>
  <c r="C66" i="6"/>
  <c r="AG50" i="4"/>
  <c r="E442" i="6"/>
  <c r="D283" i="6"/>
  <c r="D244" i="6"/>
  <c r="C468" i="6"/>
  <c r="E61" i="6"/>
  <c r="T354" i="1"/>
  <c r="E267" i="1"/>
  <c r="C417" i="6"/>
  <c r="C199" i="6"/>
  <c r="E144" i="6"/>
  <c r="AI55" i="4"/>
  <c r="E429" i="6"/>
  <c r="M56" i="6"/>
  <c r="T348" i="1"/>
  <c r="C85" i="6"/>
  <c r="C410" i="6"/>
  <c r="C341" i="6"/>
  <c r="D157" i="6"/>
  <c r="D192" i="6"/>
  <c r="I60" i="4"/>
  <c r="C210" i="6"/>
  <c r="D463" i="6"/>
  <c r="C384" i="6"/>
  <c r="C269" i="6"/>
  <c r="M333" i="1"/>
  <c r="N35" i="6"/>
  <c r="AF14" i="6"/>
  <c r="N350" i="1"/>
  <c r="AF284" i="1"/>
  <c r="W22" i="6"/>
  <c r="U26" i="6"/>
  <c r="AD334" i="1"/>
  <c r="AF22" i="6"/>
  <c r="N276" i="1"/>
  <c r="AI62" i="4"/>
  <c r="K332" i="1"/>
  <c r="AO50" i="4"/>
  <c r="G275" i="1"/>
  <c r="E336" i="1"/>
  <c r="L282" i="1"/>
  <c r="M241" i="1"/>
  <c r="L181" i="1"/>
  <c r="F136" i="1"/>
  <c r="AG84" i="1"/>
  <c r="AF31" i="1"/>
  <c r="C261" i="6"/>
  <c r="AD309" i="1"/>
  <c r="C439" i="6"/>
  <c r="E182" i="6"/>
  <c r="D461" i="6"/>
  <c r="AN48" i="4"/>
  <c r="E39" i="6"/>
  <c r="AJ52" i="4"/>
  <c r="N53" i="6"/>
  <c r="O221" i="1"/>
  <c r="D214" i="6"/>
  <c r="F320" i="1"/>
  <c r="AF12" i="4"/>
  <c r="D175" i="6"/>
  <c r="AD256" i="1"/>
  <c r="H290" i="1"/>
  <c r="C76" i="6"/>
  <c r="R255" i="1"/>
  <c r="AI288" i="1"/>
  <c r="C346" i="6"/>
  <c r="AD313" i="1"/>
  <c r="AF124" i="1"/>
  <c r="F23" i="1"/>
  <c r="L154" i="1"/>
  <c r="D425" i="6"/>
  <c r="U36" i="6"/>
  <c r="Q328" i="1"/>
  <c r="O219" i="1"/>
  <c r="M170" i="1"/>
  <c r="E266" i="6"/>
  <c r="AO35" i="4"/>
  <c r="D112" i="6"/>
  <c r="D76" i="6"/>
  <c r="C212" i="6"/>
  <c r="E95" i="6"/>
  <c r="AD326" i="1"/>
  <c r="N50" i="6"/>
  <c r="T61" i="4"/>
  <c r="M277" i="1"/>
  <c r="N26" i="6"/>
  <c r="G303" i="1"/>
  <c r="AM32" i="4"/>
  <c r="AG207" i="1"/>
  <c r="M301" i="1"/>
  <c r="AM28" i="4"/>
  <c r="AF28" i="4"/>
  <c r="E299" i="6"/>
  <c r="D218" i="6"/>
  <c r="U15" i="6"/>
  <c r="F311" i="1"/>
  <c r="T26" i="4"/>
  <c r="O225" i="1"/>
  <c r="D247" i="6"/>
  <c r="AO13" i="6"/>
  <c r="AI56" i="4"/>
  <c r="C192" i="6"/>
  <c r="H352" i="1"/>
  <c r="J308" i="1"/>
  <c r="C145" i="6"/>
  <c r="E99" i="6"/>
  <c r="N280" i="1"/>
  <c r="AJ31" i="4"/>
  <c r="AI18" i="4"/>
  <c r="D314" i="6"/>
  <c r="E435" i="6"/>
  <c r="E152" i="6"/>
  <c r="AF246" i="1"/>
  <c r="W54" i="4"/>
  <c r="P302" i="1"/>
  <c r="T272" i="1"/>
  <c r="F295" i="1"/>
  <c r="T29" i="1"/>
  <c r="E103" i="1"/>
  <c r="D264" i="6"/>
  <c r="C407" i="6"/>
  <c r="AG343" i="1"/>
  <c r="C412" i="6"/>
  <c r="D410" i="6"/>
  <c r="T315" i="1"/>
  <c r="AD16" i="6"/>
  <c r="N281" i="1"/>
  <c r="E50" i="6"/>
  <c r="AE30" i="6"/>
  <c r="P262" i="1"/>
  <c r="C33" i="4"/>
  <c r="H274" i="1"/>
  <c r="G313" i="1"/>
  <c r="P148" i="1"/>
  <c r="AD165" i="1"/>
  <c r="J61" i="4"/>
  <c r="R301" i="1"/>
  <c r="M117" i="1"/>
  <c r="M42" i="1"/>
  <c r="P200" i="1"/>
  <c r="E24" i="1"/>
  <c r="D405" i="6"/>
  <c r="C229" i="6"/>
  <c r="P211" i="1"/>
  <c r="L21" i="1"/>
  <c r="H79" i="1"/>
  <c r="O337" i="1"/>
  <c r="M298" i="1"/>
  <c r="H269" i="1"/>
  <c r="O22" i="4"/>
  <c r="K190" i="1"/>
  <c r="AG225" i="1"/>
  <c r="AD140" i="1"/>
  <c r="Q319" i="1"/>
  <c r="N237" i="1"/>
  <c r="P197" i="1"/>
  <c r="AI361" i="1"/>
  <c r="V41" i="6"/>
  <c r="AF185" i="1"/>
  <c r="J309" i="1"/>
  <c r="H298" i="1"/>
  <c r="D268" i="6"/>
  <c r="N356" i="1"/>
  <c r="R60" i="4"/>
  <c r="L355" i="1"/>
  <c r="N74" i="1"/>
  <c r="AI77" i="1"/>
  <c r="AD27" i="4"/>
  <c r="Q52" i="4"/>
  <c r="E97" i="1"/>
  <c r="P25" i="1"/>
  <c r="G126" i="1"/>
  <c r="K33" i="1"/>
  <c r="C259" i="6"/>
  <c r="F309" i="1"/>
  <c r="K231" i="1"/>
  <c r="T312" i="1"/>
  <c r="J25" i="1"/>
  <c r="AD308" i="1"/>
  <c r="R229" i="1"/>
  <c r="Q183" i="1"/>
  <c r="P296" i="1"/>
  <c r="Q189" i="1"/>
  <c r="E198" i="1"/>
  <c r="L134" i="1"/>
  <c r="K289" i="1"/>
  <c r="H215" i="1"/>
  <c r="K168" i="1"/>
  <c r="F207" i="1"/>
  <c r="AD363" i="1"/>
  <c r="AI121" i="1"/>
  <c r="I15" i="4"/>
  <c r="T57" i="4"/>
  <c r="T48" i="4"/>
  <c r="AI192" i="1"/>
  <c r="AD350" i="1"/>
  <c r="AI48" i="4"/>
  <c r="R191" i="1"/>
  <c r="AI7" i="1"/>
  <c r="C292" i="6"/>
  <c r="K241" i="1"/>
  <c r="T56" i="1"/>
  <c r="AD206" i="1"/>
  <c r="Q160" i="1"/>
  <c r="C355" i="6"/>
  <c r="M321" i="1"/>
  <c r="AJ21" i="4"/>
  <c r="T47" i="1"/>
  <c r="W20" i="4"/>
  <c r="F55" i="1"/>
  <c r="AD15" i="4"/>
  <c r="Q61" i="1"/>
  <c r="E224" i="1"/>
  <c r="E14" i="1"/>
  <c r="R326" i="1"/>
  <c r="G216" i="1"/>
  <c r="T212" i="1"/>
  <c r="O292" i="1"/>
  <c r="P217" i="1"/>
  <c r="R44" i="1"/>
  <c r="AM29" i="4"/>
  <c r="AA280" i="1"/>
  <c r="L116" i="1"/>
  <c r="AD298" i="1"/>
  <c r="AD85" i="1"/>
  <c r="D372" i="6"/>
  <c r="E45" i="6"/>
  <c r="C124" i="6"/>
  <c r="W60" i="4"/>
  <c r="Q322" i="1"/>
  <c r="AM29" i="6"/>
  <c r="D126" i="6"/>
  <c r="V34" i="6"/>
  <c r="M264" i="1"/>
  <c r="P332" i="1"/>
  <c r="H198" i="1"/>
  <c r="E358" i="6"/>
  <c r="AF23" i="4"/>
  <c r="C492" i="6"/>
  <c r="AF354" i="1"/>
  <c r="AG247" i="1"/>
  <c r="L359" i="1"/>
  <c r="Q195" i="1"/>
  <c r="H228" i="1"/>
  <c r="N270" i="1"/>
  <c r="H38" i="1"/>
  <c r="N32" i="6"/>
  <c r="U43" i="6"/>
  <c r="K301" i="1"/>
  <c r="W13" i="6"/>
  <c r="D186" i="6"/>
  <c r="AI265" i="1"/>
  <c r="J15" i="4"/>
  <c r="AF20" i="4"/>
  <c r="C60" i="6"/>
  <c r="W24" i="4"/>
  <c r="K201" i="1"/>
  <c r="L49" i="6"/>
  <c r="D303" i="6"/>
  <c r="E361" i="1"/>
  <c r="AD114" i="1"/>
  <c r="AG176" i="1"/>
  <c r="I27" i="4"/>
  <c r="AA359" i="1"/>
  <c r="P100" i="1"/>
  <c r="AA28" i="1"/>
  <c r="P135" i="1"/>
  <c r="L9" i="1"/>
  <c r="D204" i="6"/>
  <c r="AI347" i="1"/>
  <c r="Q184" i="1"/>
  <c r="AA203" i="1"/>
  <c r="F85" i="1"/>
  <c r="AD342" i="1"/>
  <c r="K253" i="1"/>
  <c r="M226" i="1"/>
  <c r="N296" i="1"/>
  <c r="E259" i="1"/>
  <c r="E151" i="1"/>
  <c r="K42" i="1"/>
  <c r="M295" i="1"/>
  <c r="P219" i="1"/>
  <c r="H173" i="1"/>
  <c r="H225" i="1"/>
  <c r="R45" i="4"/>
  <c r="Q168" i="1"/>
  <c r="N261" i="1"/>
  <c r="D420" i="6"/>
  <c r="M20" i="6"/>
  <c r="N269" i="1"/>
  <c r="AD12" i="4"/>
  <c r="AO37" i="6"/>
  <c r="T289" i="1"/>
  <c r="N53" i="1"/>
  <c r="Q338" i="1"/>
  <c r="AF273" i="1"/>
  <c r="AF76" i="1"/>
  <c r="AD287" i="1"/>
  <c r="J97" i="1"/>
  <c r="L118" i="1"/>
  <c r="E160" i="6"/>
  <c r="Q263" i="1"/>
  <c r="P180" i="1"/>
  <c r="H179" i="1"/>
  <c r="H58" i="1"/>
  <c r="AI284" i="1"/>
  <c r="T211" i="1"/>
  <c r="H165" i="1"/>
  <c r="AA209" i="1"/>
  <c r="K159" i="1"/>
  <c r="F137" i="1"/>
  <c r="C393" i="6"/>
  <c r="AG348" i="1"/>
  <c r="F197" i="1"/>
  <c r="Q150" i="1"/>
  <c r="P166" i="1"/>
  <c r="N292" i="1"/>
  <c r="J93" i="1"/>
  <c r="E398" i="6"/>
  <c r="L21" i="6"/>
  <c r="U9" i="6"/>
  <c r="D249" i="6"/>
  <c r="K293" i="1"/>
  <c r="AA344" i="1"/>
  <c r="T157" i="1"/>
  <c r="J65" i="1"/>
  <c r="J22" i="4"/>
  <c r="R196" i="1"/>
  <c r="N259" i="1"/>
  <c r="F168" i="1"/>
  <c r="AG116" i="1"/>
  <c r="AO49" i="4"/>
  <c r="AI281" i="1"/>
  <c r="K310" i="1"/>
  <c r="T28" i="1"/>
  <c r="U40" i="4"/>
  <c r="E229" i="1"/>
  <c r="R354" i="1"/>
  <c r="AD235" i="1"/>
  <c r="J280" i="1"/>
  <c r="AD50" i="1"/>
  <c r="AI241" i="1"/>
  <c r="T127" i="1"/>
  <c r="F239" i="1"/>
  <c r="N202" i="1"/>
  <c r="AG151" i="1"/>
  <c r="F21" i="1"/>
  <c r="Q17" i="4"/>
  <c r="O245" i="1"/>
  <c r="N98" i="1"/>
  <c r="O207" i="1"/>
  <c r="G46" i="1"/>
  <c r="E265" i="6"/>
  <c r="C148" i="6"/>
  <c r="C101" i="6"/>
  <c r="AN18" i="6"/>
  <c r="AI286" i="1"/>
  <c r="C70" i="6"/>
  <c r="C38" i="6"/>
  <c r="U49" i="4"/>
  <c r="AD294" i="1"/>
  <c r="L264" i="1"/>
  <c r="AI310" i="1"/>
  <c r="D176" i="6"/>
  <c r="AI346" i="1"/>
  <c r="D51" i="6"/>
  <c r="S29" i="4"/>
  <c r="T210" i="1"/>
  <c r="T311" i="1"/>
  <c r="C478" i="6"/>
  <c r="F182" i="1"/>
  <c r="O169" i="1"/>
  <c r="G10" i="1"/>
  <c r="Q362" i="1"/>
  <c r="AO23" i="6"/>
  <c r="N317" i="1"/>
  <c r="U31" i="4"/>
  <c r="E369" i="6"/>
  <c r="AA331" i="1"/>
  <c r="R300" i="1"/>
  <c r="R264" i="1"/>
  <c r="R47" i="4"/>
  <c r="N328" i="1"/>
  <c r="E434" i="6"/>
  <c r="AI15" i="4"/>
  <c r="C208" i="6"/>
  <c r="F236" i="1"/>
  <c r="E81" i="1"/>
  <c r="G98" i="1"/>
  <c r="K344" i="1"/>
  <c r="O287" i="1"/>
  <c r="O83" i="1"/>
  <c r="M322" i="1"/>
  <c r="AF103" i="1"/>
  <c r="K43" i="1"/>
  <c r="AN23" i="6"/>
  <c r="O354" i="1"/>
  <c r="AF244" i="1"/>
  <c r="Q139" i="1"/>
  <c r="AI33" i="1"/>
  <c r="E315" i="1"/>
  <c r="AI233" i="1"/>
  <c r="AG190" i="1"/>
  <c r="AI12" i="4"/>
  <c r="AD202" i="1"/>
  <c r="AF225" i="1"/>
  <c r="G9" i="1"/>
  <c r="M360" i="1"/>
  <c r="R201" i="1"/>
  <c r="F155" i="1"/>
  <c r="R186" i="1"/>
  <c r="J328" i="1"/>
  <c r="F120" i="1"/>
  <c r="E309" i="1"/>
  <c r="C82" i="6"/>
  <c r="AN57" i="4"/>
  <c r="T226" i="1"/>
  <c r="O359" i="1"/>
  <c r="AN29" i="4"/>
  <c r="Q198" i="1"/>
  <c r="F18" i="1"/>
  <c r="AN16" i="6"/>
  <c r="P250" i="1"/>
  <c r="H60" i="1"/>
  <c r="L220" i="1"/>
  <c r="O174" i="1"/>
  <c r="AF58" i="1"/>
  <c r="L27" i="6"/>
  <c r="AD188" i="1"/>
  <c r="Q153" i="1"/>
  <c r="J125" i="1"/>
  <c r="C443" i="6"/>
  <c r="AF339" i="1"/>
  <c r="R193" i="1"/>
  <c r="J147" i="1"/>
  <c r="C317" i="6"/>
  <c r="P132" i="1"/>
  <c r="J227" i="1"/>
  <c r="E393" i="6"/>
  <c r="AI317" i="1"/>
  <c r="R327" i="1"/>
  <c r="O132" i="1"/>
  <c r="AF110" i="1"/>
  <c r="T332" i="1"/>
  <c r="M36" i="1"/>
  <c r="E410" i="6"/>
  <c r="AG33" i="4"/>
  <c r="C154" i="6"/>
  <c r="AN62" i="4"/>
  <c r="R329" i="1"/>
  <c r="AI354" i="1"/>
  <c r="O120" i="1"/>
  <c r="F25" i="1"/>
  <c r="Q356" i="1"/>
  <c r="E253" i="1"/>
  <c r="R223" i="1"/>
  <c r="AI140" i="1"/>
  <c r="AD89" i="1"/>
  <c r="U53" i="4"/>
  <c r="J41" i="4"/>
  <c r="N232" i="1"/>
  <c r="J7" i="1"/>
  <c r="AD330" i="1"/>
  <c r="AI227" i="1"/>
  <c r="AI296" i="1"/>
  <c r="E174" i="1"/>
  <c r="AF172" i="1"/>
  <c r="F28" i="1"/>
  <c r="AI205" i="1"/>
  <c r="AF260" i="1"/>
  <c r="H167" i="1"/>
  <c r="E157" i="1"/>
  <c r="T90" i="1"/>
  <c r="H130" i="1"/>
  <c r="T345" i="1"/>
  <c r="AA221" i="1"/>
  <c r="P80" i="1"/>
  <c r="E159" i="1"/>
  <c r="T22" i="1"/>
  <c r="V35" i="6"/>
  <c r="E296" i="6"/>
  <c r="D508" i="6"/>
  <c r="K355" i="1"/>
  <c r="D500" i="6"/>
  <c r="E377" i="6"/>
  <c r="W39" i="6"/>
  <c r="Q267" i="1"/>
  <c r="AA322" i="1"/>
  <c r="D273" i="6"/>
  <c r="D298" i="6"/>
  <c r="K350" i="1"/>
  <c r="Q292" i="1"/>
  <c r="AF35" i="4"/>
  <c r="J26" i="4"/>
  <c r="G291" i="1"/>
  <c r="E280" i="1"/>
  <c r="N37" i="6"/>
  <c r="G155" i="1"/>
  <c r="P297" i="1"/>
  <c r="L23" i="1"/>
  <c r="D196" i="6"/>
  <c r="D11" i="6"/>
  <c r="N253" i="1"/>
  <c r="D305" i="6"/>
  <c r="M28" i="6"/>
  <c r="H270" i="1"/>
  <c r="O278" i="1"/>
  <c r="J248" i="1"/>
  <c r="C23" i="4"/>
  <c r="M280" i="1"/>
  <c r="C109" i="6"/>
  <c r="AA314" i="1"/>
  <c r="O27" i="4"/>
  <c r="C149" i="6"/>
  <c r="O307" i="1"/>
  <c r="AF87" i="1"/>
  <c r="W20" i="6"/>
  <c r="R278" i="1"/>
  <c r="K63" i="1"/>
  <c r="J234" i="1"/>
  <c r="K195" i="1"/>
  <c r="Q159" i="1"/>
  <c r="D272" i="6"/>
  <c r="L308" i="1"/>
  <c r="AI190" i="1"/>
  <c r="J203" i="1"/>
  <c r="AF158" i="1"/>
  <c r="AF290" i="1"/>
  <c r="E216" i="1"/>
  <c r="T169" i="1"/>
  <c r="AD236" i="1"/>
  <c r="J166" i="1"/>
  <c r="K150" i="1"/>
  <c r="D403" i="6"/>
  <c r="M324" i="1"/>
  <c r="P183" i="1"/>
  <c r="H137" i="1"/>
  <c r="N120" i="1"/>
  <c r="J261" i="1"/>
  <c r="L55" i="1"/>
  <c r="E81" i="6"/>
  <c r="C344" i="6"/>
  <c r="C156" i="6"/>
  <c r="E321" i="6"/>
  <c r="AF306" i="1"/>
  <c r="S20" i="4"/>
  <c r="H161" i="1"/>
  <c r="AG123" i="1"/>
  <c r="Q350" i="1"/>
  <c r="K205" i="1"/>
  <c r="P285" i="1"/>
  <c r="T174" i="1"/>
  <c r="AD124" i="1"/>
  <c r="M39" i="1"/>
  <c r="E225" i="6"/>
  <c r="R126" i="1"/>
  <c r="Q202" i="1"/>
  <c r="E287" i="6"/>
  <c r="R313" i="1"/>
  <c r="AG310" i="1"/>
  <c r="L129" i="1"/>
  <c r="O62" i="4"/>
  <c r="Q105" i="1"/>
  <c r="AD148" i="1"/>
  <c r="E197" i="6"/>
  <c r="G294" i="1"/>
  <c r="H252" i="1"/>
  <c r="Q114" i="1"/>
  <c r="T204" i="1"/>
  <c r="F192" i="1"/>
  <c r="L86" i="1"/>
  <c r="C489" i="6"/>
  <c r="E263" i="6"/>
  <c r="T34" i="4"/>
  <c r="R343" i="1"/>
  <c r="J289" i="1"/>
  <c r="AF331" i="1"/>
  <c r="M90" i="1"/>
  <c r="AI34" i="1"/>
  <c r="F310" i="1"/>
  <c r="Q232" i="1"/>
  <c r="AF189" i="1"/>
  <c r="AG262" i="1"/>
  <c r="AA62" i="1"/>
  <c r="AG29" i="4"/>
  <c r="T360" i="1"/>
  <c r="F209" i="1"/>
  <c r="Q48" i="1"/>
  <c r="D430" i="6"/>
  <c r="AA256" i="1"/>
  <c r="R325" i="1"/>
  <c r="E138" i="1"/>
  <c r="AI118" i="1"/>
  <c r="D222" i="6"/>
  <c r="M279" i="1"/>
  <c r="G93" i="1"/>
  <c r="AD132" i="1"/>
  <c r="E121" i="1"/>
  <c r="K130" i="1"/>
  <c r="N11" i="1"/>
  <c r="AG16" i="4"/>
  <c r="AA197" i="1"/>
  <c r="N62" i="1"/>
  <c r="T301" i="1"/>
  <c r="P78" i="1"/>
  <c r="U18" i="6"/>
  <c r="D453" i="6"/>
  <c r="D438" i="6"/>
  <c r="AG331" i="1"/>
  <c r="E284" i="6"/>
  <c r="C328" i="6"/>
  <c r="E136" i="6"/>
  <c r="E413" i="6"/>
  <c r="AA286" i="1"/>
  <c r="D60" i="6"/>
  <c r="D227" i="6"/>
  <c r="E316" i="1"/>
  <c r="Q256" i="1"/>
  <c r="S47" i="4"/>
  <c r="L277" i="1"/>
  <c r="AG199" i="1"/>
  <c r="J253" i="1"/>
  <c r="AI34" i="4"/>
  <c r="AI134" i="1"/>
  <c r="R182" i="1"/>
  <c r="G54" i="1"/>
  <c r="D378" i="6"/>
  <c r="T21" i="4"/>
  <c r="D481" i="6"/>
  <c r="AM15" i="6"/>
  <c r="W29" i="6"/>
  <c r="AF270" i="1"/>
  <c r="J278" i="1"/>
  <c r="M203" i="1"/>
  <c r="AO19" i="4"/>
  <c r="E238" i="6"/>
  <c r="C41" i="4"/>
  <c r="AG275" i="1"/>
  <c r="J340" i="1"/>
  <c r="T55" i="4"/>
  <c r="L225" i="1"/>
  <c r="J22" i="1"/>
  <c r="AD28" i="4"/>
  <c r="P214" i="1"/>
  <c r="K303" i="1"/>
  <c r="K181" i="1"/>
  <c r="AD133" i="1"/>
  <c r="J68" i="1"/>
  <c r="D37" i="6"/>
  <c r="AG215" i="1"/>
  <c r="L160" i="1"/>
  <c r="O138" i="1"/>
  <c r="C409" i="6"/>
  <c r="T351" i="1"/>
  <c r="G198" i="1"/>
  <c r="R151" i="1"/>
  <c r="D480" i="6"/>
  <c r="G139" i="1"/>
  <c r="AI251" i="1"/>
  <c r="D371" i="6"/>
  <c r="E300" i="1"/>
  <c r="E265" i="1"/>
  <c r="J119" i="1"/>
  <c r="F84" i="1"/>
  <c r="F228" i="1"/>
  <c r="AD11" i="1"/>
  <c r="C263" i="6"/>
  <c r="AE13" i="6"/>
  <c r="E256" i="6"/>
  <c r="AJ62" i="4"/>
  <c r="AI333" i="1"/>
  <c r="H338" i="1"/>
  <c r="E134" i="1"/>
  <c r="J34" i="1"/>
  <c r="E287" i="1"/>
  <c r="Q282" i="1"/>
  <c r="Q230" i="1"/>
  <c r="AG147" i="1"/>
  <c r="M96" i="1"/>
  <c r="AA21" i="1"/>
  <c r="AM17" i="6"/>
  <c r="AF30" i="6"/>
  <c r="O99" i="1"/>
  <c r="AG128" i="1"/>
  <c r="D239" i="6"/>
  <c r="AD289" i="1"/>
  <c r="Q245" i="1"/>
  <c r="J111" i="1"/>
  <c r="AG34" i="4"/>
  <c r="R78" i="1"/>
  <c r="N84" i="1"/>
  <c r="D275" i="6"/>
  <c r="K270" i="1"/>
  <c r="AA215" i="1"/>
  <c r="O96" i="1"/>
  <c r="F125" i="1"/>
  <c r="AI213" i="1"/>
  <c r="T102" i="1"/>
  <c r="C239" i="6"/>
  <c r="W44" i="6"/>
  <c r="J14" i="4"/>
  <c r="K321" i="1"/>
  <c r="N330" i="1"/>
  <c r="F335" i="1"/>
  <c r="N63" i="1"/>
  <c r="N45" i="1"/>
  <c r="H230" i="1"/>
  <c r="T215" i="1"/>
  <c r="F167" i="1"/>
  <c r="M206" i="1"/>
  <c r="N85" i="1"/>
  <c r="AD26" i="6"/>
  <c r="R189" i="1"/>
  <c r="J206" i="1"/>
  <c r="L14" i="1"/>
  <c r="S42" i="4"/>
  <c r="M99" i="1"/>
  <c r="R277" i="1"/>
  <c r="M102" i="1"/>
  <c r="E65" i="1"/>
  <c r="D178" i="6"/>
  <c r="J198" i="1"/>
  <c r="AG104" i="1"/>
  <c r="AG107" i="1"/>
  <c r="E85" i="1"/>
  <c r="H224" i="1"/>
  <c r="E260" i="6"/>
  <c r="AI344" i="1"/>
  <c r="AF317" i="1"/>
  <c r="K292" i="1"/>
  <c r="N207" i="1"/>
  <c r="O141" i="1"/>
  <c r="C178" i="6"/>
  <c r="AJ35" i="4"/>
  <c r="E496" i="6"/>
  <c r="D270" i="6"/>
  <c r="AE24" i="6"/>
  <c r="C108" i="6"/>
  <c r="AA299" i="1"/>
  <c r="AG363" i="1"/>
  <c r="R214" i="1"/>
  <c r="V36" i="6"/>
  <c r="G297" i="1"/>
  <c r="R37" i="4"/>
  <c r="T192" i="1"/>
  <c r="G280" i="1"/>
  <c r="M306" i="1"/>
  <c r="P324" i="1"/>
  <c r="E317" i="1"/>
  <c r="AG52" i="4"/>
  <c r="K111" i="1"/>
  <c r="M128" i="1"/>
  <c r="R22" i="1"/>
  <c r="AG36" i="4"/>
  <c r="E489" i="6"/>
  <c r="V19" i="6"/>
  <c r="AN32" i="4"/>
  <c r="C12" i="6"/>
  <c r="Q227" i="1"/>
  <c r="J240" i="1"/>
  <c r="AF269" i="1"/>
  <c r="C305" i="6"/>
  <c r="U48" i="4"/>
  <c r="E431" i="6"/>
  <c r="C318" i="6"/>
  <c r="N320" i="1"/>
  <c r="I43" i="4"/>
  <c r="J171" i="1"/>
  <c r="R9" i="1"/>
  <c r="M323" i="1"/>
  <c r="AD306" i="1"/>
  <c r="AD243" i="1"/>
  <c r="P154" i="1"/>
  <c r="L103" i="1"/>
  <c r="H44" i="1"/>
  <c r="E27" i="6"/>
  <c r="C464" i="6"/>
  <c r="M133" i="1"/>
  <c r="M230" i="1"/>
  <c r="D421" i="6"/>
  <c r="T319" i="1"/>
  <c r="AG352" i="1"/>
  <c r="T133" i="1"/>
  <c r="D40" i="6"/>
  <c r="L112" i="1"/>
  <c r="J176" i="1"/>
  <c r="E501" i="6"/>
  <c r="M276" i="1"/>
  <c r="E225" i="1"/>
  <c r="H101" i="1"/>
  <c r="Q136" i="1"/>
  <c r="P227" i="1"/>
  <c r="P17" i="1"/>
  <c r="E331" i="6"/>
  <c r="E469" i="6"/>
  <c r="AG51" i="4"/>
  <c r="AG13" i="4"/>
  <c r="G298" i="1"/>
  <c r="AF363" i="1"/>
  <c r="H97" i="1"/>
  <c r="O47" i="1"/>
  <c r="AF255" i="1"/>
  <c r="AF235" i="1"/>
  <c r="O196" i="1"/>
  <c r="Q286" i="1"/>
  <c r="R69" i="1"/>
  <c r="M7" i="1"/>
  <c r="AD46" i="4"/>
  <c r="W29" i="4"/>
  <c r="T72" i="1"/>
  <c r="H192" i="1"/>
  <c r="E361" i="6"/>
  <c r="AD265" i="1"/>
  <c r="E209" i="1"/>
  <c r="L93" i="1"/>
  <c r="F355" i="1"/>
  <c r="T333" i="1"/>
  <c r="AI113" i="1"/>
  <c r="E47" i="6"/>
  <c r="T352" i="1"/>
  <c r="AA181" i="1"/>
  <c r="AG78" i="1"/>
  <c r="AI279" i="1"/>
  <c r="F250" i="1"/>
  <c r="Q37" i="1"/>
  <c r="I33" i="4"/>
  <c r="E93" i="6"/>
  <c r="N333" i="1"/>
  <c r="L299" i="1"/>
  <c r="J290" i="1"/>
  <c r="AG285" i="1"/>
  <c r="M26" i="1"/>
  <c r="L8" i="1"/>
  <c r="H261" i="1"/>
  <c r="P195" i="1"/>
  <c r="E150" i="1"/>
  <c r="L167" i="1"/>
  <c r="H52" i="1"/>
  <c r="AI224" i="1"/>
  <c r="Q121" i="1"/>
  <c r="H124" i="1"/>
  <c r="N20" i="1"/>
  <c r="Q351" i="1"/>
  <c r="G185" i="1"/>
  <c r="J350" i="1"/>
  <c r="M66" i="1"/>
  <c r="AG206" i="1"/>
  <c r="E140" i="6"/>
  <c r="AD154" i="1"/>
  <c r="F113" i="1"/>
  <c r="D317" i="6"/>
  <c r="F319" i="1"/>
  <c r="AA110" i="1"/>
  <c r="E167" i="6"/>
  <c r="T356" i="1"/>
  <c r="H262" i="1"/>
  <c r="P237" i="1"/>
  <c r="K158" i="1"/>
  <c r="AA57" i="1"/>
  <c r="V29" i="6"/>
  <c r="AN15" i="6"/>
  <c r="E251" i="6"/>
  <c r="AF33" i="6"/>
  <c r="C69" i="6"/>
  <c r="N48" i="6"/>
  <c r="N271" i="1"/>
  <c r="AA345" i="1"/>
  <c r="O187" i="1"/>
  <c r="L54" i="6"/>
  <c r="AN16" i="4"/>
  <c r="H342" i="1"/>
  <c r="R174" i="1"/>
  <c r="O332" i="1"/>
  <c r="H246" i="1"/>
  <c r="C449" i="6"/>
  <c r="K263" i="1"/>
  <c r="AD23" i="4"/>
  <c r="P84" i="1"/>
  <c r="R235" i="1"/>
  <c r="J72" i="1"/>
  <c r="C348" i="6"/>
  <c r="C470" i="6"/>
  <c r="AF56" i="4"/>
  <c r="U16" i="6"/>
  <c r="E272" i="6"/>
  <c r="AA193" i="1"/>
  <c r="T296" i="1"/>
  <c r="C255" i="6"/>
  <c r="E500" i="6"/>
  <c r="U62" i="4"/>
  <c r="AN37" i="6"/>
  <c r="L13" i="6"/>
  <c r="AD17" i="4"/>
  <c r="AF346" i="1"/>
  <c r="P137" i="1"/>
  <c r="AF51" i="1"/>
  <c r="K274" i="1"/>
  <c r="O242" i="1"/>
  <c r="N203" i="1"/>
  <c r="R319" i="1"/>
  <c r="Q76" i="1"/>
  <c r="P26" i="1"/>
  <c r="M38" i="6"/>
  <c r="W17" i="6"/>
  <c r="N106" i="1"/>
  <c r="Q151" i="1"/>
  <c r="C211" i="6"/>
  <c r="T295" i="1"/>
  <c r="K255" i="1"/>
  <c r="AD115" i="1"/>
  <c r="W36" i="4"/>
  <c r="M85" i="1"/>
  <c r="AA97" i="1"/>
  <c r="C155" i="6"/>
  <c r="M252" i="1"/>
  <c r="AF188" i="1"/>
  <c r="J83" i="1"/>
  <c r="AF95" i="1"/>
  <c r="L301" i="1"/>
  <c r="AF55" i="1"/>
  <c r="E505" i="6"/>
  <c r="T53" i="4"/>
  <c r="AD348" i="1"/>
  <c r="AF352" i="1"/>
  <c r="AD257" i="1"/>
  <c r="AF259" i="1"/>
  <c r="AG66" i="1"/>
  <c r="AF70" i="1"/>
  <c r="L258" i="1"/>
  <c r="H219" i="1"/>
  <c r="T173" i="1"/>
  <c r="K220" i="1"/>
  <c r="K101" i="1"/>
  <c r="J48" i="1"/>
  <c r="AO62" i="4"/>
  <c r="G340" i="1"/>
  <c r="Q298" i="1"/>
  <c r="G102" i="1"/>
  <c r="AE20" i="6"/>
  <c r="R334" i="1"/>
  <c r="N178" i="1"/>
  <c r="N75" i="1"/>
  <c r="AD21" i="4"/>
  <c r="T233" i="1"/>
  <c r="AA154" i="1"/>
  <c r="D78" i="6"/>
  <c r="G327" i="1"/>
  <c r="AA163" i="1"/>
  <c r="O60" i="1"/>
  <c r="H135" i="1"/>
  <c r="AD162" i="1"/>
  <c r="D458" i="6"/>
  <c r="N41" i="6"/>
  <c r="J57" i="4"/>
  <c r="W40" i="4"/>
  <c r="L292" i="1"/>
  <c r="R291" i="1"/>
  <c r="R315" i="1"/>
  <c r="Q209" i="1"/>
  <c r="D510" i="6"/>
  <c r="D73" i="6"/>
  <c r="P325" i="1"/>
  <c r="L133" i="1"/>
  <c r="Q140" i="1"/>
  <c r="P34" i="1"/>
  <c r="D356" i="6"/>
  <c r="AF177" i="1"/>
  <c r="J323" i="1"/>
  <c r="C298" i="6"/>
  <c r="N309" i="1"/>
  <c r="E127" i="1"/>
  <c r="P351" i="1"/>
  <c r="M30" i="1"/>
  <c r="T141" i="1"/>
  <c r="U41" i="6"/>
  <c r="AD118" i="1"/>
  <c r="G97" i="1"/>
  <c r="D130" i="6"/>
  <c r="F211" i="1"/>
  <c r="T63" i="1"/>
  <c r="L46" i="6"/>
  <c r="H322" i="1"/>
  <c r="P239" i="1"/>
  <c r="L201" i="1"/>
  <c r="O122" i="1"/>
  <c r="AI32" i="1"/>
  <c r="E448" i="6"/>
  <c r="C379" i="6"/>
  <c r="AD27" i="6"/>
  <c r="E275" i="6"/>
  <c r="U57" i="4"/>
  <c r="D173" i="6"/>
  <c r="E130" i="6"/>
  <c r="N331" i="1"/>
  <c r="AD167" i="1"/>
  <c r="E235" i="6"/>
  <c r="AG298" i="1"/>
  <c r="F269" i="1"/>
  <c r="AA156" i="1"/>
  <c r="W61" i="4"/>
  <c r="O353" i="1"/>
  <c r="AF198" i="1"/>
  <c r="O271" i="1"/>
  <c r="E327" i="1"/>
  <c r="AF60" i="1"/>
  <c r="E171" i="1"/>
  <c r="D476" i="6"/>
  <c r="C191" i="6"/>
  <c r="E153" i="6"/>
  <c r="D501" i="6"/>
  <c r="AH37" i="4"/>
  <c r="E204" i="6"/>
  <c r="T274" i="1"/>
  <c r="C213" i="6"/>
  <c r="AJ50" i="4"/>
  <c r="C465" i="6"/>
  <c r="C159" i="6"/>
  <c r="AO17" i="6"/>
  <c r="AN28" i="4"/>
  <c r="H307" i="1"/>
  <c r="J300" i="1"/>
  <c r="J107" i="1"/>
  <c r="T94" i="1"/>
  <c r="M318" i="1"/>
  <c r="K222" i="1"/>
  <c r="H177" i="1"/>
  <c r="G232" i="1"/>
  <c r="AG143" i="1"/>
  <c r="R10" i="1"/>
  <c r="AH54" i="4"/>
  <c r="AN40" i="4"/>
  <c r="K79" i="1"/>
  <c r="H86" i="1"/>
  <c r="E304" i="6"/>
  <c r="T271" i="1"/>
  <c r="N218" i="1"/>
  <c r="T97" i="1"/>
  <c r="W21" i="4"/>
  <c r="N58" i="1"/>
  <c r="T130" i="1"/>
  <c r="C214" i="6"/>
  <c r="AG341" i="1"/>
  <c r="L168" i="1"/>
  <c r="L65" i="1"/>
  <c r="K154" i="1"/>
  <c r="L176" i="1"/>
  <c r="N41" i="1"/>
  <c r="J30" i="4"/>
  <c r="D238" i="6"/>
  <c r="Q39" i="4"/>
  <c r="G326" i="1"/>
  <c r="AI298" i="1"/>
  <c r="T266" i="1"/>
  <c r="K36" i="1"/>
  <c r="P18" i="1"/>
  <c r="AI287" i="1"/>
  <c r="G202" i="1"/>
  <c r="P153" i="1"/>
  <c r="AI173" i="1"/>
  <c r="P58" i="1"/>
  <c r="D494" i="6"/>
  <c r="C303" i="6"/>
  <c r="J346" i="1"/>
  <c r="AF221" i="1"/>
  <c r="Q131" i="1"/>
  <c r="AE34" i="6"/>
  <c r="F318" i="1"/>
  <c r="P160" i="1"/>
  <c r="L57" i="1"/>
  <c r="M283" i="1"/>
  <c r="J182" i="1"/>
  <c r="K86" i="1"/>
  <c r="AM56" i="4"/>
  <c r="AG279" i="1"/>
  <c r="AG145" i="1"/>
  <c r="AG42" i="1"/>
  <c r="L95" i="1"/>
  <c r="AF108" i="1"/>
  <c r="C251" i="6"/>
  <c r="AG49" i="4"/>
  <c r="E438" i="6"/>
  <c r="Q301" i="1"/>
  <c r="G221" i="1"/>
  <c r="R224" i="1"/>
  <c r="N233" i="1"/>
  <c r="AG330" i="1"/>
  <c r="E311" i="6"/>
  <c r="L26" i="6"/>
  <c r="J254" i="1"/>
  <c r="K116" i="1"/>
  <c r="G320" i="1"/>
  <c r="E17" i="1"/>
  <c r="G329" i="1"/>
  <c r="AF49" i="1"/>
  <c r="R163" i="1"/>
  <c r="E195" i="6"/>
  <c r="M297" i="1"/>
  <c r="Q9" i="1"/>
  <c r="R244" i="1"/>
  <c r="L204" i="1"/>
  <c r="AD87" i="1"/>
  <c r="AM27" i="4"/>
  <c r="AI82" i="1"/>
  <c r="R25" i="1"/>
  <c r="AG22" i="4"/>
  <c r="T161" i="1"/>
  <c r="E59" i="1"/>
  <c r="D109" i="6"/>
  <c r="L298" i="1"/>
  <c r="N221" i="1"/>
  <c r="F175" i="1"/>
  <c r="AF233" i="1"/>
  <c r="P11" i="1"/>
  <c r="D493" i="6"/>
  <c r="D491" i="6"/>
  <c r="D138" i="6"/>
  <c r="E237" i="6"/>
  <c r="AJ49" i="4"/>
  <c r="AN49" i="4"/>
  <c r="D148" i="6"/>
  <c r="AD282" i="1"/>
  <c r="M154" i="1"/>
  <c r="C398" i="6"/>
  <c r="J258" i="1"/>
  <c r="R330" i="1"/>
  <c r="N143" i="1"/>
  <c r="E42" i="6"/>
  <c r="AH24" i="4"/>
  <c r="C361" i="6"/>
  <c r="AI228" i="1"/>
  <c r="AD345" i="1"/>
  <c r="F275" i="1"/>
  <c r="J96" i="1"/>
  <c r="E490" i="6"/>
  <c r="D220" i="6"/>
  <c r="L39" i="6"/>
  <c r="AD33" i="6"/>
  <c r="N5" i="4"/>
  <c r="AF43" i="4"/>
  <c r="D335" i="6"/>
  <c r="E54" i="6"/>
  <c r="T39" i="4"/>
  <c r="L14" i="6"/>
  <c r="I59" i="4"/>
  <c r="W51" i="4"/>
  <c r="K341" i="1"/>
  <c r="G262" i="1"/>
  <c r="AF295" i="1"/>
  <c r="E70" i="1"/>
  <c r="L27" i="1"/>
  <c r="G324" i="1"/>
  <c r="R205" i="1"/>
  <c r="G160" i="1"/>
  <c r="AG180" i="1"/>
  <c r="M67" i="1"/>
  <c r="L62" i="1"/>
  <c r="AN36" i="6"/>
  <c r="M358" i="1"/>
  <c r="Q344" i="1"/>
  <c r="T115" i="1"/>
  <c r="C59" i="6"/>
  <c r="L360" i="1"/>
  <c r="AG182" i="1"/>
  <c r="AD79" i="1"/>
  <c r="J348" i="1"/>
  <c r="J247" i="1"/>
  <c r="E180" i="1"/>
  <c r="AM16" i="6"/>
  <c r="AI290" i="1"/>
  <c r="N150" i="1"/>
  <c r="J47" i="1"/>
  <c r="E104" i="1"/>
  <c r="N122" i="1"/>
  <c r="D281" i="6"/>
  <c r="N19" i="6"/>
  <c r="AN58" i="4"/>
  <c r="AD261" i="1"/>
  <c r="O339" i="1"/>
  <c r="J303" i="1"/>
  <c r="AD208" i="1"/>
  <c r="O223" i="1"/>
  <c r="M12" i="1"/>
  <c r="D120" i="6"/>
  <c r="AI181" i="1"/>
  <c r="O136" i="1"/>
  <c r="H147" i="1"/>
  <c r="E39" i="1"/>
  <c r="C490" i="6"/>
  <c r="I46" i="4"/>
  <c r="H355" i="1"/>
  <c r="G176" i="1"/>
  <c r="O74" i="1"/>
  <c r="AF32" i="6"/>
  <c r="F274" i="1"/>
  <c r="N142" i="1"/>
  <c r="N39" i="1"/>
  <c r="E288" i="1"/>
  <c r="J155" i="1"/>
  <c r="F80" i="1"/>
  <c r="AN33" i="4"/>
  <c r="E321" i="1"/>
  <c r="AA127" i="1"/>
  <c r="AA24" i="1"/>
  <c r="H59" i="1"/>
  <c r="AI54" i="1"/>
  <c r="D136" i="6"/>
  <c r="C294" i="6"/>
  <c r="AM22" i="6"/>
  <c r="M207" i="1"/>
  <c r="E334" i="6"/>
  <c r="O13" i="4"/>
  <c r="H203" i="1"/>
  <c r="F169" i="1"/>
  <c r="C186" i="6"/>
  <c r="W9" i="6"/>
  <c r="AF212" i="1"/>
  <c r="F103" i="1"/>
  <c r="P233" i="1"/>
  <c r="M75" i="1"/>
  <c r="E187" i="1"/>
  <c r="P155" i="1"/>
  <c r="R99" i="1"/>
  <c r="M54" i="6"/>
  <c r="J245" i="1"/>
  <c r="AF40" i="1"/>
  <c r="AD196" i="1"/>
  <c r="AJ41" i="4"/>
  <c r="AF33" i="1"/>
  <c r="N348" i="1"/>
  <c r="M305" i="1"/>
  <c r="P361" i="1"/>
  <c r="AG345" i="1"/>
  <c r="AF125" i="1"/>
  <c r="L24" i="1"/>
  <c r="E75" i="6"/>
  <c r="AH13" i="4"/>
  <c r="P203" i="1"/>
  <c r="H157" i="1"/>
  <c r="O215" i="1"/>
  <c r="N36" i="1"/>
  <c r="E450" i="6"/>
  <c r="D475" i="6"/>
  <c r="E421" i="6"/>
  <c r="AE21" i="6"/>
  <c r="AE32" i="6"/>
  <c r="AN54" i="4"/>
  <c r="C147" i="6"/>
  <c r="AN20" i="6"/>
  <c r="AO48" i="4"/>
  <c r="H249" i="1"/>
  <c r="W31" i="4"/>
  <c r="T29" i="4"/>
  <c r="H108" i="1"/>
  <c r="E79" i="6"/>
  <c r="M346" i="1"/>
  <c r="E342" i="1"/>
  <c r="AN27" i="6"/>
  <c r="H202" i="1"/>
  <c r="AI277" i="1"/>
  <c r="AD211" i="1"/>
  <c r="R137" i="1"/>
  <c r="D316" i="6"/>
  <c r="E219" i="6"/>
  <c r="D63" i="6"/>
  <c r="Q58" i="4"/>
  <c r="AD320" i="1"/>
  <c r="E468" i="6"/>
  <c r="E378" i="6"/>
  <c r="E142" i="6"/>
  <c r="S14" i="4"/>
  <c r="U23" i="6"/>
  <c r="E493" i="6"/>
  <c r="L302" i="1"/>
  <c r="AD361" i="1"/>
  <c r="K335" i="1"/>
  <c r="P278" i="1"/>
  <c r="J43" i="1"/>
  <c r="J37" i="1"/>
  <c r="E267" i="6"/>
  <c r="AG188" i="1"/>
  <c r="AI139" i="1"/>
  <c r="AD153" i="1"/>
  <c r="O43" i="1"/>
  <c r="E10" i="1"/>
  <c r="AJ58" i="4"/>
  <c r="I50" i="4"/>
  <c r="N235" i="1"/>
  <c r="AD157" i="1"/>
  <c r="C93" i="6"/>
  <c r="AG329" i="1"/>
  <c r="AF164" i="1"/>
  <c r="AF61" i="1"/>
  <c r="G301" i="1"/>
  <c r="L193" i="1"/>
  <c r="AF99" i="1"/>
  <c r="AH50" i="4"/>
  <c r="H343" i="1"/>
  <c r="L132" i="1"/>
  <c r="L29" i="1"/>
  <c r="Q68" i="1"/>
  <c r="P68" i="1"/>
  <c r="D297" i="6"/>
  <c r="AO53" i="4"/>
  <c r="C242" i="6"/>
  <c r="AD26" i="4"/>
  <c r="AG243" i="1"/>
  <c r="P242" i="1"/>
  <c r="E240" i="1"/>
  <c r="K149" i="1"/>
  <c r="C378" i="6"/>
  <c r="J44" i="4"/>
  <c r="J263" i="1"/>
  <c r="AD119" i="1"/>
  <c r="E120" i="1"/>
  <c r="R20" i="1"/>
  <c r="E356" i="6"/>
  <c r="AG25" i="4"/>
  <c r="N273" i="1"/>
  <c r="L149" i="1"/>
  <c r="AG64" i="1"/>
  <c r="N28" i="6"/>
  <c r="AI307" i="1"/>
  <c r="P124" i="1"/>
  <c r="P21" i="1"/>
  <c r="R314" i="1"/>
  <c r="G128" i="1"/>
  <c r="N32" i="1"/>
  <c r="AO41" i="4"/>
  <c r="AF264" i="1"/>
  <c r="F110" i="1"/>
  <c r="P254" i="1"/>
  <c r="N68" i="1"/>
  <c r="M186" i="1"/>
  <c r="C9" i="6"/>
  <c r="E327" i="6"/>
  <c r="J347" i="1"/>
  <c r="C397" i="6"/>
  <c r="C113" i="6"/>
  <c r="AG259" i="1"/>
  <c r="AG265" i="1"/>
  <c r="AI326" i="1"/>
  <c r="D253" i="6"/>
  <c r="AM46" i="4"/>
  <c r="M181" i="1"/>
  <c r="P89" i="1"/>
  <c r="F327" i="1"/>
  <c r="O81" i="1"/>
  <c r="C285" i="6"/>
  <c r="AA98" i="1"/>
  <c r="T45" i="1"/>
  <c r="D409" i="6"/>
  <c r="L191" i="1"/>
  <c r="G149" i="1"/>
  <c r="R260" i="1"/>
  <c r="R332" i="1"/>
  <c r="R164" i="1"/>
  <c r="K325" i="1"/>
  <c r="Q206" i="1"/>
  <c r="D507" i="6"/>
  <c r="J321" i="1"/>
  <c r="AF89" i="1"/>
  <c r="M55" i="1"/>
  <c r="D135" i="6"/>
  <c r="AA326" i="1"/>
  <c r="R185" i="1"/>
  <c r="F139" i="1"/>
  <c r="G125" i="1"/>
  <c r="AA90" i="1"/>
  <c r="C469" i="6"/>
  <c r="D334" i="6"/>
  <c r="D271" i="6"/>
  <c r="W49" i="4"/>
  <c r="D319" i="6"/>
  <c r="O46" i="4"/>
  <c r="AD21" i="6"/>
  <c r="AM43" i="4"/>
  <c r="AG39" i="4"/>
  <c r="AG194" i="1"/>
  <c r="E358" i="1"/>
  <c r="D447" i="6"/>
  <c r="AA87" i="1"/>
  <c r="E112" i="6"/>
  <c r="E363" i="1"/>
  <c r="D362" i="6"/>
  <c r="AM33" i="6"/>
  <c r="AG309" i="1"/>
  <c r="N294" i="1"/>
  <c r="Q174" i="1"/>
  <c r="E92" i="1"/>
  <c r="E465" i="6"/>
  <c r="C111" i="6"/>
  <c r="AD61" i="4"/>
  <c r="D341" i="6"/>
  <c r="AG334" i="1"/>
  <c r="E192" i="6"/>
  <c r="E174" i="6"/>
  <c r="R51" i="4"/>
  <c r="AG299" i="1"/>
  <c r="C181" i="6"/>
  <c r="E16" i="6"/>
  <c r="Q284" i="1"/>
  <c r="K254" i="1"/>
  <c r="M348" i="1"/>
  <c r="AF226" i="1"/>
  <c r="G296" i="1"/>
  <c r="C395" i="6"/>
  <c r="AM21" i="6"/>
  <c r="J274" i="1"/>
  <c r="J123" i="1"/>
  <c r="AA126" i="1"/>
  <c r="G25" i="1"/>
  <c r="E461" i="6"/>
  <c r="AE16" i="6"/>
  <c r="T286" i="1"/>
  <c r="K183" i="1"/>
  <c r="E88" i="1"/>
  <c r="AI58" i="4"/>
  <c r="J282" i="1"/>
  <c r="AI146" i="1"/>
  <c r="AD43" i="1"/>
  <c r="AI305" i="1"/>
  <c r="AF161" i="1"/>
  <c r="T110" i="1"/>
  <c r="AG53" i="4"/>
  <c r="K275" i="1"/>
  <c r="N114" i="1"/>
  <c r="N282" i="1"/>
  <c r="P79" i="1"/>
  <c r="P213" i="1"/>
  <c r="AN21" i="6"/>
  <c r="E425" i="6"/>
  <c r="E320" i="6"/>
  <c r="J224" i="1"/>
  <c r="M261" i="1"/>
  <c r="G193" i="1"/>
  <c r="K206" i="1"/>
  <c r="P209" i="1"/>
  <c r="E333" i="6"/>
  <c r="D107" i="6"/>
  <c r="N226" i="1"/>
  <c r="M106" i="1"/>
  <c r="N247" i="1"/>
  <c r="M16" i="1"/>
  <c r="E360" i="6"/>
  <c r="Q20" i="4"/>
  <c r="M285" i="1"/>
  <c r="M122" i="1"/>
  <c r="F24" i="1"/>
  <c r="AI59" i="4"/>
  <c r="AF257" i="1"/>
  <c r="R106" i="1"/>
  <c r="O239" i="1"/>
  <c r="AD255" i="1"/>
  <c r="L101" i="1"/>
  <c r="F56" i="1"/>
  <c r="AM45" i="4"/>
  <c r="G237" i="1"/>
  <c r="AA91" i="1"/>
  <c r="AD182" i="1"/>
  <c r="J38" i="1"/>
  <c r="R131" i="1"/>
  <c r="S59" i="4"/>
  <c r="R28" i="4"/>
  <c r="AN44" i="4"/>
  <c r="C45" i="6"/>
  <c r="AF336" i="1"/>
  <c r="AM33" i="4"/>
  <c r="E201" i="1"/>
  <c r="AD198" i="1"/>
  <c r="C190" i="6"/>
  <c r="S13" i="4"/>
  <c r="P164" i="1"/>
  <c r="AI75" i="1"/>
  <c r="T154" i="1"/>
  <c r="E51" i="1"/>
  <c r="G279" i="1"/>
  <c r="F38" i="1"/>
  <c r="AF192" i="1"/>
  <c r="C88" i="6"/>
  <c r="P204" i="1"/>
  <c r="AI9" i="1"/>
  <c r="Q220" i="1"/>
  <c r="T269" i="1"/>
  <c r="AF163" i="1"/>
  <c r="AF24" i="4"/>
  <c r="R159" i="1"/>
  <c r="E339" i="1"/>
  <c r="E333" i="1"/>
  <c r="AF53" i="1"/>
  <c r="J121" i="1"/>
  <c r="O56" i="4"/>
  <c r="AA302" i="1"/>
  <c r="R271" i="1"/>
  <c r="H121" i="1"/>
  <c r="J88" i="1"/>
  <c r="P47" i="1"/>
  <c r="C252" i="6"/>
  <c r="L25" i="6"/>
  <c r="D140" i="6"/>
  <c r="J62" i="4"/>
  <c r="C219" i="6"/>
  <c r="D289" i="6"/>
  <c r="W35" i="4"/>
  <c r="J324" i="1"/>
  <c r="E266" i="1"/>
  <c r="N291" i="1"/>
  <c r="E351" i="6"/>
  <c r="D385" i="6"/>
  <c r="M237" i="1"/>
  <c r="G352" i="1"/>
  <c r="E251" i="1"/>
  <c r="C508" i="6"/>
  <c r="O39" i="4"/>
  <c r="D393" i="6"/>
  <c r="H268" i="1"/>
  <c r="F151" i="1"/>
  <c r="K118" i="1"/>
  <c r="C231" i="6"/>
  <c r="C349" i="6"/>
  <c r="E380" i="6"/>
  <c r="E451" i="6"/>
  <c r="AF271" i="1"/>
  <c r="V22" i="6"/>
  <c r="AE18" i="6"/>
  <c r="AJ25" i="4"/>
  <c r="AD277" i="1"/>
  <c r="AH30" i="4"/>
  <c r="D406" i="6"/>
  <c r="K291" i="1"/>
  <c r="Q273" i="1"/>
  <c r="E247" i="1"/>
  <c r="AA271" i="1"/>
  <c r="J156" i="1"/>
  <c r="D158" i="6"/>
  <c r="W42" i="4"/>
  <c r="E233" i="1"/>
  <c r="T109" i="1"/>
  <c r="R262" i="1"/>
  <c r="P10" i="1"/>
  <c r="E464" i="6"/>
  <c r="AJ36" i="4"/>
  <c r="P291" i="1"/>
  <c r="AI155" i="1"/>
  <c r="AA81" i="1"/>
  <c r="AN35" i="4"/>
  <c r="T325" i="1"/>
  <c r="AF128" i="1"/>
  <c r="AF25" i="1"/>
  <c r="R14" i="4"/>
  <c r="F135" i="1"/>
  <c r="AG40" i="1"/>
  <c r="W28" i="4"/>
  <c r="E243" i="1"/>
  <c r="P96" i="1"/>
  <c r="F198" i="1"/>
  <c r="E44" i="1"/>
  <c r="H145" i="1"/>
  <c r="S57" i="4"/>
  <c r="M26" i="6"/>
  <c r="AI23" i="4"/>
  <c r="T268" i="1"/>
  <c r="C334" i="6"/>
  <c r="AD267" i="1"/>
  <c r="T329" i="1"/>
  <c r="AD121" i="1"/>
  <c r="E474" i="6"/>
  <c r="N359" i="1"/>
  <c r="F186" i="1"/>
  <c r="AA92" i="1"/>
  <c r="G192" i="1"/>
  <c r="AD96" i="1"/>
  <c r="D285" i="6"/>
  <c r="H361" i="1"/>
  <c r="N240" i="1"/>
  <c r="N95" i="1"/>
  <c r="L28" i="1"/>
  <c r="AG24" i="4"/>
  <c r="AD232" i="1"/>
  <c r="P88" i="1"/>
  <c r="M175" i="1"/>
  <c r="Q360" i="1"/>
  <c r="M74" i="1"/>
  <c r="AD76" i="1"/>
  <c r="AI351" i="1"/>
  <c r="AI212" i="1"/>
  <c r="F74" i="1"/>
  <c r="P146" i="1"/>
  <c r="G15" i="1"/>
  <c r="T77" i="1"/>
  <c r="AF357" i="1"/>
  <c r="E181" i="6"/>
  <c r="C18" i="4"/>
  <c r="AO57" i="4"/>
  <c r="P328" i="1"/>
  <c r="O360" i="1"/>
  <c r="M165" i="1"/>
  <c r="K89" i="1"/>
  <c r="AD14" i="6"/>
  <c r="AD296" i="1"/>
  <c r="L144" i="1"/>
  <c r="Q62" i="1"/>
  <c r="T114" i="1"/>
  <c r="R32" i="1"/>
  <c r="P294" i="1"/>
  <c r="E41" i="1"/>
  <c r="O192" i="1"/>
  <c r="L55" i="6"/>
  <c r="H140" i="1"/>
  <c r="E432" i="6"/>
  <c r="AG184" i="1"/>
  <c r="E150" i="6"/>
  <c r="O264" i="1"/>
  <c r="G306" i="1"/>
  <c r="R123" i="1"/>
  <c r="AA269" i="1"/>
  <c r="L296" i="1"/>
  <c r="C42" i="4"/>
  <c r="H54" i="1"/>
  <c r="V26" i="6"/>
  <c r="AA278" i="1"/>
  <c r="AF228" i="1"/>
  <c r="J103" i="1"/>
  <c r="J145" i="1"/>
  <c r="H23" i="1"/>
  <c r="D442" i="6"/>
  <c r="E471" i="6"/>
  <c r="AO36" i="6"/>
  <c r="R59" i="4"/>
  <c r="V46" i="6"/>
  <c r="C75" i="6"/>
  <c r="AJ28" i="4"/>
  <c r="P306" i="1"/>
  <c r="D503" i="6"/>
  <c r="N77" i="1"/>
  <c r="E392" i="6"/>
  <c r="D188" i="6"/>
  <c r="N176" i="1"/>
  <c r="D454" i="6"/>
  <c r="L234" i="1"/>
  <c r="AE15" i="6"/>
  <c r="AO36" i="4"/>
  <c r="AN56" i="4"/>
  <c r="F200" i="1"/>
  <c r="AI123" i="1"/>
  <c r="L71" i="1"/>
  <c r="E158" i="6"/>
  <c r="C218" i="6"/>
  <c r="L17" i="6"/>
  <c r="E102" i="6"/>
  <c r="H320" i="1"/>
  <c r="U17" i="4"/>
  <c r="AM14" i="6"/>
  <c r="Q21" i="4"/>
  <c r="AD276" i="1"/>
  <c r="W27" i="4"/>
  <c r="AE25" i="6"/>
  <c r="AI240" i="1"/>
  <c r="AA312" i="1"/>
  <c r="T206" i="1"/>
  <c r="Q216" i="1"/>
  <c r="N223" i="1"/>
  <c r="D384" i="6"/>
  <c r="AM15" i="4"/>
  <c r="K199" i="1"/>
  <c r="G96" i="1"/>
  <c r="T205" i="1"/>
  <c r="T31" i="1"/>
  <c r="C301" i="6"/>
  <c r="Q26" i="4"/>
  <c r="Q321" i="1"/>
  <c r="H129" i="1"/>
  <c r="J33" i="1"/>
  <c r="AG44" i="4"/>
  <c r="AG267" i="1"/>
  <c r="AI110" i="1"/>
  <c r="J259" i="1"/>
  <c r="AA288" i="1"/>
  <c r="AI107" i="1"/>
  <c r="R8" i="1"/>
  <c r="O5" i="4"/>
  <c r="M219" i="1"/>
  <c r="N78" i="1"/>
  <c r="Q155" i="1"/>
  <c r="AG19" i="1"/>
  <c r="J91" i="1"/>
  <c r="C27" i="6"/>
  <c r="U19" i="6"/>
  <c r="R316" i="1"/>
  <c r="C203" i="6"/>
  <c r="Q355" i="1"/>
  <c r="S58" i="4"/>
  <c r="Q221" i="1"/>
  <c r="U21" i="4"/>
  <c r="D320" i="6"/>
  <c r="E96" i="6"/>
  <c r="AA167" i="1"/>
  <c r="N79" i="1"/>
  <c r="AG167" i="1"/>
  <c r="Q55" i="1"/>
  <c r="E164" i="6"/>
  <c r="L337" i="1"/>
  <c r="F303" i="1"/>
  <c r="K68" i="1"/>
  <c r="O61" i="1"/>
  <c r="T341" i="1"/>
  <c r="R208" i="1"/>
  <c r="R70" i="1"/>
  <c r="C22" i="6"/>
  <c r="R237" i="1"/>
  <c r="N47" i="1"/>
  <c r="AA30" i="1"/>
  <c r="J360" i="1"/>
  <c r="G189" i="1"/>
  <c r="H56" i="1"/>
  <c r="AI252" i="1"/>
  <c r="C446" i="6"/>
  <c r="AD23" i="1"/>
  <c r="M339" i="1"/>
  <c r="D67" i="6"/>
  <c r="F252" i="1"/>
  <c r="D427" i="6"/>
  <c r="J192" i="1"/>
  <c r="G318" i="1"/>
  <c r="L128" i="1"/>
  <c r="R105" i="1"/>
  <c r="J40" i="4"/>
  <c r="P319" i="1"/>
  <c r="K127" i="1"/>
  <c r="H49" i="1"/>
  <c r="AG87" i="1"/>
  <c r="AD15" i="1"/>
  <c r="D96" i="6"/>
  <c r="D116" i="6"/>
  <c r="AG218" i="1"/>
  <c r="D12" i="6"/>
  <c r="J86" i="1"/>
  <c r="E367" i="6"/>
  <c r="G227" i="1"/>
  <c r="AM25" i="4"/>
  <c r="AI153" i="1"/>
  <c r="G258" i="1"/>
  <c r="R87" i="1"/>
  <c r="H187" i="1"/>
  <c r="J228" i="1"/>
  <c r="AD168" i="1"/>
  <c r="P30" i="1"/>
  <c r="AF33" i="4"/>
  <c r="AA254" i="1"/>
  <c r="E193" i="1"/>
  <c r="H85" i="1"/>
  <c r="T99" i="1"/>
  <c r="Q175" i="1"/>
  <c r="D432" i="6"/>
  <c r="C354" i="6"/>
  <c r="C505" i="6"/>
  <c r="E483" i="6"/>
  <c r="M32" i="6"/>
  <c r="C100" i="6"/>
  <c r="D419" i="6"/>
  <c r="M259" i="1"/>
  <c r="T362" i="1"/>
  <c r="E15" i="1"/>
  <c r="E366" i="6"/>
  <c r="M352" i="1"/>
  <c r="F60" i="1"/>
  <c r="E119" i="6"/>
  <c r="AN51" i="4"/>
  <c r="C60" i="4"/>
  <c r="F347" i="1"/>
  <c r="AJ57" i="4"/>
  <c r="P243" i="1"/>
  <c r="AD103" i="1"/>
  <c r="O69" i="1"/>
  <c r="AF19" i="6"/>
  <c r="E379" i="6"/>
  <c r="AF11" i="6"/>
  <c r="AM10" i="6"/>
  <c r="K304" i="1"/>
  <c r="H358" i="1"/>
  <c r="U56" i="4"/>
  <c r="AG361" i="1"/>
  <c r="M239" i="1"/>
  <c r="D413" i="6"/>
  <c r="J58" i="4"/>
  <c r="AF308" i="1"/>
  <c r="R52" i="4"/>
  <c r="J275" i="1"/>
  <c r="G186" i="1"/>
  <c r="AG148" i="1"/>
  <c r="D27" i="6"/>
  <c r="O361" i="1"/>
  <c r="G171" i="1"/>
  <c r="AG82" i="1"/>
  <c r="O183" i="1"/>
  <c r="R116" i="1"/>
  <c r="D146" i="6"/>
  <c r="AF14" i="4"/>
  <c r="AI259" i="1"/>
  <c r="E102" i="1"/>
  <c r="O65" i="1"/>
  <c r="AN50" i="4"/>
  <c r="T238" i="1"/>
  <c r="E93" i="1"/>
  <c r="J186" i="1"/>
  <c r="AI200" i="1"/>
  <c r="H81" i="1"/>
  <c r="J108" i="1"/>
  <c r="O14" i="4"/>
  <c r="E195" i="1"/>
  <c r="P60" i="1"/>
  <c r="O280" i="1"/>
  <c r="AD8" i="6"/>
  <c r="L37" i="1"/>
  <c r="E351" i="1"/>
  <c r="E365" i="6"/>
  <c r="O262" i="1"/>
  <c r="C130" i="6"/>
  <c r="Q268" i="1"/>
  <c r="AD19" i="4"/>
  <c r="T168" i="1"/>
  <c r="N116" i="1"/>
  <c r="U31" i="6"/>
  <c r="AA305" i="1"/>
  <c r="AI150" i="1"/>
  <c r="AF65" i="1"/>
  <c r="P122" i="1"/>
  <c r="G37" i="1"/>
  <c r="C435" i="6"/>
  <c r="V17" i="6"/>
  <c r="T231" i="1"/>
  <c r="P41" i="1"/>
  <c r="N22" i="1"/>
  <c r="AG355" i="1"/>
  <c r="W16" i="4"/>
  <c r="AA354" i="1"/>
  <c r="E189" i="6"/>
  <c r="O210" i="1"/>
  <c r="K20" i="1"/>
  <c r="AI73" i="1"/>
  <c r="N336" i="1"/>
  <c r="J295" i="1"/>
  <c r="Q265" i="1"/>
  <c r="R181" i="1"/>
  <c r="AG31" i="4"/>
  <c r="N144" i="1"/>
  <c r="N316" i="1"/>
  <c r="AJ17" i="4"/>
  <c r="AD270" i="1"/>
  <c r="E246" i="6"/>
  <c r="E222" i="6"/>
  <c r="E298" i="1"/>
  <c r="F98" i="1"/>
  <c r="K138" i="1"/>
  <c r="AO47" i="4"/>
  <c r="O274" i="1"/>
  <c r="R110" i="1"/>
  <c r="R35" i="1"/>
  <c r="AA162" i="1"/>
  <c r="R84" i="1"/>
  <c r="AA277" i="1"/>
  <c r="O55" i="4"/>
  <c r="G267" i="1"/>
  <c r="M19" i="6"/>
  <c r="AA248" i="1"/>
  <c r="E240" i="6"/>
  <c r="M169" i="1"/>
  <c r="M319" i="1"/>
  <c r="N113" i="1"/>
  <c r="AD302" i="1"/>
  <c r="AD51" i="1"/>
  <c r="AA135" i="1"/>
  <c r="AF343" i="1"/>
  <c r="AA264" i="1"/>
  <c r="T9" i="1"/>
  <c r="N36" i="6"/>
  <c r="N354" i="1"/>
  <c r="J170" i="1"/>
  <c r="J67" i="1"/>
  <c r="AG160" i="1"/>
  <c r="R17" i="1"/>
  <c r="D323" i="6"/>
  <c r="D469" i="6"/>
  <c r="E444" i="6"/>
  <c r="D345" i="6"/>
  <c r="AO27" i="6"/>
  <c r="E83" i="6"/>
  <c r="E125" i="6"/>
  <c r="N244" i="1"/>
  <c r="AD344" i="1"/>
  <c r="M95" i="1"/>
  <c r="C173" i="6"/>
  <c r="J317" i="1"/>
  <c r="L35" i="1"/>
  <c r="D18" i="6"/>
  <c r="AM8" i="6"/>
  <c r="C250" i="6"/>
  <c r="G349" i="1"/>
  <c r="AA363" i="1"/>
  <c r="AF219" i="1"/>
  <c r="G80" i="1"/>
  <c r="H26" i="1"/>
  <c r="E23" i="6"/>
  <c r="C364" i="6"/>
  <c r="I56" i="4"/>
  <c r="J39" i="4"/>
  <c r="E235" i="1"/>
  <c r="K333" i="1"/>
  <c r="C357" i="6"/>
  <c r="Q303" i="1"/>
  <c r="R294" i="1"/>
  <c r="C287" i="6"/>
  <c r="P360" i="1"/>
  <c r="E279" i="6"/>
  <c r="C14" i="4"/>
  <c r="D184" i="6"/>
  <c r="AD234" i="1"/>
  <c r="H209" i="1"/>
  <c r="AM40" i="6"/>
  <c r="T314" i="1"/>
  <c r="N154" i="1"/>
  <c r="L69" i="1"/>
  <c r="M131" i="1"/>
  <c r="H63" i="1"/>
  <c r="E270" i="6"/>
  <c r="J343" i="1"/>
  <c r="P186" i="1"/>
  <c r="J75" i="1"/>
  <c r="M79" i="1"/>
  <c r="P353" i="1"/>
  <c r="T214" i="1"/>
  <c r="AI74" i="1"/>
  <c r="C431" i="6"/>
  <c r="M244" i="1"/>
  <c r="E54" i="1"/>
  <c r="T39" i="1"/>
  <c r="L342" i="1"/>
  <c r="N311" i="1"/>
  <c r="AG281" i="1"/>
  <c r="T197" i="1"/>
  <c r="W12" i="4"/>
  <c r="Q171" i="1"/>
  <c r="R328" i="1"/>
  <c r="M33" i="6"/>
  <c r="K295" i="1"/>
  <c r="N51" i="6"/>
  <c r="AA225" i="1"/>
  <c r="Q295" i="1"/>
  <c r="N138" i="1"/>
  <c r="R128" i="1"/>
  <c r="R48" i="4"/>
  <c r="H339" i="1"/>
  <c r="AD130" i="1"/>
  <c r="K52" i="1"/>
  <c r="P94" i="1"/>
  <c r="P19" i="1"/>
  <c r="C281" i="6"/>
  <c r="AM39" i="6"/>
  <c r="AG204" i="1"/>
  <c r="K311" i="1"/>
  <c r="H40" i="1"/>
  <c r="AF25" i="4"/>
  <c r="G283" i="1"/>
  <c r="T254" i="1"/>
  <c r="AF337" i="1"/>
  <c r="T183" i="1"/>
  <c r="G199" i="1"/>
  <c r="AI81" i="1"/>
  <c r="AA339" i="1"/>
  <c r="P251" i="1"/>
  <c r="K224" i="1"/>
  <c r="AD145" i="1"/>
  <c r="M223" i="1"/>
  <c r="T143" i="1"/>
  <c r="G354" i="1"/>
  <c r="P339" i="1"/>
  <c r="C95" i="6"/>
  <c r="R338" i="1"/>
  <c r="T54" i="4"/>
  <c r="R303" i="1"/>
  <c r="O67" i="1"/>
  <c r="M64" i="1"/>
  <c r="Q50" i="4"/>
  <c r="G347" i="1"/>
  <c r="N90" i="1"/>
  <c r="E22" i="1"/>
  <c r="N117" i="1"/>
  <c r="C408" i="6"/>
  <c r="AD324" i="1"/>
  <c r="E132" i="6"/>
  <c r="AI145" i="1"/>
  <c r="AD59" i="4"/>
  <c r="AG162" i="1"/>
  <c r="AH52" i="4"/>
  <c r="Q133" i="1"/>
  <c r="W35" i="6"/>
  <c r="K50" i="1"/>
  <c r="P289" i="1"/>
  <c r="AA327" i="1"/>
  <c r="K240" i="1"/>
  <c r="E244" i="1"/>
  <c r="AA174" i="1"/>
  <c r="AG28" i="1"/>
  <c r="C32" i="4"/>
  <c r="H296" i="1"/>
  <c r="L152" i="1"/>
  <c r="L49" i="1"/>
  <c r="AF107" i="1"/>
  <c r="C330" i="6"/>
  <c r="T45" i="4"/>
  <c r="J357" i="1"/>
  <c r="N7" i="1"/>
  <c r="P283" i="1"/>
  <c r="AG32" i="1"/>
  <c r="AD323" i="1"/>
  <c r="O104" i="1"/>
  <c r="AO33" i="6"/>
  <c r="AI285" i="1"/>
  <c r="K239" i="1"/>
  <c r="K108" i="1"/>
  <c r="O166" i="1"/>
  <c r="Q29" i="4"/>
  <c r="R242" i="1"/>
  <c r="P336" i="1"/>
  <c r="Q222" i="1"/>
  <c r="U54" i="4"/>
  <c r="D296" i="6"/>
  <c r="H240" i="1"/>
  <c r="R38" i="4"/>
  <c r="F66" i="1"/>
  <c r="D202" i="6"/>
  <c r="L200" i="1"/>
  <c r="AA336" i="1"/>
  <c r="M100" i="1"/>
  <c r="O331" i="1"/>
  <c r="E74" i="1"/>
  <c r="AI222" i="1"/>
  <c r="J216" i="1"/>
  <c r="T150" i="1"/>
  <c r="P24" i="1"/>
  <c r="C110" i="6"/>
  <c r="O6" i="4"/>
  <c r="AI183" i="1"/>
  <c r="O80" i="1"/>
  <c r="AI353" i="1"/>
  <c r="C485" i="6"/>
  <c r="AN17" i="4"/>
  <c r="E199" i="1"/>
  <c r="G63" i="1"/>
  <c r="P308" i="1"/>
  <c r="N324" i="1"/>
  <c r="O7" i="4"/>
  <c r="E75" i="1"/>
  <c r="AG240" i="1"/>
  <c r="AD325" i="1"/>
  <c r="N194" i="1"/>
  <c r="AG157" i="1"/>
  <c r="T86" i="1"/>
  <c r="AO28" i="4"/>
  <c r="M132" i="1"/>
  <c r="AD253" i="1"/>
  <c r="G84" i="1"/>
  <c r="AF265" i="1"/>
  <c r="C112" i="6"/>
  <c r="T172" i="1"/>
  <c r="M172" i="1"/>
  <c r="K277" i="1"/>
  <c r="G67" i="1"/>
  <c r="Q144" i="1"/>
  <c r="D322" i="6"/>
  <c r="C262" i="6"/>
  <c r="AN39" i="6"/>
  <c r="T304" i="1"/>
  <c r="M190" i="1"/>
  <c r="R311" i="1"/>
  <c r="M22" i="1"/>
  <c r="C167" i="6"/>
  <c r="AI255" i="1"/>
  <c r="L151" i="1"/>
  <c r="P116" i="1"/>
  <c r="M249" i="1"/>
  <c r="AI311" i="1"/>
  <c r="D368" i="6"/>
  <c r="M355" i="1"/>
  <c r="U14" i="4"/>
  <c r="O342" i="1"/>
  <c r="M238" i="1"/>
  <c r="F17" i="1"/>
  <c r="AF15" i="6"/>
  <c r="M320" i="1"/>
  <c r="J361" i="1"/>
  <c r="M134" i="1"/>
  <c r="L114" i="1"/>
  <c r="L165" i="1"/>
  <c r="R134" i="1"/>
  <c r="T36" i="1"/>
  <c r="P216" i="1"/>
  <c r="F102" i="1"/>
  <c r="K173" i="1"/>
  <c r="H114" i="1"/>
  <c r="AF243" i="1"/>
  <c r="P131" i="1"/>
  <c r="T43" i="4"/>
  <c r="P212" i="1"/>
  <c r="J120" i="1"/>
  <c r="AN15" i="4"/>
  <c r="K176" i="1"/>
  <c r="AA54" i="1"/>
  <c r="C96" i="6"/>
  <c r="T302" i="1"/>
  <c r="AG224" i="1"/>
  <c r="M178" i="1"/>
  <c r="AD247" i="1"/>
  <c r="AG14" i="1"/>
  <c r="AM55" i="4"/>
  <c r="F338" i="1"/>
  <c r="AI178" i="1"/>
  <c r="AD75" i="1"/>
  <c r="N230" i="1"/>
  <c r="F141" i="1"/>
  <c r="P85" i="1"/>
  <c r="V10" i="6"/>
  <c r="M233" i="1"/>
  <c r="AG152" i="1"/>
  <c r="W48" i="4"/>
  <c r="F106" i="1"/>
  <c r="AH60" i="4"/>
  <c r="AA7" i="1"/>
  <c r="O17" i="1"/>
  <c r="AG106" i="1"/>
  <c r="R113" i="1"/>
  <c r="E412" i="6"/>
  <c r="K194" i="1"/>
  <c r="E155" i="1"/>
  <c r="AI53" i="4"/>
  <c r="T148" i="1"/>
  <c r="D506" i="6"/>
  <c r="K146" i="1"/>
  <c r="P113" i="1"/>
  <c r="P16" i="1"/>
  <c r="N39" i="6"/>
  <c r="O362" i="1"/>
  <c r="K202" i="1"/>
  <c r="AD155" i="1"/>
  <c r="AI202" i="1"/>
  <c r="Q33" i="1"/>
  <c r="I41" i="4"/>
  <c r="K307" i="1"/>
  <c r="P156" i="1"/>
  <c r="P53" i="1"/>
  <c r="Q116" i="1"/>
  <c r="L12" i="1"/>
  <c r="P208" i="1"/>
  <c r="AN45" i="4"/>
  <c r="K215" i="1"/>
  <c r="E124" i="1"/>
  <c r="S15" i="4"/>
  <c r="AF96" i="1"/>
  <c r="AG43" i="4"/>
  <c r="T42" i="1"/>
  <c r="E227" i="6"/>
  <c r="AF342" i="1"/>
  <c r="T305" i="1"/>
  <c r="C57" i="4"/>
  <c r="AD174" i="1"/>
  <c r="AI177" i="1"/>
  <c r="U40" i="6"/>
  <c r="L72" i="1"/>
  <c r="M347" i="1"/>
  <c r="O68" i="1"/>
  <c r="AA346" i="1"/>
  <c r="AO42" i="4"/>
  <c r="V21" i="6"/>
  <c r="AI257" i="1"/>
  <c r="C99" i="6"/>
  <c r="AD137" i="1"/>
  <c r="R61" i="4"/>
  <c r="L147" i="1"/>
  <c r="AI232" i="1"/>
  <c r="H46" i="1"/>
  <c r="N83" i="1"/>
  <c r="U28" i="4"/>
  <c r="K294" i="1"/>
  <c r="G183" i="1"/>
  <c r="C326" i="6"/>
  <c r="AF167" i="1"/>
  <c r="AD74" i="1"/>
  <c r="R13" i="4"/>
  <c r="O115" i="1"/>
  <c r="H293" i="1"/>
  <c r="C41" i="6"/>
  <c r="G85" i="1"/>
  <c r="E202" i="6"/>
  <c r="F101" i="1"/>
  <c r="G209" i="1"/>
  <c r="L15" i="1"/>
  <c r="L137" i="1"/>
  <c r="E376" i="6"/>
  <c r="T340" i="1"/>
  <c r="E129" i="1"/>
  <c r="C217" i="6"/>
  <c r="E100" i="1"/>
  <c r="AF56" i="1"/>
  <c r="K326" i="1"/>
  <c r="AI199" i="1"/>
  <c r="R241" i="1"/>
  <c r="AH38" i="4"/>
  <c r="AA114" i="1"/>
  <c r="AD9" i="6"/>
  <c r="AI161" i="1"/>
  <c r="AH22" i="4"/>
  <c r="G27" i="1"/>
  <c r="R47" i="1"/>
  <c r="AJ24" i="4"/>
  <c r="L280" i="1"/>
  <c r="G75" i="1"/>
  <c r="E77" i="6"/>
  <c r="AM28" i="6"/>
  <c r="R168" i="1"/>
  <c r="H152" i="1"/>
  <c r="F160" i="1"/>
  <c r="M114" i="1"/>
  <c r="G277" i="1"/>
  <c r="F187" i="1"/>
  <c r="T222" i="1"/>
  <c r="P32" i="1"/>
  <c r="N147" i="1"/>
  <c r="I37" i="4"/>
  <c r="J85" i="1"/>
  <c r="L120" i="1"/>
  <c r="AA132" i="1"/>
  <c r="D31" i="6"/>
  <c r="E360" i="1"/>
  <c r="L32" i="1"/>
  <c r="P92" i="1"/>
  <c r="O140" i="1"/>
  <c r="G188" i="1"/>
  <c r="E149" i="1"/>
  <c r="L74" i="1"/>
  <c r="E223" i="1"/>
  <c r="O161" i="1"/>
  <c r="C97" i="6"/>
  <c r="AI209" i="1"/>
  <c r="AG186" i="1"/>
  <c r="AA134" i="1"/>
  <c r="Q15" i="4"/>
  <c r="J40" i="1"/>
  <c r="AA313" i="1"/>
  <c r="K342" i="1"/>
  <c r="T14" i="4"/>
  <c r="T103" i="1"/>
  <c r="AA133" i="1"/>
  <c r="F177" i="1"/>
  <c r="Q359" i="1"/>
  <c r="J322" i="1"/>
  <c r="G288" i="1"/>
  <c r="F173" i="1"/>
  <c r="H323" i="1"/>
  <c r="K58" i="1"/>
  <c r="D168" i="6"/>
  <c r="AF36" i="1"/>
  <c r="AG79" i="1"/>
  <c r="N287" i="1"/>
  <c r="E82" i="6"/>
  <c r="J20" i="4"/>
  <c r="Q137" i="1"/>
  <c r="O351" i="1"/>
  <c r="F114" i="1"/>
  <c r="K313" i="1"/>
  <c r="Q73" i="1"/>
  <c r="M208" i="1"/>
  <c r="C35" i="4"/>
  <c r="AI261" i="1"/>
  <c r="O203" i="1"/>
  <c r="Q90" i="1"/>
  <c r="G110" i="1"/>
  <c r="H255" i="1"/>
  <c r="Q242" i="1"/>
  <c r="J288" i="1"/>
  <c r="N167" i="1"/>
  <c r="E253" i="6"/>
  <c r="O38" i="4"/>
  <c r="N149" i="1"/>
  <c r="I48" i="4"/>
  <c r="K208" i="1"/>
  <c r="E242" i="6"/>
  <c r="AA155" i="1"/>
  <c r="Q348" i="1"/>
  <c r="F73" i="1"/>
  <c r="J272" i="1"/>
  <c r="M38" i="1"/>
  <c r="K95" i="1"/>
  <c r="Q302" i="1"/>
  <c r="N239" i="1"/>
  <c r="R120" i="1"/>
  <c r="Q53" i="4"/>
  <c r="L332" i="1"/>
  <c r="AG165" i="1"/>
  <c r="AG62" i="1"/>
  <c r="P143" i="1"/>
  <c r="D344" i="6"/>
  <c r="H346" i="1"/>
  <c r="L320" i="1"/>
  <c r="O296" i="1"/>
  <c r="AF209" i="1"/>
  <c r="J305" i="1"/>
  <c r="H184" i="1"/>
  <c r="J81" i="1"/>
  <c r="F205" i="1"/>
  <c r="D201" i="6"/>
  <c r="Q57" i="1"/>
  <c r="AI86" i="1"/>
  <c r="E359" i="6"/>
  <c r="R304" i="1"/>
  <c r="R101" i="1"/>
  <c r="F294" i="1"/>
  <c r="K48" i="1"/>
  <c r="O168" i="1"/>
  <c r="W27" i="6"/>
  <c r="AF136" i="1"/>
  <c r="J77" i="1"/>
  <c r="D439" i="6"/>
  <c r="AG246" i="1"/>
  <c r="M88" i="1"/>
  <c r="C444" i="6"/>
  <c r="P300" i="1"/>
  <c r="AF302" i="1"/>
  <c r="K210" i="1"/>
  <c r="J104" i="1"/>
  <c r="AA233" i="1"/>
  <c r="G177" i="1"/>
  <c r="C230" i="6"/>
  <c r="AD217" i="1"/>
  <c r="Q218" i="1"/>
  <c r="T201" i="1"/>
  <c r="T144" i="1"/>
  <c r="P119" i="1"/>
  <c r="E243" i="6"/>
  <c r="J25" i="4"/>
  <c r="F282" i="1"/>
  <c r="H253" i="1"/>
  <c r="K174" i="1"/>
  <c r="AF78" i="1"/>
  <c r="M25" i="6"/>
  <c r="Q296" i="1"/>
  <c r="AI256" i="1"/>
  <c r="G116" i="1"/>
  <c r="O231" i="1"/>
  <c r="P57" i="1"/>
  <c r="AD62" i="1"/>
  <c r="E510" i="6"/>
  <c r="K53" i="1"/>
  <c r="AG142" i="1"/>
  <c r="H102" i="1"/>
  <c r="O26" i="1"/>
  <c r="AF207" i="1"/>
  <c r="AD349" i="1"/>
  <c r="AN9" i="6"/>
  <c r="J162" i="1"/>
  <c r="AA130" i="1"/>
  <c r="AI136" i="1"/>
  <c r="Q122" i="1"/>
  <c r="E23" i="1"/>
  <c r="C65" i="6"/>
  <c r="AG30" i="4"/>
  <c r="AA206" i="1"/>
  <c r="K160" i="1"/>
  <c r="F283" i="1"/>
  <c r="R50" i="1"/>
  <c r="AD53" i="4"/>
  <c r="O319" i="1"/>
  <c r="AF160" i="1"/>
  <c r="AF57" i="1"/>
  <c r="AG127" i="1"/>
  <c r="Q45" i="1"/>
  <c r="K300" i="1"/>
  <c r="L18" i="6"/>
  <c r="P172" i="1"/>
  <c r="AA170" i="1"/>
  <c r="I42" i="4"/>
  <c r="F70" i="1"/>
  <c r="AI340" i="1"/>
  <c r="AG67" i="1"/>
  <c r="E105" i="6"/>
  <c r="D195" i="6"/>
  <c r="AE10" i="6"/>
  <c r="C125" i="6"/>
  <c r="AI246" i="1"/>
  <c r="N181" i="1"/>
  <c r="I24" i="4"/>
  <c r="T112" i="1"/>
  <c r="D9" i="6"/>
  <c r="L46" i="1"/>
  <c r="P77" i="1"/>
  <c r="G29" i="1"/>
  <c r="AN30" i="6"/>
  <c r="N325" i="1"/>
  <c r="M184" i="1"/>
  <c r="AF137" i="1"/>
  <c r="AA122" i="1"/>
  <c r="E84" i="1"/>
  <c r="O29" i="4"/>
  <c r="J267" i="1"/>
  <c r="R138" i="1"/>
  <c r="N35" i="1"/>
  <c r="C183" i="6"/>
  <c r="E237" i="1"/>
  <c r="K204" i="1"/>
  <c r="C86" i="6"/>
  <c r="K163" i="1"/>
  <c r="H134" i="1"/>
  <c r="AI14" i="4"/>
  <c r="E61" i="1"/>
  <c r="AG337" i="1"/>
  <c r="O50" i="1"/>
  <c r="E170" i="6"/>
  <c r="K339" i="1"/>
  <c r="M149" i="1"/>
  <c r="C30" i="4"/>
  <c r="AD138" i="1"/>
  <c r="F81" i="1"/>
  <c r="J56" i="4"/>
  <c r="AI258" i="1"/>
  <c r="J257" i="1"/>
  <c r="AD207" i="1"/>
  <c r="T164" i="1"/>
  <c r="U16" i="4"/>
  <c r="H314" i="1"/>
  <c r="O288" i="1"/>
  <c r="Q61" i="4"/>
  <c r="Q103" i="1"/>
  <c r="AO44" i="4"/>
  <c r="L87" i="1"/>
  <c r="AF247" i="1"/>
  <c r="O51" i="1"/>
  <c r="H285" i="1"/>
  <c r="M327" i="1"/>
  <c r="K237" i="1"/>
  <c r="AD151" i="1"/>
  <c r="D102" i="6"/>
  <c r="O86" i="1"/>
  <c r="Q190" i="1"/>
  <c r="O254" i="1"/>
  <c r="G207" i="1"/>
  <c r="AG196" i="1"/>
  <c r="N43" i="6"/>
  <c r="N105" i="1"/>
  <c r="AH31" i="4"/>
  <c r="J69" i="1"/>
  <c r="AD229" i="1"/>
  <c r="AI38" i="1"/>
  <c r="P65" i="1"/>
  <c r="AD24" i="4"/>
  <c r="G355" i="1"/>
  <c r="AF97" i="1"/>
  <c r="E406" i="6"/>
  <c r="P39" i="1"/>
  <c r="L169" i="1"/>
  <c r="AA351" i="1"/>
  <c r="O106" i="1"/>
  <c r="N278" i="1"/>
  <c r="AH62" i="4"/>
  <c r="N25" i="6"/>
  <c r="AO17" i="4"/>
  <c r="N156" i="1"/>
  <c r="AF211" i="1"/>
  <c r="M29" i="1"/>
  <c r="AG155" i="1"/>
  <c r="AF307" i="1"/>
  <c r="E252" i="1"/>
  <c r="AI43" i="1"/>
  <c r="O60" i="4"/>
  <c r="M10" i="6"/>
  <c r="AF300" i="1"/>
  <c r="H80" i="1"/>
  <c r="T179" i="1"/>
  <c r="Q42" i="1"/>
  <c r="P313" i="1"/>
  <c r="AF41" i="1"/>
  <c r="AF239" i="1"/>
  <c r="AD45" i="1"/>
  <c r="R75" i="1"/>
  <c r="W14" i="4"/>
  <c r="E56" i="1"/>
  <c r="L209" i="1"/>
  <c r="H25" i="1"/>
  <c r="P334" i="1"/>
  <c r="C62" i="4"/>
  <c r="C451" i="6"/>
  <c r="M267" i="1"/>
  <c r="AA32" i="1"/>
  <c r="Q78" i="1"/>
  <c r="M77" i="1"/>
  <c r="D353" i="6"/>
  <c r="N322" i="1"/>
  <c r="Q210" i="1"/>
  <c r="AG59" i="4"/>
  <c r="N303" i="1"/>
  <c r="AD100" i="1"/>
  <c r="N100" i="1"/>
  <c r="Q270" i="1"/>
  <c r="K61" i="1"/>
  <c r="F322" i="1"/>
  <c r="R259" i="1"/>
  <c r="S21" i="4"/>
  <c r="H31" i="1"/>
  <c r="D183" i="6"/>
  <c r="AD65" i="1"/>
  <c r="R269" i="1"/>
  <c r="F249" i="1"/>
  <c r="O84" i="1"/>
  <c r="L66" i="1"/>
  <c r="AD274" i="1"/>
  <c r="E107" i="6"/>
  <c r="AH12" i="4"/>
  <c r="H362" i="1"/>
  <c r="F49" i="1"/>
  <c r="N205" i="1"/>
  <c r="K327" i="1"/>
  <c r="C424" i="6"/>
  <c r="AD55" i="1"/>
  <c r="F259" i="1"/>
  <c r="F39" i="1"/>
  <c r="F233" i="1"/>
  <c r="AI262" i="1"/>
  <c r="R125" i="1"/>
  <c r="U46" i="6"/>
  <c r="O35" i="4"/>
  <c r="O175" i="1"/>
  <c r="K72" i="1"/>
  <c r="M182" i="1"/>
  <c r="G260" i="1"/>
  <c r="AI278" i="1"/>
  <c r="AG316" i="1"/>
  <c r="D358" i="6"/>
  <c r="N284" i="1"/>
  <c r="V18" i="6"/>
  <c r="AI109" i="1"/>
  <c r="AD56" i="4"/>
  <c r="Q142" i="1"/>
  <c r="E62" i="6"/>
  <c r="H120" i="1"/>
  <c r="AA279" i="1"/>
  <c r="K23" i="1"/>
  <c r="J256" i="1"/>
  <c r="AA235" i="1"/>
  <c r="AI171" i="1"/>
  <c r="L235" i="1"/>
  <c r="N161" i="1"/>
  <c r="AF13" i="1"/>
  <c r="AM49" i="4"/>
  <c r="L284" i="1"/>
  <c r="AA147" i="1"/>
  <c r="O44" i="1"/>
  <c r="H99" i="1"/>
  <c r="E274" i="6"/>
  <c r="G359" i="1"/>
  <c r="P264" i="1"/>
  <c r="J239" i="1"/>
  <c r="E160" i="1"/>
  <c r="T300" i="1"/>
  <c r="F130" i="1"/>
  <c r="D338" i="6"/>
  <c r="T276" i="1"/>
  <c r="AF27" i="6"/>
  <c r="L117" i="1"/>
  <c r="AA216" i="1"/>
  <c r="E352" i="6"/>
  <c r="AO29" i="4"/>
  <c r="AI41" i="1"/>
  <c r="AG278" i="1"/>
  <c r="AI291" i="1"/>
  <c r="AG114" i="1"/>
  <c r="T30" i="4"/>
  <c r="AF100" i="1"/>
  <c r="F50" i="1"/>
  <c r="J42" i="4"/>
  <c r="AD179" i="1"/>
  <c r="R89" i="1"/>
  <c r="C460" i="6"/>
  <c r="J70" i="1"/>
  <c r="N266" i="1"/>
  <c r="K123" i="1"/>
  <c r="H75" i="1"/>
  <c r="AA185" i="1"/>
  <c r="AF241" i="1"/>
  <c r="AE19" i="6"/>
  <c r="AD181" i="1"/>
  <c r="AD116" i="1"/>
  <c r="L85" i="1"/>
  <c r="AF72" i="1"/>
  <c r="M72" i="1"/>
  <c r="D100" i="6"/>
  <c r="N332" i="1"/>
  <c r="L247" i="1"/>
  <c r="L217" i="1"/>
  <c r="G138" i="1"/>
  <c r="H43" i="1"/>
  <c r="AF49" i="4"/>
  <c r="Q272" i="1"/>
  <c r="G219" i="1"/>
  <c r="M98" i="1"/>
  <c r="AD128" i="1"/>
  <c r="AD239" i="1"/>
  <c r="J175" i="1"/>
  <c r="C244" i="6"/>
  <c r="C245" i="6"/>
  <c r="N222" i="1"/>
  <c r="M31" i="1"/>
  <c r="C180" i="6"/>
  <c r="AG290" i="1"/>
  <c r="AI96" i="1"/>
  <c r="U23" i="4"/>
  <c r="J126" i="1"/>
  <c r="C51" i="6"/>
  <c r="N81" i="1"/>
  <c r="Q86" i="1"/>
  <c r="AF48" i="1"/>
  <c r="E76" i="6"/>
  <c r="L331" i="1"/>
  <c r="F189" i="1"/>
  <c r="M142" i="1"/>
  <c r="G134" i="1"/>
  <c r="Q119" i="1"/>
  <c r="S39" i="4"/>
  <c r="AG274" i="1"/>
  <c r="AI142" i="1"/>
  <c r="AI39" i="1"/>
  <c r="D365" i="6"/>
  <c r="AI10" i="1"/>
  <c r="F247" i="1"/>
  <c r="U58" i="4"/>
  <c r="P136" i="1"/>
  <c r="AG76" i="1"/>
  <c r="AJ23" i="4"/>
  <c r="R252" i="1"/>
  <c r="F317" i="1"/>
  <c r="N15" i="1"/>
  <c r="D61" i="6"/>
  <c r="U25" i="4"/>
  <c r="Q200" i="1"/>
  <c r="AN41" i="4"/>
  <c r="G179" i="1"/>
  <c r="P232" i="1"/>
  <c r="AA340" i="1"/>
  <c r="T76" i="1"/>
  <c r="O19" i="4"/>
  <c r="T11" i="1"/>
  <c r="T41" i="1"/>
  <c r="AA85" i="1"/>
  <c r="E44" i="6"/>
  <c r="J301" i="1"/>
  <c r="AF266" i="1"/>
  <c r="AI119" i="1"/>
  <c r="O85" i="1"/>
  <c r="J46" i="1"/>
  <c r="O44" i="4"/>
  <c r="AG294" i="1"/>
  <c r="P120" i="1"/>
  <c r="AN24" i="4"/>
  <c r="AN22" i="6"/>
  <c r="E264" i="6"/>
  <c r="R251" i="1"/>
  <c r="I25" i="4"/>
  <c r="O127" i="1"/>
  <c r="O58" i="1"/>
  <c r="Q353" i="1"/>
  <c r="M234" i="1"/>
  <c r="L287" i="1"/>
  <c r="C228" i="6"/>
  <c r="N47" i="6"/>
  <c r="R318" i="1"/>
  <c r="E334" i="1"/>
  <c r="AH26" i="4"/>
  <c r="AD102" i="1"/>
  <c r="M52" i="1"/>
  <c r="E311" i="1"/>
  <c r="M185" i="1"/>
  <c r="O323" i="1"/>
  <c r="K113" i="1"/>
  <c r="T92" i="1"/>
  <c r="O297" i="1"/>
  <c r="L268" i="1"/>
  <c r="H325" i="1"/>
  <c r="I49" i="4"/>
  <c r="J124" i="1"/>
  <c r="AF17" i="4"/>
  <c r="G58" i="1"/>
  <c r="L312" i="1"/>
  <c r="C416" i="6"/>
  <c r="F199" i="1"/>
  <c r="AO18" i="4"/>
  <c r="N197" i="1"/>
  <c r="K185" i="1"/>
  <c r="AF37" i="4"/>
  <c r="G73" i="1"/>
  <c r="N115" i="1"/>
  <c r="F280" i="1"/>
  <c r="D170" i="6"/>
  <c r="Q181" i="1"/>
  <c r="AI343" i="1"/>
  <c r="AI335" i="1"/>
  <c r="O345" i="1"/>
  <c r="AF44" i="1"/>
  <c r="AG245" i="1"/>
  <c r="H70" i="1"/>
  <c r="H200" i="1"/>
  <c r="AM38" i="4"/>
  <c r="K189" i="1"/>
  <c r="L213" i="1"/>
  <c r="E149" i="6"/>
  <c r="F41" i="1"/>
  <c r="P97" i="1"/>
  <c r="K245" i="1"/>
  <c r="M37" i="6"/>
  <c r="R154" i="1"/>
  <c r="E355" i="1"/>
  <c r="L306" i="1"/>
  <c r="N358" i="1"/>
  <c r="AD32" i="1"/>
  <c r="F210" i="1"/>
  <c r="U24" i="6"/>
  <c r="L119" i="1"/>
  <c r="AF250" i="1"/>
  <c r="AF181" i="1"/>
  <c r="K227" i="1"/>
  <c r="V14" i="6"/>
  <c r="AF21" i="4"/>
  <c r="G70" i="1"/>
  <c r="AA200" i="1"/>
  <c r="H27" i="1"/>
  <c r="O145" i="1"/>
  <c r="AI201" i="1"/>
  <c r="AG293" i="1"/>
  <c r="AD272" i="1"/>
  <c r="R144" i="1"/>
  <c r="AF240" i="1"/>
  <c r="F296" i="1"/>
  <c r="L10" i="1"/>
  <c r="F107" i="1"/>
  <c r="G146" i="1"/>
  <c r="AF320" i="1"/>
  <c r="N255" i="1"/>
  <c r="C279" i="6"/>
  <c r="H169" i="1"/>
  <c r="AD161" i="1"/>
  <c r="H146" i="1"/>
  <c r="N195" i="1"/>
  <c r="V33" i="6"/>
  <c r="Q240" i="1"/>
  <c r="AG124" i="1"/>
  <c r="C37" i="4"/>
  <c r="AG205" i="1"/>
  <c r="AG112" i="1"/>
  <c r="Q120" i="1"/>
  <c r="AA303" i="1"/>
  <c r="P38" i="1"/>
  <c r="G328" i="1"/>
  <c r="O230" i="1"/>
  <c r="T335" i="1"/>
  <c r="R53" i="1"/>
  <c r="AA334" i="1"/>
  <c r="AG33" i="1"/>
  <c r="N188" i="1"/>
  <c r="AG161" i="1"/>
  <c r="AA204" i="1"/>
  <c r="N88" i="1"/>
  <c r="M155" i="1"/>
  <c r="F332" i="1"/>
  <c r="K193" i="1"/>
  <c r="M57" i="1"/>
  <c r="AE31" i="6"/>
  <c r="N118" i="1"/>
  <c r="C19" i="6"/>
  <c r="C15" i="4"/>
  <c r="G101" i="1"/>
  <c r="L233" i="1"/>
  <c r="H175" i="1"/>
  <c r="O188" i="1"/>
  <c r="R337" i="1"/>
  <c r="K81" i="1"/>
  <c r="W43" i="4"/>
  <c r="AD310" i="1"/>
  <c r="Q157" i="1"/>
  <c r="Q54" i="1"/>
  <c r="AA118" i="1"/>
  <c r="V9" i="6"/>
  <c r="L106" i="1"/>
  <c r="AG268" i="1"/>
  <c r="D499" i="6"/>
  <c r="L269" i="1"/>
  <c r="C496" i="6"/>
  <c r="M47" i="1"/>
  <c r="J355" i="1"/>
  <c r="O88" i="1"/>
  <c r="S37" i="4"/>
  <c r="H84" i="1"/>
  <c r="Q293" i="1"/>
  <c r="M59" i="1"/>
  <c r="E207" i="1"/>
  <c r="G137" i="1"/>
  <c r="G64" i="1"/>
  <c r="L199" i="1"/>
  <c r="AD322" i="1"/>
  <c r="K69" i="1"/>
  <c r="O28" i="4"/>
  <c r="AI327" i="1"/>
  <c r="AG129" i="1"/>
  <c r="AG26" i="1"/>
  <c r="L63" i="1"/>
  <c r="E32" i="6"/>
  <c r="E323" i="1"/>
  <c r="M240" i="1"/>
  <c r="F203" i="1"/>
  <c r="Q124" i="1"/>
  <c r="F224" i="1"/>
  <c r="H76" i="1"/>
  <c r="D367" i="6"/>
  <c r="O195" i="1"/>
  <c r="E325" i="1"/>
  <c r="K184" i="1"/>
  <c r="Q126" i="1"/>
  <c r="E173" i="6"/>
  <c r="N204" i="1"/>
  <c r="N112" i="1"/>
  <c r="R220" i="1"/>
  <c r="K157" i="1"/>
  <c r="AA60" i="1"/>
  <c r="AN26" i="4"/>
  <c r="AF64" i="1"/>
  <c r="C337" i="6"/>
  <c r="M363" i="1"/>
  <c r="AD143" i="1"/>
  <c r="Q40" i="1"/>
  <c r="D211" i="6"/>
  <c r="F246" i="1"/>
  <c r="J225" i="1"/>
  <c r="AI163" i="1"/>
  <c r="E183" i="1"/>
  <c r="M248" i="1"/>
  <c r="AG140" i="1"/>
  <c r="AJ51" i="4"/>
  <c r="AG221" i="1"/>
  <c r="L131" i="1"/>
  <c r="M159" i="1"/>
  <c r="E186" i="1"/>
  <c r="P70" i="1"/>
  <c r="E148" i="6"/>
  <c r="R308" i="1"/>
  <c r="N229" i="1"/>
  <c r="F183" i="1"/>
  <c r="AI267" i="1"/>
  <c r="AA19" i="1"/>
  <c r="M14" i="6"/>
  <c r="AD362" i="1"/>
  <c r="R183" i="1"/>
  <c r="K80" i="1"/>
  <c r="AG322" i="1"/>
  <c r="R104" i="1"/>
  <c r="N103" i="1"/>
  <c r="AE26" i="6"/>
  <c r="D17" i="6"/>
  <c r="C359" i="6"/>
  <c r="F268" i="1"/>
  <c r="E470" i="6"/>
  <c r="F202" i="1"/>
  <c r="M108" i="1"/>
  <c r="AG358" i="1"/>
  <c r="J90" i="1"/>
  <c r="AD35" i="4"/>
  <c r="N69" i="1"/>
  <c r="Q50" i="1"/>
  <c r="O113" i="1"/>
  <c r="C248" i="6"/>
  <c r="P307" i="1"/>
  <c r="O283" i="1"/>
  <c r="K124" i="1"/>
  <c r="AF94" i="1"/>
  <c r="E52" i="1"/>
  <c r="E64" i="6"/>
  <c r="Q310" i="1"/>
  <c r="E125" i="1"/>
  <c r="AF21" i="1"/>
  <c r="L35" i="6"/>
  <c r="P15" i="1"/>
  <c r="F121" i="1"/>
  <c r="R21" i="4"/>
  <c r="T100" i="1"/>
  <c r="O49" i="1"/>
  <c r="N308" i="1"/>
  <c r="AF182" i="1"/>
  <c r="M270" i="1"/>
  <c r="AD16" i="4"/>
  <c r="C36" i="4"/>
  <c r="AA230" i="1"/>
  <c r="AF274" i="1"/>
  <c r="AI39" i="4"/>
  <c r="G143" i="1"/>
  <c r="G90" i="1"/>
  <c r="F340" i="1"/>
  <c r="R276" i="1"/>
  <c r="F281" i="1"/>
  <c r="AD17" i="1"/>
  <c r="H248" i="1"/>
  <c r="AF46" i="1"/>
  <c r="AG56" i="4"/>
  <c r="N277" i="1"/>
  <c r="AD226" i="1"/>
  <c r="AF101" i="1"/>
  <c r="T139" i="1"/>
  <c r="AG21" i="1"/>
  <c r="R26" i="4"/>
  <c r="M251" i="1"/>
  <c r="R102" i="1"/>
  <c r="P224" i="1"/>
  <c r="R56" i="4"/>
  <c r="C476" i="6"/>
  <c r="AD108" i="1"/>
  <c r="AA360" i="1"/>
  <c r="O91" i="1"/>
  <c r="N37" i="1"/>
  <c r="J296" i="1"/>
  <c r="P173" i="1"/>
  <c r="AI272" i="1"/>
  <c r="R306" i="1"/>
  <c r="T17" i="4"/>
  <c r="G220" i="1"/>
  <c r="C426" i="6"/>
  <c r="AH25" i="4"/>
  <c r="AI66" i="1"/>
  <c r="J8" i="1"/>
  <c r="E344" i="1"/>
  <c r="AA148" i="1"/>
  <c r="P196" i="1"/>
  <c r="AF83" i="1"/>
  <c r="E226" i="1"/>
  <c r="K278" i="1"/>
  <c r="AA157" i="1"/>
  <c r="AD205" i="1"/>
  <c r="AD355" i="1"/>
  <c r="J19" i="4"/>
  <c r="T298" i="1"/>
  <c r="Q11" i="1"/>
  <c r="T160" i="1"/>
  <c r="N38" i="6"/>
  <c r="T188" i="1"/>
  <c r="K272" i="1"/>
  <c r="J146" i="1"/>
  <c r="H71" i="1"/>
  <c r="J43" i="4"/>
  <c r="K153" i="1"/>
  <c r="R43" i="1"/>
  <c r="H316" i="1"/>
  <c r="L303" i="1"/>
  <c r="Q109" i="1"/>
  <c r="J320" i="1"/>
  <c r="T324" i="1"/>
  <c r="AJ15" i="4"/>
  <c r="AF62" i="1"/>
  <c r="AD142" i="1"/>
  <c r="D208" i="6"/>
  <c r="H155" i="1"/>
  <c r="AD266" i="1"/>
  <c r="AD252" i="1"/>
  <c r="AI40" i="1"/>
  <c r="Q354" i="1"/>
  <c r="P55" i="1"/>
  <c r="T25" i="1"/>
  <c r="AF261" i="1"/>
  <c r="Q297" i="1"/>
  <c r="R82" i="1"/>
  <c r="J284" i="1"/>
  <c r="J236" i="1"/>
  <c r="T327" i="1"/>
  <c r="AF15" i="1"/>
  <c r="T124" i="1"/>
  <c r="M40" i="6"/>
  <c r="AD84" i="1"/>
  <c r="N189" i="1"/>
  <c r="L92" i="1"/>
  <c r="AG25" i="1"/>
  <c r="U35" i="4"/>
  <c r="K337" i="1"/>
  <c r="AF98" i="1"/>
  <c r="AA120" i="1"/>
  <c r="C394" i="6"/>
  <c r="F298" i="1"/>
  <c r="J190" i="1"/>
  <c r="AD97" i="1"/>
  <c r="AF152" i="1"/>
  <c r="C257" i="6"/>
  <c r="L175" i="1"/>
  <c r="Q276" i="1"/>
  <c r="H74" i="1"/>
  <c r="E167" i="1"/>
  <c r="O125" i="1"/>
  <c r="AG212" i="1"/>
  <c r="E295" i="1"/>
  <c r="C216" i="6"/>
  <c r="J115" i="1"/>
  <c r="H103" i="1"/>
  <c r="O165" i="1"/>
  <c r="AF117" i="1"/>
  <c r="M47" i="6"/>
  <c r="Q204" i="1"/>
  <c r="J242" i="1"/>
  <c r="U46" i="4"/>
  <c r="AD158" i="1"/>
  <c r="G121" i="1"/>
  <c r="AG91" i="1"/>
  <c r="P199" i="1"/>
  <c r="T40" i="4"/>
  <c r="P266" i="1"/>
  <c r="O143" i="1"/>
  <c r="G331" i="1"/>
  <c r="AA169" i="1"/>
  <c r="Q261" i="1"/>
  <c r="C54" i="6"/>
  <c r="AI214" i="1"/>
  <c r="O220" i="1"/>
  <c r="K98" i="1"/>
  <c r="L13" i="1"/>
  <c r="R41" i="4"/>
  <c r="Q231" i="1"/>
  <c r="AG230" i="1"/>
  <c r="AI52" i="1"/>
  <c r="H341" i="1"/>
  <c r="F159" i="1"/>
  <c r="M8" i="6"/>
  <c r="AG283" i="1"/>
  <c r="AA41" i="1"/>
  <c r="O154" i="1"/>
  <c r="P142" i="1"/>
  <c r="R299" i="1"/>
  <c r="D132" i="6"/>
  <c r="S43" i="4"/>
  <c r="AD31" i="4"/>
  <c r="AF268" i="1"/>
  <c r="O139" i="1"/>
  <c r="O36" i="1"/>
  <c r="C304" i="6"/>
  <c r="N360" i="1"/>
  <c r="R234" i="1"/>
  <c r="L324" i="1"/>
  <c r="C26" i="6"/>
  <c r="C273" i="6"/>
  <c r="AF18" i="4"/>
  <c r="H166" i="1"/>
  <c r="U42" i="6"/>
  <c r="AG34" i="1"/>
  <c r="AA349" i="1"/>
  <c r="Q309" i="1"/>
  <c r="AF203" i="1"/>
  <c r="O37" i="1"/>
  <c r="AD278" i="1"/>
  <c r="AG172" i="1"/>
  <c r="AG273" i="1"/>
  <c r="N258" i="1"/>
  <c r="J195" i="1"/>
  <c r="R38" i="1"/>
  <c r="O23" i="4"/>
  <c r="M269" i="1"/>
  <c r="AA111" i="1"/>
  <c r="AD264" i="1"/>
  <c r="AD72" i="1"/>
  <c r="C68" i="6"/>
  <c r="M299" i="1"/>
  <c r="G222" i="1"/>
  <c r="AD175" i="1"/>
  <c r="AI235" i="1"/>
  <c r="J241" i="1"/>
  <c r="O228" i="1"/>
  <c r="E48" i="6"/>
  <c r="AG153" i="1"/>
  <c r="C120" i="6"/>
  <c r="O133" i="1"/>
  <c r="O72" i="1"/>
  <c r="C414" i="6"/>
  <c r="G218" i="1"/>
  <c r="M8" i="1"/>
  <c r="Q314" i="1"/>
  <c r="M16" i="6"/>
  <c r="F255" i="1"/>
  <c r="K363" i="1"/>
  <c r="M242" i="1"/>
  <c r="K323" i="1"/>
  <c r="R292" i="1"/>
  <c r="AD107" i="1"/>
  <c r="H12" i="1"/>
  <c r="V31" i="6"/>
  <c r="AI250" i="1"/>
  <c r="F138" i="1"/>
  <c r="G20" i="1"/>
  <c r="G45" i="1"/>
  <c r="Q212" i="1"/>
  <c r="M198" i="1"/>
  <c r="AI54" i="4"/>
  <c r="R166" i="1"/>
  <c r="R145" i="1"/>
  <c r="Q217" i="1"/>
  <c r="N131" i="1"/>
  <c r="G30" i="1"/>
  <c r="D114" i="6"/>
  <c r="AD284" i="1"/>
  <c r="L211" i="1"/>
  <c r="AA164" i="1"/>
  <c r="H193" i="1"/>
  <c r="G78" i="1"/>
  <c r="W52" i="4"/>
  <c r="K331" i="1"/>
  <c r="Q165" i="1"/>
  <c r="M62" i="1"/>
  <c r="O142" i="1"/>
  <c r="T162" i="1"/>
  <c r="R31" i="1"/>
  <c r="D104" i="6"/>
  <c r="O43" i="4"/>
  <c r="AI236" i="1"/>
  <c r="E118" i="1"/>
  <c r="AD41" i="4"/>
  <c r="T156" i="1"/>
  <c r="J117" i="1"/>
  <c r="AA357" i="1"/>
  <c r="N54" i="1"/>
  <c r="AM19" i="4"/>
  <c r="AD29" i="1"/>
  <c r="E314" i="1"/>
  <c r="Q52" i="1"/>
  <c r="W16" i="6"/>
  <c r="L283" i="1"/>
  <c r="O235" i="1"/>
  <c r="Q106" i="1"/>
  <c r="F157" i="1"/>
  <c r="AG27" i="1"/>
  <c r="Q54" i="4"/>
  <c r="AG258" i="1"/>
  <c r="AI106" i="1"/>
  <c r="Q241" i="1"/>
  <c r="V30" i="6"/>
  <c r="D254" i="6"/>
  <c r="T138" i="1"/>
  <c r="R20" i="4"/>
  <c r="T64" i="1"/>
  <c r="M171" i="1"/>
  <c r="G338" i="1"/>
  <c r="Q146" i="1"/>
  <c r="K308" i="1"/>
  <c r="AO55" i="4"/>
  <c r="AF18" i="6"/>
  <c r="AA71" i="1"/>
  <c r="T26" i="1"/>
  <c r="AH55" i="4"/>
  <c r="K107" i="1"/>
  <c r="G61" i="1"/>
  <c r="G317" i="1"/>
  <c r="E194" i="1"/>
  <c r="J200" i="1"/>
  <c r="E298" i="6"/>
  <c r="R148" i="1"/>
  <c r="AD22" i="1"/>
  <c r="L50" i="6"/>
  <c r="R253" i="1"/>
  <c r="R190" i="1"/>
  <c r="AI83" i="1"/>
  <c r="R97" i="1"/>
  <c r="AD156" i="1"/>
  <c r="J351" i="1"/>
  <c r="M227" i="1"/>
  <c r="T84" i="1"/>
  <c r="M167" i="1"/>
  <c r="U13" i="4"/>
  <c r="T44" i="4"/>
  <c r="AI97" i="1"/>
  <c r="F360" i="1"/>
  <c r="O55" i="1"/>
  <c r="E32" i="1"/>
  <c r="AG324" i="1"/>
  <c r="T137" i="1"/>
  <c r="K250" i="1"/>
  <c r="AN14" i="6"/>
  <c r="AI197" i="1"/>
  <c r="H178" i="1"/>
  <c r="J333" i="1"/>
  <c r="C16" i="4"/>
  <c r="Q246" i="1"/>
  <c r="AI68" i="1"/>
  <c r="AF291" i="1"/>
  <c r="AA112" i="1"/>
  <c r="AO24" i="6"/>
  <c r="H11" i="1"/>
  <c r="P133" i="1"/>
  <c r="AA362" i="1"/>
  <c r="T46" i="1"/>
  <c r="Q197" i="1"/>
  <c r="J332" i="1"/>
  <c r="Q38" i="4"/>
  <c r="T279" i="1"/>
  <c r="L78" i="1"/>
  <c r="AF88" i="1"/>
  <c r="AN40" i="6"/>
  <c r="Q96" i="1"/>
  <c r="T200" i="1"/>
  <c r="AA224" i="1"/>
  <c r="N76" i="1"/>
  <c r="G351" i="1"/>
  <c r="M40" i="1"/>
  <c r="J148" i="1"/>
  <c r="L203" i="1"/>
  <c r="P272" i="1"/>
  <c r="T264" i="1"/>
  <c r="F301" i="1"/>
  <c r="AG200" i="1"/>
  <c r="T255" i="1"/>
  <c r="AF54" i="1"/>
  <c r="AD70" i="1"/>
  <c r="L28" i="6"/>
  <c r="AI120" i="1"/>
  <c r="N225" i="1"/>
  <c r="J110" i="1"/>
  <c r="D492" i="6"/>
  <c r="AF318" i="1"/>
  <c r="C455" i="6"/>
  <c r="G257" i="1"/>
  <c r="J185" i="1"/>
  <c r="P152" i="1"/>
  <c r="AF205" i="1"/>
  <c r="F265" i="1"/>
  <c r="G187" i="1"/>
  <c r="P356" i="1"/>
  <c r="AI42" i="1"/>
  <c r="AG360" i="1"/>
  <c r="U33" i="6"/>
  <c r="M104" i="1"/>
  <c r="J138" i="1"/>
  <c r="AG150" i="1"/>
  <c r="D465" i="6"/>
  <c r="F109" i="1"/>
  <c r="AA350" i="1"/>
  <c r="AG16" i="1"/>
  <c r="AA48" i="1"/>
  <c r="AO16" i="6"/>
  <c r="R202" i="1"/>
  <c r="AI114" i="1"/>
  <c r="T16" i="1"/>
  <c r="AF80" i="1"/>
  <c r="C20" i="6"/>
  <c r="R152" i="1"/>
  <c r="J345" i="1"/>
  <c r="AF17" i="1"/>
  <c r="J161" i="1"/>
  <c r="K62" i="1"/>
  <c r="O107" i="1"/>
  <c r="Q278" i="1"/>
  <c r="AD24" i="6"/>
  <c r="M70" i="1"/>
  <c r="T83" i="1"/>
  <c r="AA94" i="1"/>
  <c r="E46" i="1"/>
  <c r="C90" i="6"/>
  <c r="F276" i="1"/>
  <c r="L90" i="1"/>
  <c r="R53" i="4"/>
  <c r="AD122" i="1"/>
  <c r="D308" i="6"/>
  <c r="Q24" i="1"/>
  <c r="AD184" i="1"/>
  <c r="M303" i="1"/>
  <c r="AA255" i="1"/>
  <c r="AD219" i="1"/>
  <c r="E275" i="1"/>
  <c r="AG10" i="1"/>
  <c r="O176" i="1"/>
  <c r="AH43" i="4"/>
  <c r="K55" i="1"/>
  <c r="AG58" i="1"/>
  <c r="J44" i="1"/>
  <c r="AD60" i="1"/>
  <c r="H276" i="1"/>
  <c r="O159" i="1"/>
  <c r="T151" i="1"/>
  <c r="C57" i="6"/>
  <c r="K298" i="1"/>
  <c r="AA316" i="1"/>
  <c r="L34" i="6"/>
  <c r="E128" i="6"/>
  <c r="E399" i="6"/>
  <c r="G300" i="1"/>
  <c r="C226" i="6"/>
  <c r="D87" i="6"/>
  <c r="R17" i="4"/>
  <c r="AN12" i="4"/>
  <c r="W47" i="4"/>
  <c r="F299" i="1"/>
  <c r="AG121" i="1"/>
  <c r="C44" i="4"/>
  <c r="N45" i="6"/>
  <c r="K318" i="1"/>
  <c r="E179" i="1"/>
  <c r="L317" i="1"/>
  <c r="AO21" i="4"/>
  <c r="K249" i="1"/>
  <c r="R265" i="1"/>
  <c r="O12" i="1"/>
  <c r="Q345" i="1"/>
  <c r="L166" i="1"/>
  <c r="AF326" i="1"/>
  <c r="AA208" i="1"/>
  <c r="AG229" i="1"/>
  <c r="N24" i="1"/>
  <c r="Q228" i="1"/>
  <c r="N264" i="1"/>
  <c r="H118" i="1"/>
  <c r="N184" i="1"/>
  <c r="K129" i="1"/>
  <c r="AG15" i="1"/>
  <c r="R363" i="1"/>
  <c r="AG239" i="1"/>
  <c r="F94" i="1"/>
  <c r="M189" i="1"/>
  <c r="L40" i="1"/>
  <c r="N46" i="6"/>
  <c r="AF16" i="4"/>
  <c r="M204" i="1"/>
  <c r="AF157" i="1"/>
  <c r="F238" i="1"/>
  <c r="AI276" i="1"/>
  <c r="O152" i="1"/>
  <c r="AE12" i="6"/>
  <c r="AG117" i="1"/>
  <c r="AF282" i="1"/>
  <c r="O105" i="1"/>
  <c r="AG18" i="1"/>
  <c r="L37" i="6"/>
  <c r="AA260" i="1"/>
  <c r="G43" i="1"/>
  <c r="O238" i="1"/>
  <c r="J265" i="1"/>
  <c r="N254" i="1"/>
  <c r="O301" i="1"/>
  <c r="P177" i="1"/>
  <c r="S51" i="4"/>
  <c r="J273" i="1"/>
  <c r="AI71" i="1"/>
  <c r="H15" i="1"/>
  <c r="L16" i="6"/>
  <c r="H19" i="1"/>
  <c r="Q178" i="1"/>
  <c r="T189" i="1"/>
  <c r="C127" i="6"/>
  <c r="P316" i="1"/>
  <c r="AA105" i="1"/>
  <c r="AI30" i="4"/>
  <c r="R130" i="1"/>
  <c r="D77" i="6"/>
  <c r="Q108" i="1"/>
  <c r="R95" i="1"/>
  <c r="P127" i="1"/>
  <c r="AO18" i="6"/>
  <c r="O338" i="1"/>
  <c r="N193" i="1"/>
  <c r="F147" i="1"/>
  <c r="AF150" i="1"/>
  <c r="L212" i="1"/>
  <c r="AH49" i="4"/>
  <c r="AA283" i="1"/>
  <c r="K147" i="1"/>
  <c r="K44" i="1"/>
  <c r="E371" i="6"/>
  <c r="N44" i="1"/>
  <c r="AH18" i="4"/>
  <c r="D74" i="6"/>
  <c r="AF285" i="1"/>
  <c r="AG125" i="1"/>
  <c r="AA18" i="1"/>
  <c r="I45" i="4"/>
  <c r="AF120" i="1"/>
  <c r="Q107" i="1"/>
  <c r="O335" i="1"/>
  <c r="H221" i="1"/>
  <c r="M286" i="1"/>
  <c r="D160" i="6"/>
  <c r="H162" i="1"/>
  <c r="E29" i="1"/>
  <c r="T31" i="4"/>
  <c r="P259" i="1"/>
  <c r="AA199" i="1"/>
  <c r="K88" i="1"/>
  <c r="K106" i="1"/>
  <c r="Q7" i="1"/>
  <c r="P357" i="1"/>
  <c r="G233" i="1"/>
  <c r="E89" i="1"/>
  <c r="AD176" i="1"/>
  <c r="O25" i="4"/>
  <c r="C8" i="6"/>
  <c r="K121" i="1"/>
  <c r="AI362" i="1"/>
  <c r="T241" i="1"/>
  <c r="Q63" i="1"/>
  <c r="F289" i="1"/>
  <c r="AG110" i="1"/>
  <c r="N323" i="1"/>
  <c r="P265" i="1"/>
  <c r="M263" i="1"/>
  <c r="O40" i="1"/>
  <c r="S16" i="4"/>
  <c r="AM53" i="4"/>
  <c r="K71" i="1"/>
  <c r="AF12" i="1"/>
  <c r="AF355" i="1"/>
  <c r="L153" i="1"/>
  <c r="L232" i="1"/>
  <c r="S34" i="4"/>
  <c r="T229" i="1"/>
  <c r="R100" i="1"/>
  <c r="U60" i="4"/>
  <c r="F346" i="1"/>
  <c r="E169" i="1"/>
  <c r="E66" i="1"/>
  <c r="N157" i="1"/>
  <c r="P13" i="1"/>
  <c r="R25" i="4"/>
  <c r="Q203" i="1"/>
  <c r="R66" i="1"/>
  <c r="O4" i="4"/>
  <c r="AN52" i="4"/>
  <c r="F358" i="1"/>
  <c r="AD81" i="1"/>
  <c r="AI338" i="1"/>
  <c r="AI223" i="1"/>
  <c r="AG47" i="1"/>
  <c r="J277" i="1"/>
  <c r="T101" i="1"/>
  <c r="E241" i="1"/>
  <c r="K268" i="1"/>
  <c r="J268" i="1"/>
  <c r="O129" i="1"/>
  <c r="N192" i="1"/>
  <c r="J304" i="1"/>
  <c r="N179" i="1"/>
  <c r="AI15" i="1"/>
  <c r="L344" i="1"/>
  <c r="H77" i="1"/>
  <c r="L202" i="1"/>
  <c r="AI64" i="1"/>
  <c r="P61" i="1"/>
  <c r="K197" i="1"/>
  <c r="L322" i="1"/>
  <c r="R118" i="1"/>
  <c r="F313" i="1"/>
  <c r="T227" i="1"/>
  <c r="W19" i="4"/>
  <c r="K19" i="1"/>
  <c r="E218" i="1"/>
  <c r="U26" i="4"/>
  <c r="H67" i="1"/>
  <c r="L84" i="1"/>
  <c r="AA96" i="1"/>
  <c r="C58" i="6"/>
  <c r="T323" i="1"/>
  <c r="C295" i="6"/>
  <c r="R310" i="1"/>
  <c r="L192" i="1"/>
  <c r="L121" i="1"/>
  <c r="M150" i="1"/>
  <c r="T292" i="1"/>
  <c r="E73" i="1"/>
  <c r="Q281" i="1"/>
  <c r="K10" i="1"/>
  <c r="AA183" i="1"/>
  <c r="AO58" i="4"/>
  <c r="L155" i="1"/>
  <c r="J174" i="1"/>
  <c r="H189" i="1"/>
  <c r="I32" i="4"/>
  <c r="AF299" i="1"/>
  <c r="C182" i="6"/>
  <c r="K212" i="1"/>
  <c r="F170" i="1"/>
  <c r="P49" i="1"/>
  <c r="N123" i="1"/>
  <c r="AG306" i="1"/>
  <c r="AG222" i="1"/>
  <c r="P246" i="1"/>
  <c r="O77" i="1"/>
  <c r="P165" i="1"/>
  <c r="N343" i="1"/>
  <c r="O78" i="1"/>
  <c r="M314" i="1"/>
  <c r="F43" i="1"/>
  <c r="E346" i="1"/>
  <c r="C34" i="6"/>
  <c r="J358" i="1"/>
  <c r="K73" i="1"/>
  <c r="T158" i="1"/>
  <c r="C46" i="4"/>
  <c r="K94" i="1"/>
  <c r="AI283" i="1"/>
  <c r="G26" i="1"/>
  <c r="M202" i="1"/>
  <c r="S55" i="4"/>
  <c r="L228" i="1"/>
  <c r="AG195" i="1"/>
  <c r="O157" i="1"/>
  <c r="T62" i="1"/>
  <c r="AF16" i="1"/>
  <c r="G148" i="1"/>
  <c r="N242" i="1"/>
  <c r="AF40" i="4"/>
  <c r="R256" i="1"/>
  <c r="F68" i="1"/>
  <c r="O89" i="1"/>
  <c r="G153" i="1"/>
  <c r="C428" i="6"/>
  <c r="G195" i="1"/>
  <c r="AD101" i="1"/>
  <c r="M354" i="1"/>
  <c r="AD86" i="1"/>
  <c r="AO37" i="4"/>
  <c r="N172" i="1"/>
  <c r="P112" i="1"/>
  <c r="AF293" i="1"/>
  <c r="O98" i="1"/>
  <c r="K76" i="1"/>
  <c r="M310" i="1"/>
  <c r="W28" i="6"/>
  <c r="N315" i="1"/>
  <c r="O329" i="1"/>
  <c r="AI95" i="1"/>
  <c r="R141" i="1"/>
  <c r="P54" i="1"/>
  <c r="AG325" i="1"/>
  <c r="H72" i="1"/>
  <c r="K128" i="1"/>
  <c r="E8" i="1"/>
  <c r="AD327" i="1"/>
  <c r="G217" i="1"/>
  <c r="R250" i="1"/>
  <c r="D236" i="6"/>
  <c r="O330" i="1"/>
  <c r="C267" i="6"/>
  <c r="O170" i="1"/>
  <c r="M351" i="1"/>
  <c r="L162" i="1"/>
  <c r="R216" i="1"/>
  <c r="N134" i="1"/>
  <c r="W32" i="4"/>
  <c r="G253" i="1"/>
  <c r="O103" i="1"/>
  <c r="AI226" i="1"/>
  <c r="D13" i="6"/>
  <c r="P321" i="1"/>
  <c r="G13" i="1"/>
  <c r="Q235" i="1"/>
  <c r="D25" i="6"/>
  <c r="AD335" i="1"/>
  <c r="J331" i="1"/>
  <c r="K90" i="1"/>
  <c r="T280" i="1"/>
  <c r="R165" i="1"/>
  <c r="U34" i="4"/>
  <c r="O160" i="1"/>
  <c r="T152" i="1"/>
  <c r="C427" i="6"/>
  <c r="Q192" i="1"/>
  <c r="N148" i="1"/>
  <c r="G66" i="1"/>
  <c r="H148" i="1"/>
  <c r="AG249" i="1"/>
  <c r="G69" i="1"/>
  <c r="AD339" i="1"/>
  <c r="F216" i="1"/>
  <c r="AA75" i="1"/>
  <c r="L150" i="1"/>
  <c r="M17" i="1"/>
  <c r="C40" i="6"/>
  <c r="AF327" i="1"/>
  <c r="K186" i="1"/>
  <c r="AD139" i="1"/>
  <c r="AF127" i="1"/>
  <c r="F154" i="1"/>
  <c r="AG98" i="1"/>
  <c r="C20" i="4"/>
  <c r="AG81" i="1"/>
  <c r="AM37" i="4"/>
  <c r="O16" i="1"/>
  <c r="AO45" i="4"/>
  <c r="M55" i="6"/>
  <c r="AI166" i="1"/>
  <c r="K8" i="1"/>
  <c r="O202" i="1"/>
  <c r="H273" i="1"/>
  <c r="J302" i="1"/>
  <c r="G330" i="1"/>
  <c r="P141" i="1"/>
  <c r="F297" i="1"/>
  <c r="P268" i="1"/>
  <c r="AI35" i="1"/>
  <c r="J76" i="1"/>
  <c r="AN26" i="6"/>
  <c r="C370" i="6"/>
  <c r="F35" i="1"/>
  <c r="H150" i="1"/>
  <c r="AO8" i="6"/>
  <c r="AD210" i="1"/>
  <c r="AD117" i="1"/>
  <c r="J12" i="4"/>
  <c r="AD94" i="1"/>
  <c r="AF50" i="4"/>
  <c r="Q143" i="1"/>
  <c r="R59" i="1"/>
  <c r="L170" i="1"/>
  <c r="AO61" i="4"/>
  <c r="N313" i="1"/>
  <c r="J310" i="1"/>
  <c r="AA128" i="1"/>
  <c r="AG103" i="1"/>
  <c r="L59" i="1"/>
  <c r="I28" i="4"/>
  <c r="J326" i="1"/>
  <c r="Q129" i="1"/>
  <c r="Q26" i="1"/>
  <c r="C246" i="6"/>
  <c r="N12" i="1"/>
  <c r="L143" i="1"/>
  <c r="AI363" i="1"/>
  <c r="AI17" i="4"/>
  <c r="Q94" i="1"/>
  <c r="S40" i="4"/>
  <c r="AD351" i="1"/>
  <c r="AF84" i="1"/>
  <c r="P28" i="1"/>
  <c r="M287" i="1"/>
  <c r="AG166" i="1"/>
  <c r="J205" i="1"/>
  <c r="D111" i="6"/>
  <c r="AD259" i="1"/>
  <c r="Q8" i="1"/>
  <c r="AF26" i="6"/>
  <c r="AH17" i="4"/>
  <c r="Q173" i="1"/>
  <c r="Q70" i="1"/>
  <c r="P175" i="1"/>
  <c r="AD30" i="1"/>
  <c r="O49" i="4"/>
  <c r="K209" i="1"/>
  <c r="G71" i="1"/>
  <c r="R140" i="1"/>
  <c r="M9" i="6"/>
  <c r="G345" i="1"/>
  <c r="G106" i="1"/>
  <c r="AI300" i="1"/>
  <c r="L177" i="1"/>
  <c r="R13" i="1"/>
  <c r="Q333" i="1"/>
  <c r="AG74" i="1"/>
  <c r="P140" i="1"/>
  <c r="L194" i="1"/>
  <c r="AF92" i="1"/>
  <c r="N183" i="1"/>
  <c r="F240" i="1"/>
  <c r="U41" i="4"/>
  <c r="AF256" i="1"/>
  <c r="P82" i="1"/>
  <c r="AD297" i="1"/>
  <c r="P117" i="1"/>
  <c r="AN60" i="4"/>
  <c r="AF334" i="1"/>
  <c r="L159" i="1"/>
  <c r="J9" i="1"/>
  <c r="D75" i="6"/>
  <c r="M293" i="1"/>
  <c r="G151" i="1"/>
  <c r="AI47" i="1"/>
  <c r="AD105" i="1"/>
  <c r="D255" i="6"/>
  <c r="T350" i="1"/>
  <c r="M334" i="1"/>
  <c r="AG314" i="1"/>
  <c r="AD223" i="1"/>
  <c r="T252" i="1"/>
  <c r="H327" i="1"/>
  <c r="H36" i="1"/>
  <c r="G289" i="1"/>
  <c r="G168" i="1"/>
  <c r="AF114" i="1"/>
  <c r="E345" i="1"/>
  <c r="T65" i="1"/>
  <c r="Q113" i="1"/>
  <c r="AG359" i="1"/>
  <c r="T258" i="1"/>
  <c r="P63" i="1"/>
  <c r="P220" i="1"/>
  <c r="AG332" i="1"/>
  <c r="R143" i="1"/>
  <c r="G129" i="1"/>
  <c r="O277" i="1"/>
  <c r="H41" i="1"/>
  <c r="L349" i="1"/>
  <c r="F10" i="1"/>
  <c r="L185" i="1"/>
  <c r="J221" i="1"/>
  <c r="T239" i="1"/>
  <c r="AI303" i="1"/>
  <c r="L316" i="1"/>
  <c r="AI90" i="1"/>
  <c r="P198" i="1"/>
  <c r="AA195" i="1"/>
  <c r="P129" i="1"/>
  <c r="T342" i="1"/>
  <c r="AD42" i="1"/>
  <c r="F179" i="1"/>
  <c r="J183" i="1"/>
  <c r="P286" i="1"/>
  <c r="J314" i="1"/>
  <c r="C21" i="6"/>
  <c r="E221" i="1"/>
  <c r="H116" i="1"/>
  <c r="AG202" i="1"/>
  <c r="M78" i="1"/>
  <c r="AG219" i="1"/>
  <c r="T113" i="1"/>
  <c r="AI319" i="1"/>
  <c r="M83" i="1"/>
  <c r="R111" i="1"/>
  <c r="O15" i="4"/>
  <c r="AA137" i="1"/>
  <c r="N66" i="1"/>
  <c r="F79" i="1"/>
  <c r="L315" i="1"/>
  <c r="AD271" i="1"/>
  <c r="J48" i="4"/>
  <c r="P126" i="1"/>
  <c r="J98" i="1"/>
  <c r="P86" i="1"/>
  <c r="N51" i="1"/>
  <c r="J13" i="4"/>
  <c r="AD59" i="1"/>
  <c r="AI263" i="1"/>
  <c r="T58" i="1"/>
  <c r="P93" i="1"/>
  <c r="AG319" i="1"/>
  <c r="G19" i="1"/>
  <c r="H125" i="1"/>
  <c r="E255" i="1"/>
  <c r="L267" i="1"/>
  <c r="AI358" i="1"/>
  <c r="R267" i="1"/>
  <c r="L29" i="6"/>
  <c r="G122" i="1"/>
  <c r="O336" i="1"/>
  <c r="AI14" i="1"/>
  <c r="R155" i="1"/>
  <c r="K122" i="1"/>
  <c r="T121" i="1"/>
  <c r="I54" i="4"/>
  <c r="AF59" i="1"/>
  <c r="T219" i="1"/>
  <c r="F32" i="1"/>
  <c r="AG159" i="1"/>
  <c r="T50" i="1"/>
  <c r="F144" i="1"/>
  <c r="H132" i="1"/>
  <c r="AG21" i="4"/>
  <c r="P256" i="1"/>
  <c r="H32" i="1"/>
  <c r="L38" i="1"/>
  <c r="AI165" i="1"/>
  <c r="AD33" i="4"/>
  <c r="M153" i="1"/>
  <c r="K110" i="1"/>
  <c r="K353" i="1"/>
  <c r="P329" i="1"/>
  <c r="L294" i="1"/>
  <c r="P35" i="1"/>
  <c r="L273" i="1"/>
  <c r="P207" i="1"/>
  <c r="F104" i="1"/>
  <c r="H289" i="1"/>
  <c r="J201" i="1"/>
  <c r="U38" i="4"/>
  <c r="J169" i="1"/>
  <c r="G311" i="1"/>
  <c r="J251" i="1"/>
  <c r="P130" i="1"/>
  <c r="L82" i="1"/>
  <c r="AD61" i="1"/>
  <c r="AD177" i="1"/>
  <c r="N137" i="1"/>
  <c r="AE14" i="6"/>
  <c r="H329" i="1"/>
  <c r="P260" i="1"/>
  <c r="AM58" i="4"/>
  <c r="E241" i="6"/>
  <c r="E199" i="6"/>
  <c r="K238" i="1"/>
  <c r="AG46" i="4"/>
  <c r="L321" i="1"/>
  <c r="N297" i="1"/>
  <c r="L75" i="1"/>
  <c r="J31" i="1"/>
  <c r="AA352" i="1"/>
  <c r="AD228" i="1"/>
  <c r="AG85" i="1"/>
  <c r="H170" i="1"/>
  <c r="AD20" i="4"/>
  <c r="T251" i="1"/>
  <c r="J45" i="1"/>
  <c r="AG187" i="1"/>
  <c r="E208" i="6"/>
  <c r="AD244" i="1"/>
  <c r="E192" i="1"/>
  <c r="O35" i="1"/>
  <c r="C18" i="6"/>
  <c r="T288" i="1"/>
  <c r="T307" i="1"/>
  <c r="O124" i="1"/>
  <c r="AD98" i="1"/>
  <c r="D215" i="6"/>
  <c r="AD242" i="1"/>
  <c r="E172" i="1"/>
  <c r="AG52" i="1"/>
  <c r="H112" i="1"/>
  <c r="E116" i="1"/>
  <c r="C457" i="6"/>
  <c r="AF362" i="1"/>
  <c r="AG191" i="1"/>
  <c r="F58" i="1"/>
  <c r="AD263" i="1"/>
  <c r="AA43" i="1"/>
  <c r="D79" i="6"/>
  <c r="E304" i="1"/>
  <c r="M273" i="1"/>
  <c r="AF121" i="1"/>
  <c r="AA89" i="1"/>
  <c r="D329" i="6"/>
  <c r="AA44" i="1"/>
  <c r="T346" i="1"/>
  <c r="G299" i="1"/>
  <c r="R353" i="1"/>
  <c r="D408" i="6"/>
  <c r="R133" i="1"/>
  <c r="E162" i="6"/>
  <c r="E113" i="1"/>
  <c r="D441" i="6"/>
  <c r="N267" i="1"/>
  <c r="AO54" i="4"/>
  <c r="Q111" i="1"/>
  <c r="G282" i="1"/>
  <c r="T105" i="1"/>
  <c r="F241" i="1"/>
  <c r="K252" i="1"/>
  <c r="Q225" i="1"/>
  <c r="G42" i="1"/>
  <c r="J50" i="4"/>
  <c r="D137" i="6"/>
  <c r="F341" i="1"/>
  <c r="AF26" i="4"/>
  <c r="AF58" i="4"/>
  <c r="M161" i="1"/>
  <c r="N128" i="1"/>
  <c r="I12" i="4"/>
  <c r="AD58" i="1"/>
  <c r="N300" i="1"/>
  <c r="AA47" i="1"/>
  <c r="R23" i="1"/>
  <c r="AA61" i="1"/>
  <c r="C134" i="6"/>
  <c r="N289" i="1"/>
  <c r="P244" i="1"/>
  <c r="F111" i="1"/>
  <c r="J177" i="1"/>
  <c r="R33" i="1"/>
  <c r="W22" i="4"/>
  <c r="E269" i="1"/>
  <c r="O111" i="1"/>
  <c r="F262" i="1"/>
  <c r="C53" i="4"/>
  <c r="E467" i="6"/>
  <c r="E205" i="1"/>
  <c r="Q16" i="4"/>
  <c r="AD146" i="1"/>
  <c r="AD199" i="1"/>
  <c r="L328" i="1"/>
  <c r="AF350" i="1"/>
  <c r="O316" i="1"/>
  <c r="P7" i="1"/>
  <c r="AF315" i="1"/>
  <c r="F131" i="1"/>
  <c r="F118" i="1"/>
  <c r="I19" i="4"/>
  <c r="G170" i="1"/>
  <c r="J26" i="1"/>
  <c r="U39" i="4"/>
  <c r="Q305" i="1"/>
  <c r="O155" i="1"/>
  <c r="O52" i="1"/>
  <c r="O114" i="1"/>
  <c r="D407" i="6"/>
  <c r="R356" i="1"/>
  <c r="AO52" i="4"/>
  <c r="C12" i="4"/>
  <c r="P241" i="1"/>
  <c r="L250" i="1"/>
  <c r="T15" i="4"/>
  <c r="R52" i="1"/>
  <c r="AD329" i="1"/>
  <c r="L141" i="1"/>
  <c r="F112" i="1"/>
  <c r="K273" i="1"/>
  <c r="AG38" i="1"/>
  <c r="G55" i="1"/>
  <c r="J220" i="1"/>
  <c r="T61" i="1"/>
  <c r="M21" i="1"/>
  <c r="S17" i="4"/>
  <c r="H310" i="1"/>
  <c r="L184" i="1"/>
  <c r="AG20" i="1"/>
  <c r="AI19" i="4"/>
  <c r="P81" i="1"/>
  <c r="P257" i="1"/>
  <c r="N345" i="1"/>
  <c r="L313" i="1"/>
  <c r="AA65" i="1"/>
  <c r="AN38" i="4"/>
  <c r="N349" i="1"/>
  <c r="E133" i="1"/>
  <c r="E30" i="1"/>
  <c r="AI69" i="1"/>
  <c r="C165" i="6"/>
  <c r="AG14" i="4"/>
  <c r="R272" i="1"/>
  <c r="AF245" i="1"/>
  <c r="AA166" i="1"/>
  <c r="AI356" i="1"/>
  <c r="AD354" i="1"/>
  <c r="G8" i="1"/>
  <c r="AD317" i="1"/>
  <c r="G132" i="1"/>
  <c r="AD68" i="1"/>
  <c r="L347" i="1"/>
  <c r="AF29" i="1"/>
  <c r="P261" i="1"/>
  <c r="AA151" i="1"/>
  <c r="Q306" i="1"/>
  <c r="W32" i="6"/>
  <c r="J58" i="1"/>
  <c r="F285" i="1"/>
  <c r="R107" i="1"/>
  <c r="N29" i="1"/>
  <c r="AD260" i="1"/>
  <c r="E245" i="1"/>
  <c r="O303" i="1"/>
  <c r="C260" i="6"/>
  <c r="P147" i="1"/>
  <c r="P228" i="1"/>
  <c r="E202" i="1"/>
  <c r="J159" i="1"/>
  <c r="F232" i="1"/>
  <c r="AD131" i="1"/>
  <c r="AI221" i="1"/>
  <c r="M33" i="1"/>
  <c r="T57" i="1"/>
  <c r="F361" i="1"/>
  <c r="J53" i="1"/>
  <c r="J71" i="1"/>
  <c r="N306" i="1"/>
  <c r="G312" i="1"/>
  <c r="T218" i="1"/>
  <c r="AI47" i="4"/>
  <c r="F97" i="1"/>
  <c r="AD290" i="1"/>
  <c r="N21" i="1"/>
  <c r="N252" i="1"/>
  <c r="AI237" i="1"/>
  <c r="AD144" i="1"/>
  <c r="E204" i="1"/>
  <c r="Q21" i="1"/>
  <c r="R39" i="1"/>
  <c r="P352" i="1"/>
  <c r="AI30" i="1"/>
  <c r="F143" i="1"/>
  <c r="AF146" i="1"/>
  <c r="L210" i="1"/>
  <c r="AF206" i="1"/>
  <c r="AI26" i="4"/>
  <c r="AG60" i="1"/>
  <c r="O236" i="1"/>
  <c r="H106" i="1"/>
  <c r="AG163" i="1"/>
  <c r="H211" i="1"/>
  <c r="E144" i="1"/>
  <c r="AI185" i="1"/>
  <c r="AI11" i="1"/>
  <c r="T21" i="1"/>
  <c r="AG300" i="1"/>
  <c r="Q115" i="1"/>
  <c r="E356" i="1"/>
  <c r="AG111" i="1"/>
  <c r="AG248" i="1"/>
  <c r="O171" i="1"/>
  <c r="AF297" i="1"/>
  <c r="D52" i="6"/>
  <c r="Q87" i="1"/>
  <c r="AI312" i="1"/>
  <c r="J24" i="1"/>
  <c r="AD83" i="1"/>
  <c r="R28" i="1"/>
  <c r="T49" i="1"/>
  <c r="T28" i="4"/>
  <c r="O38" i="1"/>
  <c r="M225" i="1"/>
  <c r="P43" i="1"/>
  <c r="K38" i="1"/>
  <c r="O18" i="1"/>
  <c r="AG19" i="4"/>
  <c r="Q330" i="1"/>
  <c r="L326" i="1"/>
  <c r="H309" i="1"/>
  <c r="H87" i="1"/>
  <c r="C265" i="6"/>
  <c r="N199" i="1"/>
  <c r="Q33" i="4"/>
  <c r="Q117" i="1"/>
  <c r="AG88" i="1"/>
  <c r="T330" i="1"/>
  <c r="Q214" i="1"/>
  <c r="AF348" i="1"/>
  <c r="AD41" i="1"/>
  <c r="H153" i="1"/>
  <c r="H245" i="1"/>
  <c r="AI28" i="1"/>
  <c r="AA161" i="1"/>
  <c r="R206" i="1"/>
  <c r="AI360" i="1"/>
  <c r="K137" i="1"/>
  <c r="F245" i="1"/>
  <c r="M123" i="1"/>
  <c r="N26" i="1"/>
  <c r="E12" i="1"/>
  <c r="E122" i="6"/>
  <c r="AA15" i="1"/>
  <c r="AI92" i="1"/>
  <c r="F263" i="1"/>
  <c r="J11" i="1"/>
  <c r="E77" i="1"/>
  <c r="F212" i="1"/>
  <c r="O308" i="1"/>
  <c r="AO30" i="4"/>
  <c r="G48" i="1"/>
  <c r="J363" i="1"/>
  <c r="AG179" i="1"/>
  <c r="C284" i="6"/>
  <c r="AH21" i="4"/>
  <c r="E72" i="1"/>
  <c r="AI27" i="4"/>
  <c r="AI204" i="1"/>
  <c r="AA67" i="1"/>
  <c r="S44" i="4"/>
  <c r="Q361" i="1"/>
  <c r="O194" i="1"/>
  <c r="M302" i="1"/>
  <c r="AI249" i="1"/>
  <c r="O349" i="1"/>
  <c r="L256" i="1"/>
  <c r="F178" i="1"/>
  <c r="O173" i="1"/>
  <c r="AN30" i="4"/>
  <c r="G158" i="1"/>
  <c r="T259" i="1"/>
  <c r="AA88" i="1"/>
  <c r="M294" i="1"/>
  <c r="E502" i="6"/>
  <c r="M177" i="1"/>
  <c r="O199" i="1"/>
  <c r="T19" i="1"/>
  <c r="L76" i="1"/>
  <c r="G166" i="1"/>
  <c r="C316" i="6"/>
  <c r="AF338" i="1"/>
  <c r="E302" i="1"/>
  <c r="Q271" i="1"/>
  <c r="AA188" i="1"/>
  <c r="G105" i="1"/>
  <c r="AH61" i="4"/>
  <c r="AF279" i="1"/>
  <c r="R230" i="1"/>
  <c r="AI103" i="1"/>
  <c r="M148" i="1"/>
  <c r="AJ19" i="4"/>
  <c r="N190" i="1"/>
  <c r="F324" i="1"/>
  <c r="G204" i="1"/>
  <c r="H282" i="1"/>
  <c r="E115" i="6"/>
  <c r="G141" i="1"/>
  <c r="AF29" i="4"/>
  <c r="G59" i="1"/>
  <c r="C179" i="6"/>
  <c r="K191" i="1"/>
  <c r="AN13" i="4"/>
  <c r="P284" i="1"/>
  <c r="AH14" i="4"/>
  <c r="T69" i="1"/>
  <c r="H196" i="1"/>
  <c r="J204" i="1"/>
  <c r="AG139" i="1"/>
  <c r="Q18" i="1"/>
  <c r="D15" i="6"/>
  <c r="Q35" i="4"/>
  <c r="AI269" i="1"/>
  <c r="M278" i="1"/>
  <c r="U22" i="4"/>
  <c r="M125" i="1"/>
  <c r="AI176" i="1"/>
  <c r="K347" i="1"/>
  <c r="AF229" i="1"/>
  <c r="AF262" i="1"/>
  <c r="C185" i="6"/>
  <c r="J180" i="1"/>
  <c r="E35" i="1"/>
  <c r="AJ39" i="4"/>
  <c r="N265" i="1"/>
  <c r="T208" i="1"/>
  <c r="H93" i="1"/>
  <c r="L115" i="1"/>
  <c r="F12" i="1"/>
  <c r="N363" i="1"/>
  <c r="Q239" i="1"/>
  <c r="Q93" i="1"/>
  <c r="L188" i="1"/>
  <c r="O34" i="4"/>
  <c r="AD60" i="4"/>
  <c r="M164" i="1"/>
  <c r="T275" i="1"/>
  <c r="R115" i="1"/>
  <c r="H24" i="1"/>
  <c r="J217" i="1"/>
  <c r="F328" i="1"/>
  <c r="M210" i="1"/>
  <c r="AD38" i="1"/>
  <c r="E268" i="1"/>
  <c r="F95" i="1"/>
  <c r="O326" i="1"/>
  <c r="F300" i="1"/>
  <c r="H123" i="1"/>
  <c r="H78" i="1"/>
  <c r="AD36" i="6"/>
  <c r="H265" i="1"/>
  <c r="AG137" i="1"/>
  <c r="Q34" i="1"/>
  <c r="AA78" i="1"/>
  <c r="D269" i="6"/>
  <c r="I34" i="4"/>
  <c r="H284" i="1"/>
  <c r="K256" i="1"/>
  <c r="E176" i="1"/>
  <c r="V11" i="6"/>
  <c r="L255" i="1"/>
  <c r="M45" i="1"/>
  <c r="AD281" i="1"/>
  <c r="L105" i="1"/>
  <c r="AA26" i="1"/>
  <c r="E257" i="1"/>
  <c r="N238" i="1"/>
  <c r="R167" i="1"/>
  <c r="O226" i="1"/>
  <c r="AI112" i="1"/>
  <c r="D330" i="6"/>
  <c r="J94" i="1"/>
  <c r="AI341" i="1"/>
  <c r="AI147" i="1"/>
  <c r="J266" i="1"/>
  <c r="AD286" i="1"/>
  <c r="P45" i="1"/>
  <c r="AG20" i="4"/>
  <c r="O347" i="1"/>
  <c r="P185" i="1"/>
  <c r="K37" i="1"/>
  <c r="S27" i="4"/>
  <c r="L278" i="1"/>
  <c r="G115" i="1"/>
  <c r="L289" i="1"/>
  <c r="R81" i="1"/>
  <c r="N44" i="6"/>
  <c r="AG327" i="1"/>
  <c r="T243" i="1"/>
  <c r="T209" i="1"/>
  <c r="H131" i="1"/>
  <c r="AA311" i="1"/>
  <c r="L246" i="1"/>
  <c r="O39" i="1"/>
  <c r="AD269" i="1"/>
  <c r="K96" i="1"/>
  <c r="Q15" i="1"/>
  <c r="F244" i="1"/>
  <c r="J202" i="1"/>
  <c r="T149" i="1"/>
  <c r="AF216" i="1"/>
  <c r="N17" i="1"/>
  <c r="M331" i="1"/>
  <c r="F99" i="1"/>
  <c r="C24" i="4"/>
  <c r="R71" i="1"/>
  <c r="M35" i="1"/>
  <c r="AF210" i="1"/>
  <c r="E143" i="1"/>
  <c r="E208" i="1"/>
  <c r="W14" i="6"/>
  <c r="R112" i="1"/>
  <c r="F134" i="1"/>
  <c r="E168" i="1"/>
  <c r="N87" i="1"/>
  <c r="H247" i="1"/>
  <c r="R180" i="1"/>
  <c r="J230" i="1"/>
  <c r="AI45" i="1"/>
  <c r="F176" i="1"/>
  <c r="AG252" i="1"/>
  <c r="M53" i="1"/>
  <c r="M222" i="1"/>
  <c r="AF289" i="1"/>
  <c r="H317" i="1"/>
  <c r="G246" i="1"/>
  <c r="M338" i="1"/>
  <c r="H16" i="1"/>
  <c r="O156" i="1"/>
  <c r="F42" i="1"/>
  <c r="J181" i="1"/>
  <c r="Q266" i="1"/>
  <c r="L196" i="1"/>
  <c r="F194" i="1"/>
  <c r="AG12" i="1"/>
  <c r="J140" i="1"/>
  <c r="Q324" i="1"/>
  <c r="H13" i="1"/>
  <c r="H53" i="1"/>
  <c r="AF166" i="1"/>
  <c r="O211" i="1"/>
  <c r="E228" i="1"/>
  <c r="G361" i="1"/>
  <c r="Q39" i="1"/>
  <c r="AG138" i="1"/>
  <c r="K82" i="1"/>
  <c r="L127" i="1"/>
  <c r="L208" i="1"/>
  <c r="R132" i="1"/>
  <c r="AD170" i="1"/>
  <c r="E389" i="6"/>
  <c r="O240" i="1"/>
  <c r="AA291" i="1"/>
  <c r="F30" i="1"/>
  <c r="Q135" i="1"/>
  <c r="M80" i="1"/>
  <c r="Q161" i="1"/>
  <c r="K104" i="1"/>
  <c r="AD197" i="1"/>
  <c r="AF30" i="4"/>
  <c r="P107" i="1"/>
  <c r="AI293" i="1"/>
  <c r="G38" i="1"/>
  <c r="R286" i="1"/>
  <c r="F33" i="1"/>
  <c r="N160" i="1"/>
  <c r="Q340" i="1"/>
  <c r="AA33" i="1"/>
  <c r="T132" i="1"/>
  <c r="R76" i="1"/>
  <c r="J210" i="1"/>
  <c r="K17" i="1"/>
  <c r="R117" i="1"/>
  <c r="T145" i="1"/>
  <c r="AA318" i="1"/>
  <c r="J112" i="1"/>
  <c r="G165" i="1"/>
  <c r="AO10" i="6"/>
  <c r="H278" i="1"/>
  <c r="N347" i="1"/>
  <c r="Q81" i="1"/>
  <c r="AF23" i="1"/>
  <c r="T282" i="1"/>
  <c r="N163" i="1"/>
  <c r="AA229" i="1"/>
  <c r="M49" i="1"/>
  <c r="L81" i="1"/>
  <c r="AD222" i="1"/>
  <c r="N196" i="1"/>
  <c r="G256" i="1"/>
  <c r="AI122" i="1"/>
  <c r="H331" i="1"/>
  <c r="M60" i="1"/>
  <c r="F158" i="1"/>
  <c r="J312" i="1"/>
  <c r="AG36" i="1"/>
  <c r="E80" i="6"/>
  <c r="K305" i="1"/>
  <c r="N16" i="1"/>
  <c r="AA35" i="1"/>
  <c r="L136" i="1"/>
  <c r="F337" i="1"/>
  <c r="T117" i="1"/>
  <c r="AD195" i="1"/>
  <c r="T47" i="4"/>
  <c r="AA298" i="1"/>
  <c r="Q31" i="1"/>
  <c r="G350" i="1"/>
  <c r="R65" i="1"/>
  <c r="AM9" i="6"/>
  <c r="AA108" i="1"/>
  <c r="E288" i="6"/>
  <c r="F352" i="1"/>
  <c r="F349" i="1"/>
  <c r="H321" i="1"/>
  <c r="AG226" i="1"/>
  <c r="F329" i="1"/>
  <c r="G211" i="1"/>
  <c r="M13" i="1"/>
  <c r="AD213" i="1"/>
  <c r="C345" i="6"/>
  <c r="R94" i="1"/>
  <c r="AA103" i="1"/>
  <c r="C425" i="6"/>
  <c r="T322" i="1"/>
  <c r="H115" i="1"/>
  <c r="J306" i="1"/>
  <c r="AA52" i="1"/>
  <c r="N175" i="1"/>
  <c r="V28" i="6"/>
  <c r="M141" i="1"/>
  <c r="AI85" i="1"/>
  <c r="D128" i="6"/>
  <c r="N272" i="1"/>
  <c r="P99" i="1"/>
  <c r="E245" i="6"/>
  <c r="AF344" i="1"/>
  <c r="L254" i="1"/>
  <c r="G228" i="1"/>
  <c r="R149" i="1"/>
  <c r="K51" i="1"/>
  <c r="D245" i="6"/>
  <c r="E256" i="1"/>
  <c r="AD194" i="1"/>
  <c r="AF85" i="1"/>
  <c r="N101" i="1"/>
  <c r="H281" i="1"/>
  <c r="L189" i="1"/>
  <c r="AJ18" i="4"/>
  <c r="M158" i="1"/>
  <c r="I35" i="4"/>
  <c r="J16" i="4"/>
  <c r="O110" i="1"/>
  <c r="AM36" i="4"/>
  <c r="F195" i="1"/>
  <c r="N22" i="6"/>
  <c r="K151" i="1"/>
  <c r="AF323" i="1"/>
  <c r="P59" i="1"/>
  <c r="AG263" i="1"/>
  <c r="T33" i="1"/>
  <c r="F82" i="1"/>
  <c r="E274" i="1"/>
  <c r="AG210" i="1"/>
  <c r="AF71" i="1"/>
  <c r="C507" i="6"/>
  <c r="AG272" i="1"/>
  <c r="O179" i="1"/>
  <c r="AD93" i="1"/>
  <c r="T357" i="1"/>
  <c r="M89" i="1"/>
  <c r="AA34" i="1"/>
  <c r="G293" i="1"/>
  <c r="N171" i="1"/>
  <c r="H223" i="1"/>
  <c r="V43" i="6"/>
  <c r="AG302" i="1"/>
  <c r="AI12" i="1"/>
  <c r="C391" i="6"/>
  <c r="AG333" i="1"/>
  <c r="J178" i="1"/>
  <c r="F75" i="1"/>
  <c r="F222" i="1"/>
  <c r="P48" i="1"/>
  <c r="N339" i="1"/>
  <c r="M215" i="1"/>
  <c r="O75" i="1"/>
  <c r="AA149" i="1"/>
  <c r="C13" i="4"/>
  <c r="C17" i="4"/>
  <c r="F132" i="1"/>
  <c r="F305" i="1"/>
  <c r="AD311" i="1"/>
  <c r="D274" i="6"/>
  <c r="J130" i="1"/>
  <c r="U43" i="4"/>
  <c r="P161" i="1"/>
  <c r="O53" i="1"/>
  <c r="R322" i="1"/>
  <c r="F59" i="1"/>
  <c r="E60" i="6"/>
  <c r="AG280" i="1"/>
  <c r="AA212" i="1"/>
  <c r="L43" i="1"/>
  <c r="AG41" i="4"/>
  <c r="AD291" i="1"/>
  <c r="O119" i="1"/>
  <c r="P335" i="1"/>
  <c r="L102" i="1"/>
  <c r="C123" i="6"/>
  <c r="O333" i="1"/>
  <c r="E248" i="1"/>
  <c r="F219" i="1"/>
  <c r="AF139" i="1"/>
  <c r="H340" i="1"/>
  <c r="K281" i="1"/>
  <c r="P51" i="1"/>
  <c r="S12" i="4"/>
  <c r="P69" i="1"/>
  <c r="AD25" i="1"/>
  <c r="F208" i="1"/>
  <c r="P138" i="1"/>
  <c r="AD95" i="1"/>
  <c r="O269" i="1"/>
  <c r="AD49" i="1"/>
  <c r="L354" i="1"/>
  <c r="AG134" i="1"/>
  <c r="AA290" i="1"/>
  <c r="AI111" i="1"/>
  <c r="T35" i="1"/>
  <c r="G271" i="1"/>
  <c r="K271" i="1"/>
  <c r="E353" i="1"/>
  <c r="AG261" i="1"/>
  <c r="AD125" i="1"/>
  <c r="T14" i="1"/>
  <c r="W15" i="4"/>
  <c r="J244" i="1"/>
  <c r="M97" i="1"/>
  <c r="K203" i="1"/>
  <c r="F45" i="1"/>
  <c r="D105" i="6"/>
  <c r="AG303" i="1"/>
  <c r="R225" i="1"/>
  <c r="J179" i="1"/>
  <c r="Q250" i="1"/>
  <c r="AD193" i="1"/>
  <c r="E263" i="1"/>
  <c r="AD56" i="1"/>
  <c r="N326" i="1"/>
  <c r="K60" i="1"/>
  <c r="D418" i="6"/>
  <c r="F196" i="1"/>
  <c r="M282" i="1"/>
  <c r="AF77" i="1"/>
  <c r="C46" i="6"/>
  <c r="D125" i="6"/>
  <c r="K315" i="1"/>
  <c r="AF313" i="1"/>
  <c r="O267" i="1"/>
  <c r="AD35" i="1"/>
  <c r="E329" i="6"/>
  <c r="M289" i="1"/>
  <c r="G178" i="1"/>
  <c r="AF156" i="1"/>
  <c r="Q51" i="4"/>
  <c r="L139" i="1"/>
  <c r="J62" i="1"/>
  <c r="Q249" i="1"/>
  <c r="Q326" i="1"/>
  <c r="H308" i="1"/>
  <c r="G109" i="1"/>
  <c r="AD134" i="1"/>
  <c r="C115" i="6"/>
  <c r="P139" i="1"/>
  <c r="P276" i="1"/>
  <c r="H9" i="1"/>
  <c r="Q176" i="1"/>
  <c r="R72" i="1"/>
  <c r="O71" i="1"/>
  <c r="Q40" i="4"/>
  <c r="P314" i="1"/>
  <c r="Q25" i="1"/>
  <c r="AA84" i="1"/>
  <c r="M53" i="6"/>
  <c r="AD164" i="1"/>
  <c r="AD150" i="1"/>
  <c r="Q71" i="1"/>
  <c r="AF116" i="1"/>
  <c r="D161" i="6"/>
  <c r="K276" i="1"/>
  <c r="AI342" i="1"/>
  <c r="Q41" i="1"/>
  <c r="O130" i="1"/>
  <c r="J137" i="1"/>
  <c r="AG257" i="1"/>
  <c r="AF131" i="1"/>
  <c r="T290" i="1"/>
  <c r="AI160" i="1"/>
  <c r="F67" i="1"/>
  <c r="D144" i="6"/>
  <c r="N92" i="1"/>
  <c r="AA123" i="1"/>
  <c r="E28" i="1"/>
  <c r="AI98" i="1"/>
  <c r="C121" i="6"/>
  <c r="K196" i="1"/>
  <c r="Q219" i="1"/>
  <c r="P27" i="1"/>
  <c r="F184" i="1"/>
  <c r="J28" i="1"/>
  <c r="R184" i="1"/>
  <c r="E135" i="1"/>
  <c r="Q182" i="1"/>
  <c r="L345" i="1"/>
  <c r="AF341" i="1"/>
  <c r="Q279" i="1"/>
  <c r="D437" i="6"/>
  <c r="G200" i="1"/>
  <c r="N31" i="6"/>
  <c r="AF123" i="1"/>
  <c r="T336" i="1"/>
  <c r="R48" i="1"/>
  <c r="T60" i="1"/>
  <c r="AG83" i="1"/>
  <c r="N13" i="6"/>
  <c r="K361" i="1"/>
  <c r="Q23" i="1"/>
  <c r="F83" i="1"/>
  <c r="H356" i="1"/>
  <c r="R295" i="1"/>
  <c r="D193" i="6"/>
  <c r="R359" i="1"/>
  <c r="AF175" i="1"/>
  <c r="P346" i="1"/>
  <c r="E297" i="1"/>
  <c r="J168" i="1"/>
  <c r="L311" i="1"/>
  <c r="R127" i="1"/>
  <c r="O218" i="1"/>
  <c r="G358" i="1"/>
  <c r="P269" i="1"/>
  <c r="E305" i="1"/>
  <c r="AA245" i="1"/>
  <c r="F29" i="1"/>
  <c r="L60" i="1"/>
  <c r="AI264" i="1"/>
  <c r="AI36" i="4"/>
  <c r="O212" i="1"/>
  <c r="Q205" i="1"/>
  <c r="T51" i="1"/>
  <c r="AI37" i="4"/>
  <c r="H191" i="1"/>
  <c r="Q41" i="4"/>
  <c r="K26" i="1"/>
  <c r="L33" i="1"/>
  <c r="AA172" i="1"/>
  <c r="N152" i="1"/>
  <c r="J337" i="1"/>
  <c r="C235" i="6"/>
  <c r="K329" i="1"/>
  <c r="C61" i="6"/>
  <c r="AA361" i="1"/>
  <c r="C54" i="4"/>
  <c r="AI332" i="1"/>
  <c r="J330" i="1"/>
  <c r="AF32" i="4"/>
  <c r="C189" i="6"/>
  <c r="W17" i="4"/>
  <c r="AI274" i="1"/>
  <c r="AI247" i="1"/>
  <c r="N169" i="1"/>
  <c r="F362" i="1"/>
  <c r="K143" i="1"/>
  <c r="C278" i="6"/>
  <c r="AF321" i="1"/>
  <c r="C31" i="4"/>
  <c r="G144" i="1"/>
  <c r="M250" i="1"/>
  <c r="E458" i="6"/>
  <c r="P255" i="1"/>
  <c r="G51" i="1"/>
  <c r="H292" i="1"/>
  <c r="T339" i="1"/>
  <c r="P121" i="1"/>
  <c r="AI51" i="4"/>
  <c r="M105" i="1"/>
  <c r="N57" i="1"/>
  <c r="AD13" i="6"/>
  <c r="AA192" i="1"/>
  <c r="R160" i="1"/>
  <c r="AF29" i="6"/>
  <c r="J316" i="1"/>
  <c r="AA234" i="1"/>
  <c r="K192" i="1"/>
  <c r="T321" i="1"/>
  <c r="R26" i="1"/>
  <c r="AF10" i="6"/>
  <c r="Q357" i="1"/>
  <c r="AI170" i="1"/>
  <c r="AI67" i="1"/>
  <c r="E164" i="1"/>
  <c r="D250" i="6"/>
  <c r="O216" i="1"/>
  <c r="Q304" i="1"/>
  <c r="E36" i="6"/>
  <c r="J325" i="1"/>
  <c r="E292" i="1"/>
  <c r="H83" i="1"/>
  <c r="AI38" i="4"/>
  <c r="AD135" i="1"/>
  <c r="U55" i="4"/>
  <c r="K115" i="1"/>
  <c r="G342" i="1"/>
  <c r="K15" i="1"/>
  <c r="AI248" i="1"/>
  <c r="J218" i="1"/>
  <c r="Q158" i="1"/>
  <c r="G226" i="1"/>
  <c r="AI149" i="1"/>
  <c r="AG175" i="1"/>
  <c r="C102" i="6"/>
  <c r="L327" i="1"/>
  <c r="K148" i="1"/>
  <c r="D185" i="6"/>
  <c r="AD356" i="1"/>
  <c r="O20" i="4"/>
  <c r="O21" i="1"/>
  <c r="AI321" i="1"/>
  <c r="N135" i="1"/>
  <c r="H136" i="1"/>
  <c r="R347" i="1"/>
  <c r="T184" i="1"/>
  <c r="R40" i="1"/>
  <c r="S49" i="4"/>
  <c r="M317" i="1"/>
  <c r="H160" i="1"/>
  <c r="H57" i="1"/>
  <c r="K125" i="1"/>
  <c r="E485" i="6"/>
  <c r="P362" i="1"/>
  <c r="Q191" i="1"/>
  <c r="AG57" i="1"/>
  <c r="K261" i="1"/>
  <c r="K359" i="1"/>
  <c r="P298" i="1"/>
  <c r="H82" i="1"/>
  <c r="R83" i="1"/>
  <c r="L16" i="1"/>
  <c r="S23" i="4"/>
  <c r="AG170" i="1"/>
  <c r="AG308" i="1"/>
  <c r="P125" i="1"/>
  <c r="Q53" i="1"/>
  <c r="AD314" i="1"/>
  <c r="J23" i="1"/>
  <c r="AD25" i="4"/>
  <c r="J262" i="1"/>
  <c r="J144" i="1"/>
  <c r="O19" i="1"/>
  <c r="AN23" i="4"/>
  <c r="H250" i="1"/>
  <c r="AG101" i="1"/>
  <c r="M221" i="1"/>
  <c r="AF50" i="1"/>
  <c r="C164" i="6"/>
  <c r="O309" i="1"/>
  <c r="G230" i="1"/>
  <c r="AG183" i="1"/>
  <c r="H277" i="1"/>
  <c r="AG220" i="1"/>
  <c r="AG318" i="1"/>
  <c r="H7" i="1"/>
  <c r="AA263" i="1"/>
  <c r="P33" i="1"/>
  <c r="D242" i="6"/>
  <c r="AF280" i="1"/>
  <c r="R173" i="1"/>
  <c r="AI23" i="1"/>
  <c r="D262" i="6"/>
  <c r="C91" i="6"/>
  <c r="E264" i="1"/>
  <c r="AD190" i="1"/>
  <c r="G339" i="1"/>
  <c r="G76" i="1"/>
  <c r="AI50" i="1"/>
  <c r="AI216" i="1"/>
  <c r="F152" i="1"/>
  <c r="R221" i="1"/>
  <c r="F291" i="1"/>
  <c r="G223" i="1"/>
  <c r="T59" i="1"/>
  <c r="G344" i="1"/>
  <c r="N220" i="1"/>
  <c r="G79" i="1"/>
  <c r="AI156" i="1"/>
  <c r="AI20" i="1"/>
  <c r="C73" i="6"/>
  <c r="AM40" i="4"/>
  <c r="T207" i="1"/>
  <c r="L161" i="1"/>
  <c r="G316" i="1"/>
  <c r="R142" i="1"/>
  <c r="AD185" i="1"/>
  <c r="AA53" i="1"/>
  <c r="O320" i="1"/>
  <c r="K24" i="1"/>
  <c r="D216" i="6"/>
  <c r="AA259" i="1"/>
  <c r="AF155" i="1"/>
  <c r="J250" i="1"/>
  <c r="AG32" i="4"/>
  <c r="AI13" i="4"/>
  <c r="K246" i="1"/>
  <c r="H174" i="1"/>
  <c r="AG251" i="1"/>
  <c r="AF224" i="1"/>
  <c r="C204" i="6"/>
  <c r="L231" i="1"/>
  <c r="AG282" i="1"/>
  <c r="Q318" i="1"/>
  <c r="E362" i="1"/>
  <c r="K39" i="1"/>
  <c r="AG174" i="1"/>
  <c r="P22" i="1"/>
  <c r="E214" i="1"/>
  <c r="AA159" i="1"/>
  <c r="N104" i="1"/>
  <c r="AI62" i="1"/>
  <c r="AM62" i="4"/>
  <c r="AI104" i="1"/>
  <c r="O312" i="1"/>
  <c r="J80" i="1"/>
  <c r="G35" i="1"/>
  <c r="E43" i="1"/>
  <c r="M94" i="1"/>
  <c r="F54" i="1"/>
  <c r="L295" i="1"/>
  <c r="N40" i="1"/>
  <c r="T297" i="1"/>
  <c r="T62" i="4"/>
  <c r="L276" i="1"/>
  <c r="AI78" i="1"/>
  <c r="AI100" i="1"/>
  <c r="AI294" i="1"/>
  <c r="D229" i="6"/>
  <c r="AA178" i="1"/>
  <c r="M243" i="1"/>
  <c r="R68" i="1"/>
  <c r="H91" i="1"/>
  <c r="AG51" i="1"/>
  <c r="Q58" i="1"/>
  <c r="E343" i="6"/>
  <c r="P271" i="1"/>
  <c r="R16" i="1"/>
  <c r="N206" i="1"/>
  <c r="AM35" i="4"/>
  <c r="M112" i="1"/>
  <c r="M340" i="1"/>
  <c r="AI37" i="1"/>
  <c r="Q238" i="1"/>
  <c r="AD40" i="4"/>
  <c r="M116" i="1"/>
  <c r="AD237" i="1"/>
  <c r="AG43" i="1"/>
  <c r="N25" i="1"/>
  <c r="M68" i="1"/>
  <c r="Q22" i="1"/>
  <c r="AA227" i="1"/>
  <c r="AD110" i="1"/>
  <c r="AA321" i="1"/>
  <c r="H210" i="1"/>
  <c r="AD212" i="1"/>
  <c r="AM38" i="6"/>
  <c r="AF200" i="1"/>
  <c r="E68" i="6"/>
  <c r="AI88" i="1"/>
  <c r="F258" i="1"/>
  <c r="T131" i="1"/>
  <c r="L173" i="1"/>
  <c r="C104" i="6"/>
  <c r="L361" i="1"/>
  <c r="M357" i="1"/>
  <c r="E37" i="1"/>
  <c r="P280" i="1"/>
  <c r="G323" i="1"/>
  <c r="E146" i="6"/>
  <c r="L286" i="1"/>
  <c r="AA317" i="1"/>
  <c r="G181" i="1"/>
  <c r="Q323" i="1"/>
  <c r="AD203" i="1"/>
  <c r="T34" i="1"/>
  <c r="T263" i="1"/>
  <c r="R91" i="1"/>
  <c r="AF180" i="1"/>
  <c r="E335" i="6"/>
  <c r="N191" i="1"/>
  <c r="N73" i="1"/>
  <c r="H156" i="1"/>
  <c r="N33" i="1"/>
  <c r="T181" i="1"/>
  <c r="J252" i="1"/>
  <c r="P305" i="1"/>
  <c r="AG54" i="1"/>
  <c r="K64" i="1"/>
  <c r="C480" i="6"/>
  <c r="Q288" i="1"/>
  <c r="O108" i="1"/>
  <c r="G278" i="1"/>
  <c r="O272" i="1"/>
  <c r="Q45" i="4"/>
  <c r="AF67" i="1"/>
  <c r="R274" i="1"/>
  <c r="E194" i="6"/>
  <c r="T299" i="1"/>
  <c r="J313" i="1"/>
  <c r="T190" i="1"/>
  <c r="C296" i="6"/>
  <c r="P247" i="1"/>
  <c r="Q342" i="1"/>
  <c r="Q97" i="1"/>
  <c r="M52" i="6"/>
  <c r="AI328" i="1"/>
  <c r="AG244" i="1"/>
  <c r="G212" i="1"/>
  <c r="J133" i="1"/>
  <c r="F248" i="1"/>
  <c r="Q89" i="1"/>
  <c r="C501" i="6"/>
  <c r="AG213" i="1"/>
  <c r="K306" i="1"/>
  <c r="F331" i="1"/>
  <c r="AG146" i="1"/>
  <c r="D224" i="6"/>
  <c r="L222" i="1"/>
  <c r="O247" i="1"/>
  <c r="P226" i="1"/>
  <c r="T166" i="1"/>
  <c r="R67" i="1"/>
  <c r="AI339" i="1"/>
  <c r="Q69" i="1"/>
  <c r="AF10" i="1"/>
  <c r="J55" i="4"/>
  <c r="AA152" i="1"/>
  <c r="T48" i="1"/>
  <c r="D433" i="6"/>
  <c r="F292" i="1"/>
  <c r="F217" i="1"/>
  <c r="Q170" i="1"/>
  <c r="AD215" i="1"/>
  <c r="F22" i="1"/>
  <c r="S33" i="4"/>
  <c r="R298" i="1"/>
  <c r="E153" i="1"/>
  <c r="E50" i="1"/>
  <c r="R109" i="1"/>
  <c r="Q60" i="4"/>
  <c r="AA243" i="1"/>
  <c r="F257" i="1"/>
  <c r="Q57" i="4"/>
  <c r="K257" i="1"/>
  <c r="M24" i="6"/>
  <c r="AA29" i="1"/>
  <c r="H349" i="1"/>
  <c r="AF81" i="1"/>
  <c r="I13" i="4"/>
  <c r="O79" i="1"/>
  <c r="AF258" i="1"/>
  <c r="M48" i="1"/>
  <c r="G201" i="1"/>
  <c r="M326" i="1"/>
  <c r="AG50" i="1"/>
  <c r="G190" i="1"/>
  <c r="P274" i="1"/>
  <c r="AI57" i="1"/>
  <c r="G269" i="1"/>
  <c r="F218" i="1"/>
  <c r="N177" i="1"/>
  <c r="C25" i="4"/>
  <c r="H334" i="1"/>
  <c r="N219" i="1"/>
  <c r="E45" i="1"/>
  <c r="AI273" i="1"/>
  <c r="N99" i="1"/>
  <c r="P322" i="1"/>
  <c r="F312" i="1"/>
  <c r="K134" i="1"/>
  <c r="AF106" i="1"/>
  <c r="I38" i="4"/>
  <c r="P273" i="1"/>
  <c r="J142" i="1"/>
  <c r="J39" i="1"/>
  <c r="T87" i="1"/>
  <c r="D318" i="6"/>
  <c r="P338" i="1"/>
  <c r="O300" i="1"/>
  <c r="T270" i="1"/>
  <c r="K188" i="1"/>
  <c r="U51" i="4"/>
  <c r="L279" i="1"/>
  <c r="N8" i="1"/>
  <c r="AI124" i="1"/>
  <c r="D352" i="6"/>
  <c r="E312" i="1"/>
  <c r="F27" i="1"/>
  <c r="AG260" i="1"/>
  <c r="T89" i="1"/>
  <c r="T8" i="1"/>
  <c r="AF234" i="1"/>
  <c r="AF178" i="1"/>
  <c r="J327" i="1"/>
  <c r="Q199" i="1"/>
  <c r="R88" i="1"/>
  <c r="G89" i="1"/>
  <c r="E350" i="1"/>
  <c r="L226" i="1"/>
  <c r="AA83" i="1"/>
  <c r="AA165" i="1"/>
  <c r="AD26" i="1"/>
  <c r="E123" i="6"/>
  <c r="AA285" i="1"/>
  <c r="E212" i="1"/>
  <c r="T165" i="1"/>
  <c r="L197" i="1"/>
  <c r="Q169" i="1"/>
  <c r="T203" i="1"/>
  <c r="Q75" i="1"/>
  <c r="AD248" i="1"/>
  <c r="G215" i="1"/>
  <c r="D145" i="6"/>
  <c r="F229" i="1"/>
  <c r="F267" i="1"/>
  <c r="G248" i="1"/>
  <c r="N12" i="6"/>
  <c r="Q31" i="4"/>
  <c r="R361" i="1"/>
  <c r="E238" i="1"/>
  <c r="M275" i="1"/>
  <c r="G40" i="1"/>
  <c r="E345" i="6"/>
  <c r="G304" i="1"/>
  <c r="AD191" i="1"/>
  <c r="N170" i="1"/>
  <c r="AF195" i="1"/>
  <c r="P111" i="1"/>
  <c r="C421" i="6"/>
  <c r="R15" i="4"/>
  <c r="J196" i="1"/>
  <c r="M61" i="1"/>
  <c r="AA287" i="1"/>
  <c r="AG63" i="1"/>
  <c r="C114" i="6"/>
  <c r="M332" i="1"/>
  <c r="AD189" i="1"/>
  <c r="J143" i="1"/>
  <c r="AG135" i="1"/>
  <c r="AD254" i="1"/>
  <c r="R170" i="1"/>
  <c r="AF8" i="1"/>
  <c r="R236" i="1"/>
  <c r="T182" i="1"/>
  <c r="D288" i="6"/>
  <c r="E220" i="1"/>
  <c r="AA228" i="1"/>
  <c r="AF179" i="1"/>
  <c r="AF140" i="1"/>
  <c r="T18" i="4"/>
  <c r="G159" i="1"/>
  <c r="L126" i="1"/>
  <c r="AG203" i="1"/>
  <c r="AM13" i="4"/>
  <c r="L23" i="6"/>
  <c r="L195" i="1"/>
  <c r="J160" i="1"/>
  <c r="T125" i="1"/>
  <c r="N342" i="1"/>
  <c r="N49" i="1"/>
  <c r="AG102" i="1"/>
  <c r="AE36" i="6"/>
  <c r="Q255" i="1"/>
  <c r="H88" i="1"/>
  <c r="E330" i="1"/>
  <c r="R175" i="1"/>
  <c r="U52" i="4"/>
  <c r="AF126" i="1"/>
  <c r="AD201" i="1"/>
  <c r="J20" i="1"/>
  <c r="E60" i="1"/>
  <c r="L26" i="1"/>
  <c r="P225" i="1"/>
  <c r="AF360" i="1"/>
  <c r="M281" i="1"/>
  <c r="D509" i="6"/>
  <c r="L205" i="1"/>
  <c r="I20" i="4"/>
  <c r="E68" i="1"/>
  <c r="AG198" i="1"/>
  <c r="T52" i="1"/>
  <c r="P157" i="1"/>
  <c r="T38" i="4"/>
  <c r="T95" i="1"/>
  <c r="Q259" i="1"/>
  <c r="AG56" i="1"/>
  <c r="O13" i="1"/>
  <c r="R15" i="1"/>
  <c r="AG156" i="1"/>
  <c r="AG328" i="1"/>
  <c r="R323" i="1"/>
  <c r="C243" i="6"/>
  <c r="AI157" i="1"/>
  <c r="O348" i="1"/>
  <c r="M25" i="1"/>
  <c r="O164" i="1"/>
  <c r="G18" i="1"/>
  <c r="R139" i="1"/>
  <c r="AN41" i="6"/>
  <c r="R77" i="1"/>
  <c r="T265" i="1"/>
  <c r="O97" i="1"/>
  <c r="G12" i="1"/>
  <c r="E53" i="1"/>
  <c r="J291" i="1"/>
  <c r="M140" i="1"/>
  <c r="AA267" i="1"/>
  <c r="K302" i="1"/>
  <c r="K84" i="1"/>
  <c r="AG232" i="1"/>
  <c r="V45" i="6"/>
  <c r="AG96" i="1"/>
  <c r="T32" i="4"/>
  <c r="J109" i="1"/>
  <c r="AD283" i="1"/>
  <c r="L70" i="1"/>
  <c r="P101" i="1"/>
  <c r="D32" i="6"/>
  <c r="J349" i="1"/>
  <c r="L207" i="1"/>
  <c r="M51" i="1"/>
  <c r="AI195" i="1"/>
  <c r="AA213" i="1"/>
  <c r="E359" i="1"/>
  <c r="U22" i="6"/>
  <c r="O298" i="1"/>
  <c r="R18" i="1"/>
  <c r="I18" i="4"/>
  <c r="E158" i="1"/>
  <c r="L39" i="1"/>
  <c r="AG313" i="1"/>
  <c r="R55" i="1"/>
  <c r="R86" i="1"/>
  <c r="AM32" i="6"/>
  <c r="K177" i="1"/>
  <c r="AI84" i="1"/>
  <c r="AA124" i="1"/>
  <c r="E63" i="1"/>
  <c r="AF109" i="1"/>
  <c r="G235" i="1"/>
  <c r="AI172" i="1"/>
  <c r="AI133" i="1"/>
  <c r="F149" i="1"/>
  <c r="E88" i="6"/>
  <c r="Q207" i="1"/>
  <c r="AI182" i="1"/>
  <c r="F221" i="1"/>
  <c r="O281" i="1"/>
  <c r="J279" i="1"/>
  <c r="L15" i="6"/>
  <c r="N18" i="1"/>
  <c r="AE27" i="6"/>
  <c r="T199" i="1"/>
  <c r="M29" i="6"/>
  <c r="E57" i="1"/>
  <c r="AG321" i="1"/>
  <c r="T217" i="1"/>
  <c r="E168" i="6"/>
  <c r="AF218" i="1"/>
  <c r="D117" i="6"/>
  <c r="G305" i="1"/>
  <c r="AA226" i="1"/>
  <c r="G180" i="1"/>
  <c r="O255" i="1"/>
  <c r="R266" i="1"/>
  <c r="L257" i="1"/>
  <c r="E74" i="6"/>
  <c r="R162" i="1"/>
  <c r="D267" i="6"/>
  <c r="AF249" i="1"/>
  <c r="E86" i="1"/>
  <c r="E340" i="6"/>
  <c r="F225" i="1"/>
  <c r="F15" i="1"/>
  <c r="AA332" i="1"/>
  <c r="M46" i="6"/>
  <c r="AI302" i="1"/>
  <c r="I22" i="4"/>
  <c r="N251" i="1"/>
  <c r="AA282" i="1"/>
  <c r="N304" i="1"/>
  <c r="AA116" i="1"/>
  <c r="Q17" i="1"/>
  <c r="C43" i="6"/>
  <c r="AD353" i="1"/>
  <c r="H199" i="1"/>
  <c r="K152" i="1"/>
  <c r="G173" i="1"/>
  <c r="AA74" i="1"/>
  <c r="W45" i="4"/>
  <c r="AJ20" i="4"/>
  <c r="G135" i="1"/>
  <c r="AI31" i="1"/>
  <c r="D35" i="6"/>
  <c r="N4" i="4"/>
  <c r="AF143" i="1"/>
  <c r="L300" i="1"/>
  <c r="M11" i="6"/>
  <c r="E293" i="6"/>
  <c r="AD332" i="1"/>
  <c r="F72" i="1"/>
  <c r="R35" i="4"/>
  <c r="AI27" i="1"/>
  <c r="F344" i="1"/>
  <c r="R287" i="1"/>
  <c r="J197" i="1"/>
  <c r="K14" i="1"/>
  <c r="N268" i="1"/>
  <c r="P163" i="1"/>
  <c r="R211" i="1"/>
  <c r="R238" i="1"/>
  <c r="L244" i="1"/>
  <c r="Q32" i="1"/>
  <c r="AM14" i="4"/>
  <c r="P169" i="1"/>
  <c r="H62" i="1"/>
  <c r="AG254" i="1"/>
  <c r="H286" i="1"/>
  <c r="AF165" i="1"/>
  <c r="E87" i="1"/>
  <c r="N334" i="1"/>
  <c r="R63" i="1"/>
  <c r="D497" i="6"/>
  <c r="AG292" i="1"/>
  <c r="Q234" i="1"/>
  <c r="G49" i="1"/>
  <c r="D8" i="6"/>
  <c r="N307" i="1"/>
  <c r="L124" i="1"/>
  <c r="H21" i="1"/>
  <c r="P158" i="1"/>
  <c r="D373" i="6"/>
  <c r="P344" i="1"/>
  <c r="AF253" i="1"/>
  <c r="AD227" i="1"/>
  <c r="J149" i="1"/>
  <c r="H315" i="1"/>
  <c r="W13" i="4"/>
  <c r="O70" i="1"/>
  <c r="AI282" i="1"/>
  <c r="S32" i="4"/>
  <c r="E231" i="1"/>
  <c r="H139" i="1"/>
  <c r="T308" i="1"/>
  <c r="T53" i="1"/>
  <c r="D479" i="6"/>
  <c r="AF186" i="1"/>
  <c r="AI243" i="1"/>
  <c r="J238" i="1"/>
  <c r="AA222" i="1"/>
  <c r="H127" i="1"/>
  <c r="AA8" i="1"/>
  <c r="AD22" i="4"/>
  <c r="P202" i="1"/>
  <c r="AG65" i="1"/>
  <c r="L339" i="1"/>
  <c r="E7" i="1"/>
  <c r="D21" i="6"/>
  <c r="AG340" i="1"/>
  <c r="G194" i="1"/>
  <c r="AD147" i="1"/>
  <c r="AI152" i="1"/>
  <c r="AG61" i="1"/>
  <c r="M193" i="1"/>
  <c r="H18" i="1"/>
  <c r="AD200" i="1"/>
  <c r="AF324" i="1"/>
  <c r="E18" i="6"/>
  <c r="J193" i="1"/>
  <c r="P150" i="1"/>
  <c r="R203" i="1"/>
  <c r="AA239" i="1"/>
  <c r="AF283" i="1"/>
  <c r="AI206" i="1"/>
  <c r="L91" i="1"/>
  <c r="G259" i="1"/>
  <c r="AG241" i="1"/>
  <c r="W18" i="6"/>
  <c r="T235" i="1"/>
  <c r="O328" i="1"/>
  <c r="R62" i="1"/>
  <c r="T180" i="1"/>
  <c r="R161" i="1"/>
  <c r="D445" i="6"/>
  <c r="M343" i="1"/>
  <c r="F314" i="1"/>
  <c r="E286" i="1"/>
  <c r="H201" i="1"/>
  <c r="F128" i="1"/>
  <c r="D449" i="6"/>
  <c r="Q308" i="1"/>
  <c r="K288" i="1"/>
  <c r="L125" i="1"/>
  <c r="R96" i="1"/>
  <c r="N111" i="1"/>
  <c r="R98" i="1"/>
  <c r="C423" i="6"/>
  <c r="AI188" i="1"/>
  <c r="L252" i="1"/>
  <c r="N30" i="6"/>
  <c r="E184" i="1"/>
  <c r="O121" i="1"/>
  <c r="M163" i="1"/>
  <c r="J59" i="1"/>
  <c r="M271" i="1"/>
  <c r="R215" i="1"/>
  <c r="AD13" i="1"/>
  <c r="AF272" i="1"/>
  <c r="T167" i="1"/>
  <c r="N14" i="6"/>
  <c r="T248" i="1"/>
  <c r="AG185" i="1"/>
  <c r="AF28" i="1"/>
  <c r="L319" i="1"/>
  <c r="AG71" i="1"/>
  <c r="F31" i="1"/>
  <c r="C29" i="4"/>
  <c r="Q104" i="1"/>
  <c r="K216" i="1"/>
  <c r="O73" i="1"/>
  <c r="R103" i="1"/>
  <c r="AA356" i="1"/>
  <c r="H98" i="1"/>
  <c r="AG189" i="1"/>
  <c r="N9" i="1"/>
  <c r="R92" i="1"/>
  <c r="O126" i="1"/>
  <c r="K97" i="1"/>
  <c r="L266" i="1"/>
  <c r="L214" i="1"/>
  <c r="D42" i="6"/>
  <c r="M213" i="1"/>
  <c r="F336" i="1"/>
  <c r="AD88" i="1"/>
  <c r="R119" i="1"/>
  <c r="AF52" i="1"/>
  <c r="T85" i="1"/>
  <c r="AM48" i="4"/>
  <c r="F69" i="1"/>
  <c r="AF183" i="1"/>
  <c r="N10" i="1"/>
  <c r="AD33" i="1"/>
  <c r="F53" i="1"/>
  <c r="E140" i="1"/>
  <c r="AA186" i="1"/>
  <c r="L190" i="1"/>
  <c r="AD34" i="6"/>
  <c r="R124" i="1"/>
  <c r="G325" i="1"/>
  <c r="AF35" i="1"/>
  <c r="O92" i="1"/>
  <c r="AD40" i="1"/>
  <c r="AD67" i="1"/>
  <c r="J356" i="1"/>
  <c r="P50" i="1"/>
  <c r="R150" i="1"/>
  <c r="AG23" i="1"/>
  <c r="T24" i="1"/>
  <c r="J41" i="1"/>
  <c r="O158" i="1"/>
  <c r="AG9" i="1"/>
  <c r="N151" i="1"/>
  <c r="O295" i="1"/>
  <c r="J132" i="1"/>
  <c r="G251" i="1"/>
  <c r="AG26" i="4"/>
  <c r="AO15" i="6"/>
  <c r="Q346" i="1"/>
  <c r="G81" i="1"/>
  <c r="AI193" i="1"/>
  <c r="J16" i="1"/>
  <c r="P29" i="1"/>
  <c r="Q14" i="4"/>
  <c r="F266" i="1"/>
  <c r="F227" i="1"/>
  <c r="D133" i="6"/>
  <c r="M147" i="1"/>
  <c r="P270" i="1"/>
  <c r="J269" i="1"/>
  <c r="AG295" i="1"/>
  <c r="P288" i="1"/>
  <c r="AG99" i="1"/>
  <c r="M304" i="1"/>
  <c r="E122" i="1"/>
  <c r="AG48" i="1"/>
  <c r="R302" i="1"/>
  <c r="AD19" i="1"/>
  <c r="AF213" i="1"/>
  <c r="AM19" i="6"/>
  <c r="T91" i="1"/>
  <c r="K93" i="1"/>
  <c r="G130" i="1"/>
  <c r="K18" i="1"/>
  <c r="AF37" i="1"/>
  <c r="Q101" i="1"/>
  <c r="R57" i="1"/>
  <c r="E119" i="1"/>
  <c r="K41" i="1"/>
  <c r="J344" i="1"/>
  <c r="O243" i="1"/>
  <c r="C236" i="6"/>
  <c r="G236" i="1"/>
  <c r="Q43" i="4"/>
  <c r="N42" i="1"/>
  <c r="AG269" i="1"/>
  <c r="AF42" i="1"/>
  <c r="C78" i="6"/>
  <c r="L53" i="1"/>
  <c r="K175" i="1"/>
  <c r="AD39" i="4"/>
  <c r="M101" i="1"/>
  <c r="AD337" i="1"/>
  <c r="P245" i="1"/>
  <c r="F206" i="1"/>
  <c r="D86" i="6"/>
  <c r="AM57" i="4"/>
  <c r="AG208" i="1"/>
  <c r="M162" i="1"/>
  <c r="O184" i="1"/>
  <c r="L187" i="1"/>
  <c r="E166" i="1"/>
  <c r="AJ27" i="4"/>
  <c r="AD126" i="1"/>
  <c r="R46" i="4"/>
  <c r="F105" i="1"/>
  <c r="G32" i="1"/>
  <c r="E85" i="6"/>
  <c r="G284" i="1"/>
  <c r="J52" i="1"/>
  <c r="H243" i="1"/>
  <c r="N301" i="1"/>
  <c r="L304" i="1"/>
  <c r="Q307" i="1"/>
  <c r="E182" i="1"/>
  <c r="AF31" i="4"/>
  <c r="J285" i="1"/>
  <c r="AA80" i="1"/>
  <c r="AF32" i="1"/>
  <c r="AE35" i="6"/>
  <c r="F321" i="1"/>
  <c r="L363" i="1"/>
  <c r="Q134" i="1"/>
  <c r="E115" i="1"/>
  <c r="O41" i="1"/>
  <c r="J33" i="4"/>
  <c r="J283" i="1"/>
  <c r="E117" i="1"/>
  <c r="G307" i="1"/>
  <c r="E116" i="6"/>
  <c r="K282" i="1"/>
  <c r="J73" i="1"/>
  <c r="L285" i="1"/>
  <c r="L307" i="1"/>
  <c r="D464" i="6"/>
  <c r="AG305" i="1"/>
  <c r="M63" i="1"/>
  <c r="F304" i="1"/>
  <c r="AD152" i="1"/>
  <c r="AI320" i="1"/>
  <c r="R199" i="1"/>
  <c r="L216" i="1"/>
  <c r="F16" i="1"/>
  <c r="AF223" i="1"/>
  <c r="AA244" i="1"/>
  <c r="E91" i="1"/>
  <c r="AI174" i="1"/>
  <c r="M115" i="1"/>
  <c r="E11" i="1"/>
  <c r="N18" i="6"/>
  <c r="R258" i="1"/>
  <c r="AD52" i="1"/>
  <c r="F166" i="1"/>
  <c r="O314" i="1"/>
  <c r="E130" i="1"/>
  <c r="O62" i="1"/>
  <c r="AD331" i="1"/>
  <c r="R27" i="1"/>
  <c r="O313" i="1"/>
  <c r="E278" i="1"/>
  <c r="AI168" i="1"/>
  <c r="O25" i="1"/>
  <c r="C50" i="4"/>
  <c r="AA257" i="1"/>
  <c r="J106" i="1"/>
  <c r="AD238" i="1"/>
  <c r="AA58" i="1"/>
  <c r="D417" i="6"/>
  <c r="Q315" i="1"/>
  <c r="O234" i="1"/>
  <c r="AI191" i="1"/>
  <c r="P317" i="1"/>
  <c r="Q248" i="1"/>
  <c r="L198" i="1"/>
  <c r="G16" i="1"/>
  <c r="J229" i="1"/>
  <c r="P331" i="1"/>
  <c r="F306" i="1"/>
  <c r="O150" i="1"/>
  <c r="AI295" i="1"/>
  <c r="AI29" i="4"/>
  <c r="D151" i="6"/>
  <c r="J249" i="1"/>
  <c r="K142" i="1"/>
  <c r="AI102" i="1"/>
  <c r="AA231" i="1"/>
  <c r="AI186" i="1"/>
  <c r="C462" i="6"/>
  <c r="K349" i="1"/>
  <c r="L329" i="1"/>
  <c r="AA308" i="1"/>
  <c r="AA220" i="1"/>
  <c r="G239" i="1"/>
  <c r="E8" i="6"/>
  <c r="K314" i="1"/>
  <c r="F315" i="1"/>
  <c r="T129" i="1"/>
  <c r="K105" i="1"/>
  <c r="M138" i="1"/>
  <c r="T116" i="1"/>
  <c r="C350" i="6"/>
  <c r="G268" i="1"/>
  <c r="H163" i="1"/>
  <c r="D123" i="6"/>
  <c r="H244" i="1"/>
  <c r="G174" i="1"/>
  <c r="L122" i="1"/>
  <c r="H113" i="1"/>
  <c r="T202" i="1"/>
  <c r="R331" i="1"/>
  <c r="O33" i="1"/>
  <c r="O209" i="1"/>
  <c r="K141" i="1"/>
  <c r="D33" i="6"/>
  <c r="AF199" i="1"/>
  <c r="AA177" i="1"/>
  <c r="J139" i="1"/>
  <c r="T108" i="1"/>
  <c r="N97" i="1"/>
  <c r="E221" i="6"/>
  <c r="J354" i="1"/>
  <c r="L260" i="1"/>
  <c r="F235" i="1"/>
  <c r="Q156" i="1"/>
  <c r="AG55" i="1"/>
  <c r="U25" i="6"/>
  <c r="M284" i="1"/>
  <c r="Q237" i="1"/>
  <c r="N107" i="1"/>
  <c r="K162" i="1"/>
  <c r="P240" i="1"/>
  <c r="AF237" i="1"/>
  <c r="D207" i="6"/>
  <c r="L251" i="1"/>
  <c r="F145" i="1"/>
  <c r="Q56" i="4"/>
  <c r="F226" i="1"/>
  <c r="AI137" i="1"/>
  <c r="AD258" i="1"/>
  <c r="F108" i="1"/>
  <c r="F174" i="1"/>
  <c r="G56" i="1"/>
  <c r="AF26" i="1"/>
  <c r="AI225" i="1"/>
  <c r="AG250" i="1"/>
  <c r="O59" i="4"/>
  <c r="H180" i="1"/>
  <c r="AF248" i="1"/>
  <c r="AF48" i="4"/>
  <c r="Q329" i="1"/>
  <c r="D450" i="6"/>
  <c r="H300" i="1"/>
  <c r="W37" i="4"/>
  <c r="E95" i="1"/>
  <c r="O128" i="1"/>
  <c r="G17" i="1"/>
  <c r="AD31" i="1"/>
  <c r="G333" i="1"/>
  <c r="AI25" i="1"/>
  <c r="R114" i="1"/>
  <c r="AA42" i="1"/>
  <c r="E437" i="6"/>
  <c r="P8" i="1"/>
  <c r="K70" i="1"/>
  <c r="AI239" i="1"/>
  <c r="AD233" i="1"/>
  <c r="D99" i="6"/>
  <c r="L99" i="1"/>
  <c r="P347" i="1"/>
  <c r="T13" i="1"/>
  <c r="AD47" i="1"/>
  <c r="H8" i="1"/>
  <c r="O304" i="1"/>
  <c r="K309" i="1"/>
  <c r="O15" i="1"/>
  <c r="P168" i="1"/>
  <c r="E9" i="1"/>
  <c r="F48" i="1"/>
  <c r="G34" i="1"/>
  <c r="K45" i="1"/>
  <c r="K140" i="1"/>
  <c r="AF215" i="1"/>
  <c r="Q62" i="4"/>
  <c r="AF159" i="1"/>
  <c r="AD305" i="1"/>
  <c r="H50" i="1"/>
  <c r="AA20" i="1"/>
  <c r="F77" i="1"/>
  <c r="AF208" i="1"/>
  <c r="G285" i="1"/>
  <c r="AD64" i="1"/>
  <c r="AD78" i="1"/>
  <c r="O9" i="1"/>
  <c r="D171" i="6"/>
  <c r="D85" i="6"/>
  <c r="J14" i="1"/>
  <c r="L17" i="1"/>
  <c r="R79" i="1"/>
  <c r="K221" i="1"/>
  <c r="AG17" i="4"/>
  <c r="Q145" i="1"/>
  <c r="E343" i="1"/>
  <c r="K358" i="1"/>
  <c r="AF322" i="1"/>
  <c r="M20" i="1"/>
  <c r="R178" i="1"/>
  <c r="E407" i="6"/>
  <c r="L281" i="1"/>
  <c r="M260" i="1"/>
  <c r="L215" i="1"/>
  <c r="K187" i="1"/>
  <c r="L56" i="6"/>
  <c r="M197" i="1"/>
  <c r="R197" i="1"/>
  <c r="J188" i="1"/>
  <c r="M195" i="1"/>
  <c r="O217" i="1"/>
  <c r="AA25" i="1"/>
  <c r="M256" i="1"/>
  <c r="M86" i="1"/>
  <c r="K243" i="1"/>
  <c r="P230" i="1"/>
  <c r="J172" i="1"/>
  <c r="J127" i="1"/>
  <c r="W23" i="4"/>
  <c r="F65" i="1"/>
  <c r="AG13" i="1"/>
  <c r="T27" i="1"/>
  <c r="AD23" i="6"/>
  <c r="AD136" i="1"/>
  <c r="E178" i="1"/>
  <c r="AA329" i="1"/>
  <c r="P40" i="1"/>
  <c r="E276" i="6"/>
  <c r="AI253" i="1"/>
  <c r="AG69" i="1"/>
  <c r="N293" i="1"/>
  <c r="M205" i="1"/>
  <c r="P191" i="1"/>
  <c r="AJ30" i="4"/>
  <c r="L140" i="1"/>
  <c r="M51" i="6"/>
  <c r="J336" i="1"/>
  <c r="AG115" i="1"/>
  <c r="F124" i="1"/>
  <c r="N217" i="1"/>
  <c r="T163" i="1"/>
  <c r="G243" i="1"/>
  <c r="P44" i="1"/>
  <c r="G225" i="1"/>
  <c r="C200" i="6"/>
  <c r="AD333" i="1"/>
  <c r="AA190" i="1"/>
  <c r="K144" i="1"/>
  <c r="F140" i="1"/>
  <c r="AA171" i="1"/>
  <c r="G112" i="1"/>
  <c r="S35" i="4"/>
  <c r="AD90" i="1"/>
  <c r="AF16" i="6"/>
  <c r="AI56" i="1"/>
  <c r="G161" i="1"/>
  <c r="E103" i="6"/>
  <c r="AG173" i="1"/>
  <c r="O31" i="1"/>
  <c r="H207" i="1"/>
  <c r="P359" i="1"/>
  <c r="P123" i="1"/>
  <c r="M336" i="1"/>
  <c r="E146" i="1"/>
  <c r="F333" i="1"/>
  <c r="E285" i="1"/>
  <c r="H45" i="1"/>
  <c r="P90" i="1"/>
  <c r="L53" i="6"/>
  <c r="AG296" i="1"/>
  <c r="M257" i="1"/>
  <c r="O116" i="1"/>
  <c r="Q233" i="1"/>
  <c r="AA17" i="1"/>
  <c r="U19" i="4"/>
  <c r="T246" i="1"/>
  <c r="G99" i="1"/>
  <c r="AG209" i="1"/>
  <c r="AN34" i="4"/>
  <c r="G249" i="1"/>
  <c r="Q44" i="1"/>
  <c r="AG223" i="1"/>
  <c r="E453" i="6"/>
  <c r="G309" i="1"/>
  <c r="AI245" i="1"/>
  <c r="G77" i="1"/>
  <c r="T242" i="1"/>
  <c r="E152" i="1"/>
  <c r="P363" i="1"/>
  <c r="G156" i="1"/>
  <c r="F146" i="1"/>
  <c r="D331" i="6"/>
  <c r="E188" i="1"/>
  <c r="N132" i="1"/>
  <c r="AI89" i="1"/>
  <c r="AI138" i="1"/>
  <c r="K178" i="1"/>
  <c r="AG44" i="1"/>
  <c r="AG238" i="1"/>
  <c r="J61" i="1"/>
  <c r="AE17" i="6"/>
  <c r="H229" i="1"/>
  <c r="H267" i="1"/>
  <c r="E94" i="1"/>
  <c r="E13" i="1"/>
  <c r="AD240" i="1"/>
  <c r="P192" i="1"/>
  <c r="K213" i="1"/>
  <c r="AG211" i="1"/>
  <c r="F100" i="1"/>
  <c r="T262" i="1"/>
  <c r="G356" i="1"/>
  <c r="J232" i="1"/>
  <c r="L88" i="1"/>
  <c r="E175" i="1"/>
  <c r="E33" i="1"/>
  <c r="E200" i="6"/>
  <c r="AG291" i="1"/>
  <c r="AG216" i="1"/>
  <c r="E170" i="1"/>
  <c r="N215" i="1"/>
  <c r="M209" i="1"/>
  <c r="AD221" i="1"/>
  <c r="K133" i="1"/>
  <c r="K180" i="1"/>
  <c r="T250" i="1"/>
  <c r="K87" i="1"/>
  <c r="K74" i="1"/>
  <c r="AG227" i="1"/>
  <c r="N168" i="1"/>
  <c r="E135" i="6"/>
  <c r="N213" i="1"/>
  <c r="P201" i="1"/>
  <c r="R179" i="1"/>
  <c r="O135" i="1"/>
  <c r="AG108" i="1"/>
  <c r="D142" i="6"/>
  <c r="AM12" i="4"/>
  <c r="F271" i="1"/>
  <c r="G244" i="1"/>
  <c r="J165" i="1"/>
  <c r="T66" i="1"/>
  <c r="D336" i="6"/>
  <c r="O290" i="1"/>
  <c r="J246" i="1"/>
  <c r="AD111" i="1"/>
  <c r="M180" i="1"/>
  <c r="Q30" i="1"/>
  <c r="AF292" i="1"/>
  <c r="C84" i="6"/>
  <c r="T223" i="1"/>
  <c r="J243" i="1"/>
  <c r="E362" i="6"/>
  <c r="AG177" i="1"/>
  <c r="AG217" i="1"/>
  <c r="E80" i="1"/>
  <c r="O284" i="1"/>
  <c r="H236" i="1"/>
  <c r="G92" i="1"/>
  <c r="L36" i="1"/>
  <c r="J286" i="1"/>
  <c r="M176" i="1"/>
  <c r="E31" i="6"/>
  <c r="F260" i="1"/>
  <c r="R263" i="1"/>
  <c r="N31" i="1"/>
  <c r="E261" i="1"/>
  <c r="Q128" i="1"/>
  <c r="W26" i="6"/>
  <c r="R320" i="1"/>
  <c r="G238" i="1"/>
  <c r="J199" i="1"/>
  <c r="M120" i="1"/>
  <c r="L31" i="1"/>
  <c r="AD32" i="4"/>
  <c r="Q260" i="1"/>
  <c r="M201" i="1"/>
  <c r="L89" i="1"/>
  <c r="E108" i="1"/>
  <c r="N275" i="1"/>
  <c r="N139" i="1"/>
  <c r="C158" i="6"/>
  <c r="O214" i="1"/>
  <c r="E206" i="1"/>
  <c r="AH59" i="4"/>
  <c r="AF168" i="1"/>
  <c r="M156" i="1"/>
  <c r="AI61" i="1"/>
  <c r="P46" i="1"/>
  <c r="O244" i="1"/>
  <c r="M136" i="1"/>
  <c r="E278" i="6"/>
  <c r="AI189" i="1"/>
  <c r="R136" i="1"/>
  <c r="AM41" i="4"/>
  <c r="H144" i="1"/>
  <c r="E372" i="6"/>
  <c r="Q247" i="1"/>
  <c r="L238" i="1"/>
  <c r="E394" i="6"/>
  <c r="O232" i="1"/>
  <c r="AG347" i="1"/>
  <c r="T178" i="1"/>
  <c r="AA56" i="1"/>
  <c r="C473" i="6"/>
  <c r="F307" i="1"/>
  <c r="G314" i="1"/>
  <c r="N214" i="1"/>
  <c r="N283" i="1"/>
  <c r="T7" i="1"/>
  <c r="AH46" i="4"/>
  <c r="AA273" i="1"/>
  <c r="AA82" i="1"/>
  <c r="O32" i="1"/>
  <c r="AF254" i="1"/>
  <c r="I29" i="4"/>
  <c r="AN34" i="6"/>
  <c r="AI350" i="1"/>
  <c r="AA66" i="1"/>
  <c r="R156" i="1"/>
  <c r="C332" i="6"/>
  <c r="O208" i="1"/>
  <c r="AI289" i="1"/>
  <c r="AF90" i="1"/>
  <c r="T96" i="1"/>
  <c r="T30" i="1"/>
  <c r="E236" i="6"/>
  <c r="E159" i="6"/>
  <c r="O45" i="1"/>
  <c r="AI210" i="1"/>
  <c r="M217" i="1"/>
  <c r="AH16" i="4"/>
  <c r="R62" i="4"/>
  <c r="N302" i="1"/>
  <c r="D359" i="6"/>
  <c r="L237" i="1"/>
  <c r="D261" i="6"/>
  <c r="T159" i="1"/>
  <c r="G266" i="1"/>
  <c r="M14" i="1"/>
  <c r="AF197" i="1"/>
  <c r="V42" i="6"/>
  <c r="AO20" i="4"/>
  <c r="AD43" i="4"/>
  <c r="AF11" i="1"/>
  <c r="P31" i="1"/>
  <c r="H257" i="1"/>
  <c r="H239" i="1"/>
  <c r="H222" i="1"/>
  <c r="AG73" i="1"/>
  <c r="G362" i="1"/>
  <c r="H206" i="1"/>
  <c r="P303" i="1"/>
  <c r="N125" i="1"/>
  <c r="AD106" i="1"/>
  <c r="C283" i="6"/>
  <c r="K228" i="1"/>
  <c r="AF202" i="1"/>
  <c r="H164" i="1"/>
  <c r="N141" i="1"/>
  <c r="AH53" i="4"/>
  <c r="M56" i="1"/>
  <c r="E217" i="1"/>
  <c r="J214" i="1"/>
  <c r="O251" i="1"/>
  <c r="M236" i="1"/>
  <c r="AI17" i="1"/>
  <c r="K299" i="1"/>
  <c r="M50" i="1"/>
  <c r="E324" i="6"/>
  <c r="N357" i="1"/>
  <c r="F231" i="1"/>
  <c r="N55" i="1"/>
  <c r="AG339" i="1"/>
  <c r="M41" i="1"/>
  <c r="E262" i="6"/>
  <c r="C325" i="6"/>
  <c r="C37" i="6"/>
  <c r="O263" i="1"/>
  <c r="L61" i="1"/>
  <c r="N245" i="1"/>
  <c r="D416" i="6"/>
  <c r="U8" i="6"/>
  <c r="AD315" i="1"/>
  <c r="M110" i="1"/>
  <c r="M145" i="1"/>
  <c r="P159" i="1"/>
  <c r="F230" i="1"/>
  <c r="AI238" i="1"/>
  <c r="H37" i="1"/>
  <c r="T36" i="4"/>
  <c r="O137" i="1"/>
  <c r="AA119" i="1"/>
  <c r="Q79" i="1"/>
  <c r="G120" i="1"/>
  <c r="AD192" i="1"/>
  <c r="T88" i="1"/>
  <c r="P326" i="1"/>
  <c r="F142" i="1"/>
  <c r="R296" i="1"/>
  <c r="AF132" i="1"/>
  <c r="AH23" i="4"/>
  <c r="K264" i="1"/>
  <c r="AD224" i="1"/>
  <c r="AD187" i="1"/>
  <c r="G261" i="1"/>
  <c r="AF45" i="4"/>
  <c r="Q294" i="1"/>
  <c r="L261" i="1"/>
  <c r="T12" i="1"/>
  <c r="K31" i="1"/>
  <c r="W33" i="6"/>
  <c r="AD27" i="1"/>
  <c r="P253" i="1"/>
  <c r="AA187" i="1"/>
  <c r="P9" i="1"/>
  <c r="AG29" i="1"/>
  <c r="K21" i="1"/>
  <c r="O48" i="4"/>
  <c r="M103" i="1"/>
  <c r="L338" i="1"/>
  <c r="M356" i="1"/>
  <c r="M129" i="1"/>
  <c r="AF130" i="1"/>
  <c r="AA14" i="1"/>
  <c r="L236" i="1"/>
  <c r="R204" i="1"/>
  <c r="J191" i="1"/>
  <c r="G363" i="1"/>
  <c r="AA64" i="1"/>
  <c r="AJ16" i="4"/>
  <c r="AD173" i="1"/>
  <c r="D424" i="6"/>
  <c r="H294" i="1"/>
  <c r="M76" i="1"/>
  <c r="AG311" i="1"/>
  <c r="T185" i="1"/>
  <c r="H22" i="1"/>
  <c r="I44" i="4"/>
  <c r="Q82" i="1"/>
  <c r="N158" i="1"/>
  <c r="E157" i="6"/>
  <c r="AA150" i="1"/>
  <c r="P87" i="1"/>
  <c r="J102" i="1"/>
  <c r="G21" i="1"/>
  <c r="O172" i="1"/>
  <c r="R233" i="1"/>
  <c r="G123" i="1"/>
  <c r="F19" i="1"/>
  <c r="R194" i="1"/>
  <c r="U30" i="4"/>
  <c r="K280" i="1"/>
  <c r="M9" i="1"/>
  <c r="F185" i="1"/>
  <c r="P95" i="1"/>
  <c r="M82" i="1"/>
  <c r="R335" i="1"/>
  <c r="M111" i="1"/>
  <c r="J92" i="1"/>
  <c r="E296" i="1"/>
  <c r="E101" i="1"/>
  <c r="K334" i="1"/>
  <c r="AA179" i="1"/>
  <c r="L221" i="1"/>
  <c r="M274" i="1"/>
  <c r="M253" i="1"/>
  <c r="G87" i="1"/>
  <c r="Q95" i="1"/>
  <c r="AG28" i="4"/>
  <c r="H195" i="1"/>
  <c r="E191" i="1"/>
  <c r="E179" i="6"/>
  <c r="AD352" i="1"/>
  <c r="R219" i="1"/>
  <c r="AA109" i="1"/>
  <c r="AD299" i="1"/>
  <c r="T122" i="1"/>
  <c r="E48" i="1"/>
  <c r="R49" i="4"/>
  <c r="AM31" i="4"/>
  <c r="AG118" i="1"/>
  <c r="H283" i="1"/>
  <c r="E156" i="1"/>
  <c r="C450" i="6"/>
  <c r="AO25" i="6"/>
  <c r="G118" i="1"/>
  <c r="U18" i="4"/>
  <c r="O63" i="1"/>
  <c r="L123" i="1"/>
  <c r="L335" i="1"/>
  <c r="P145" i="1"/>
  <c r="G292" i="1"/>
  <c r="F26" i="1"/>
  <c r="L45" i="1"/>
  <c r="K166" i="1"/>
  <c r="K312" i="1"/>
  <c r="H90" i="1"/>
  <c r="E99" i="1"/>
  <c r="H17" i="1"/>
  <c r="T71" i="1"/>
  <c r="F7" i="1"/>
  <c r="P187" i="1"/>
  <c r="L145" i="1"/>
  <c r="AF115" i="1"/>
  <c r="L219" i="1"/>
  <c r="AI131" i="1"/>
  <c r="AA143" i="1"/>
  <c r="Q24" i="4"/>
  <c r="Q164" i="1"/>
  <c r="J84" i="1"/>
  <c r="T75" i="1"/>
  <c r="L164" i="1"/>
  <c r="J82" i="1"/>
  <c r="T136" i="1"/>
  <c r="G167" i="1"/>
  <c r="AG7" i="1"/>
  <c r="M235" i="1"/>
  <c r="Q179" i="1"/>
  <c r="E254" i="6"/>
  <c r="O167" i="1"/>
  <c r="E126" i="6"/>
  <c r="E21" i="6"/>
  <c r="R22" i="4"/>
  <c r="AG31" i="1"/>
  <c r="AG105" i="1"/>
  <c r="K46" i="1"/>
  <c r="K234" i="1"/>
  <c r="H176" i="1"/>
  <c r="AF7" i="6"/>
  <c r="AE7" i="6"/>
  <c r="C7" i="6"/>
  <c r="O100" i="1"/>
  <c r="AG75" i="1"/>
  <c r="W7" i="6"/>
  <c r="D350" i="6"/>
  <c r="R228" i="1"/>
  <c r="AG126" i="1"/>
  <c r="N27" i="1"/>
  <c r="AG131" i="1"/>
  <c r="Q16" i="1"/>
  <c r="K85" i="1"/>
  <c r="AG95" i="1"/>
  <c r="C107" i="6"/>
  <c r="T228" i="1"/>
  <c r="F93" i="1"/>
  <c r="O334" i="1"/>
  <c r="J237" i="1"/>
  <c r="T55" i="1"/>
  <c r="L20" i="6"/>
  <c r="Q55" i="4"/>
  <c r="N34" i="1"/>
  <c r="K99" i="1"/>
  <c r="H117" i="1"/>
  <c r="K229" i="1"/>
  <c r="L52" i="1"/>
  <c r="AI57" i="4"/>
  <c r="T191" i="1"/>
  <c r="E193" i="6"/>
  <c r="U7" i="6"/>
  <c r="Q47" i="4"/>
  <c r="D234" i="6"/>
  <c r="AG346" i="1"/>
  <c r="H92" i="1"/>
  <c r="L270" i="1"/>
  <c r="Q229" i="1"/>
  <c r="AA242" i="1"/>
  <c r="E414" i="6"/>
  <c r="M220" i="1"/>
  <c r="D233" i="6"/>
  <c r="F44" i="1"/>
  <c r="AF25" i="6"/>
  <c r="D110" i="6"/>
  <c r="F253" i="1"/>
  <c r="T40" i="1"/>
  <c r="T334" i="1"/>
  <c r="Q85" i="1"/>
  <c r="T170" i="1"/>
  <c r="Q20" i="1"/>
  <c r="AH19" i="4"/>
  <c r="AI244" i="1"/>
  <c r="N65" i="1"/>
  <c r="AF133" i="1"/>
  <c r="AD8" i="1"/>
  <c r="C21" i="4"/>
  <c r="R288" i="1"/>
  <c r="AG307" i="1"/>
  <c r="K338" i="1"/>
  <c r="T56" i="4"/>
  <c r="N299" i="1"/>
  <c r="T221" i="1"/>
  <c r="AO38" i="6"/>
  <c r="AD46" i="1"/>
  <c r="N86" i="1"/>
  <c r="AD112" i="1"/>
  <c r="S52" i="4"/>
  <c r="AG17" i="1"/>
  <c r="E154" i="1"/>
  <c r="E197" i="1"/>
  <c r="Q290" i="1"/>
  <c r="U11" i="6"/>
  <c r="AA335" i="1"/>
  <c r="AA274" i="1"/>
  <c r="O7" i="1"/>
  <c r="F345" i="1"/>
  <c r="H149" i="1"/>
  <c r="O8" i="1"/>
  <c r="Q289" i="1"/>
  <c r="AG46" i="1"/>
  <c r="T68" i="1"/>
  <c r="AD18" i="6"/>
  <c r="F116" i="1"/>
  <c r="E83" i="1"/>
  <c r="F71" i="1"/>
  <c r="AF47" i="1"/>
  <c r="AD91" i="1"/>
  <c r="AI198" i="1"/>
  <c r="AI187" i="1"/>
  <c r="E185" i="1"/>
  <c r="AA129" i="1"/>
  <c r="G321" i="1"/>
  <c r="Q177" i="1"/>
  <c r="V16" i="6"/>
  <c r="M174" i="1"/>
  <c r="R18" i="4"/>
  <c r="G53" i="1"/>
  <c r="AA205" i="1"/>
  <c r="F88" i="1"/>
  <c r="J34" i="4"/>
  <c r="E215" i="1"/>
  <c r="AF141" i="1"/>
  <c r="H227" i="1"/>
  <c r="O112" i="1"/>
  <c r="D354" i="6"/>
  <c r="AI143" i="1"/>
  <c r="K27" i="1"/>
  <c r="AA232" i="1"/>
  <c r="O58" i="4"/>
  <c r="T12" i="4"/>
  <c r="C352" i="6"/>
  <c r="AF142" i="1"/>
  <c r="M309" i="1"/>
  <c r="G272" i="1"/>
  <c r="R281" i="1"/>
  <c r="D219" i="6"/>
  <c r="AD21" i="1"/>
  <c r="N337" i="1"/>
  <c r="H105" i="1"/>
  <c r="G147" i="1"/>
  <c r="AD99" i="1"/>
  <c r="F47" i="1"/>
  <c r="AF328" i="1"/>
  <c r="G114" i="1"/>
  <c r="C483" i="6"/>
  <c r="AD340" i="1"/>
  <c r="AI101" i="1"/>
  <c r="H360" i="1"/>
  <c r="R239" i="1"/>
  <c r="F61" i="1"/>
  <c r="P287" i="1"/>
  <c r="P109" i="1"/>
  <c r="AG301" i="1"/>
  <c r="G23" i="1"/>
  <c r="M151" i="1"/>
  <c r="T107" i="1"/>
  <c r="AF351" i="1"/>
  <c r="AM36" i="6"/>
  <c r="D155" i="6"/>
  <c r="O59" i="1"/>
  <c r="R279" i="1"/>
  <c r="O282" i="1"/>
  <c r="R122" i="1"/>
  <c r="G231" i="1"/>
  <c r="R21" i="1"/>
  <c r="AD127" i="1"/>
  <c r="E232" i="1"/>
  <c r="I58" i="4"/>
  <c r="E200" i="1"/>
  <c r="N61" i="1"/>
  <c r="Q127" i="1"/>
  <c r="J57" i="1"/>
  <c r="N110" i="1"/>
  <c r="AG158" i="1"/>
  <c r="E242" i="1"/>
  <c r="G95" i="1"/>
  <c r="C482" i="6"/>
  <c r="M187" i="1"/>
  <c r="E246" i="1"/>
  <c r="V24" i="6"/>
  <c r="AA131" i="1"/>
  <c r="L330" i="1"/>
  <c r="AI306" i="1"/>
  <c r="N109" i="1"/>
  <c r="K262" i="1"/>
  <c r="O149" i="1"/>
  <c r="K9" i="1"/>
  <c r="AI315" i="1"/>
  <c r="AD166" i="1"/>
  <c r="D65" i="4"/>
  <c r="F339" i="1"/>
  <c r="AD7" i="1"/>
  <c r="J164" i="1"/>
  <c r="AA284" i="1"/>
  <c r="AF222" i="1"/>
  <c r="C79" i="6"/>
  <c r="AG271" i="1"/>
  <c r="J30" i="1"/>
  <c r="AI207" i="1"/>
  <c r="Q51" i="1"/>
  <c r="AF173" i="1"/>
  <c r="AA39" i="1"/>
  <c r="L174" i="1"/>
  <c r="T119" i="1"/>
  <c r="F191" i="1"/>
  <c r="AI162" i="1"/>
  <c r="K284" i="1"/>
  <c r="AA191" i="1"/>
  <c r="E126" i="1"/>
  <c r="E64" i="1"/>
  <c r="AD34" i="1"/>
  <c r="AG349" i="1"/>
  <c r="F62" i="1"/>
  <c r="AF7" i="1"/>
  <c r="G82" i="1"/>
  <c r="C430" i="6"/>
  <c r="H259" i="1"/>
  <c r="N319" i="1"/>
  <c r="AG228" i="1"/>
  <c r="E111" i="1"/>
  <c r="G287" i="1"/>
  <c r="AI79" i="1"/>
  <c r="P210" i="1"/>
  <c r="AD69" i="1"/>
  <c r="C160" i="6"/>
  <c r="T35" i="4"/>
  <c r="G14" i="1"/>
  <c r="O258" i="1"/>
  <c r="E430" i="6"/>
  <c r="K139" i="1"/>
  <c r="G154" i="1"/>
  <c r="AA201" i="1"/>
  <c r="P318" i="1"/>
  <c r="E29" i="6"/>
  <c r="AF333" i="1"/>
  <c r="AF66" i="1"/>
  <c r="M292" i="1"/>
  <c r="L113" i="1"/>
  <c r="F37" i="1"/>
  <c r="N274" i="1"/>
  <c r="AA276" i="1"/>
  <c r="H181" i="1"/>
  <c r="O54" i="4"/>
  <c r="AG144" i="1"/>
  <c r="O16" i="4"/>
  <c r="AF134" i="1"/>
  <c r="E387" i="6"/>
  <c r="AI19" i="1"/>
  <c r="R74" i="1"/>
  <c r="C308" i="6"/>
  <c r="M124" i="1"/>
  <c r="P66" i="1"/>
  <c r="G295" i="1"/>
  <c r="AD251" i="1"/>
  <c r="AD262" i="1"/>
  <c r="R157" i="1"/>
  <c r="L104" i="1"/>
  <c r="J27" i="4"/>
  <c r="L68" i="1"/>
  <c r="C122" i="6"/>
  <c r="AG351" i="1"/>
  <c r="AG255" i="1"/>
  <c r="K219" i="1"/>
  <c r="K248" i="1"/>
  <c r="P184" i="1"/>
  <c r="O293" i="1"/>
  <c r="H208" i="1"/>
  <c r="C198" i="6"/>
  <c r="K235" i="1"/>
  <c r="G310" i="1"/>
  <c r="AA202" i="1"/>
  <c r="AG169" i="1"/>
  <c r="G83" i="1"/>
  <c r="M157" i="1"/>
  <c r="K286" i="1"/>
  <c r="H141" i="1"/>
  <c r="AD273" i="1"/>
  <c r="AI91" i="1"/>
  <c r="M146" i="1"/>
  <c r="C116" i="6"/>
  <c r="Q100" i="1"/>
  <c r="L172" i="1"/>
  <c r="AF154" i="1"/>
  <c r="AA249" i="1"/>
  <c r="L30" i="6"/>
  <c r="G229" i="1"/>
  <c r="R357" i="1"/>
  <c r="L51" i="1"/>
  <c r="Q299" i="1"/>
  <c r="AI175" i="1"/>
  <c r="AA12" i="1"/>
  <c r="F330" i="1"/>
  <c r="T73" i="1"/>
  <c r="K131" i="1"/>
  <c r="M18" i="6"/>
  <c r="K324" i="1"/>
  <c r="AI46" i="1"/>
  <c r="L107" i="1"/>
  <c r="AJ13" i="4"/>
  <c r="AI167" i="1"/>
  <c r="AF310" i="1"/>
  <c r="L227" i="1"/>
  <c r="AF105" i="1"/>
  <c r="G36" i="1"/>
  <c r="T273" i="1"/>
  <c r="D282" i="6"/>
  <c r="M119" i="1"/>
  <c r="Q12" i="1"/>
  <c r="AG30" i="1"/>
  <c r="L178" i="1"/>
  <c r="M18" i="1"/>
  <c r="O275" i="1"/>
  <c r="AF43" i="1"/>
  <c r="P56" i="1"/>
  <c r="F51" i="1"/>
  <c r="P105" i="1"/>
  <c r="J231" i="1"/>
  <c r="D159" i="6"/>
  <c r="AD249" i="1"/>
  <c r="AA142" i="1"/>
  <c r="AN53" i="4"/>
  <c r="AA95" i="1"/>
  <c r="Q262" i="1"/>
  <c r="N102" i="1"/>
  <c r="O324" i="1"/>
  <c r="L325" i="1"/>
  <c r="AF204" i="1"/>
  <c r="R42" i="4"/>
  <c r="P42" i="1"/>
  <c r="AH51" i="4"/>
  <c r="F66" i="4"/>
  <c r="Q118" i="1"/>
  <c r="N23" i="1"/>
  <c r="AG57" i="4"/>
  <c r="O57" i="4"/>
  <c r="M81" i="1"/>
  <c r="F234" i="1"/>
  <c r="AF231" i="1"/>
  <c r="T245" i="1"/>
  <c r="N129" i="1"/>
  <c r="AI13" i="1"/>
  <c r="L229" i="1"/>
  <c r="R34" i="1"/>
  <c r="E66" i="6"/>
  <c r="V44" i="6"/>
  <c r="M39" i="6"/>
  <c r="AG297" i="1"/>
  <c r="AF309" i="1"/>
  <c r="H138" i="1"/>
  <c r="G169" i="1"/>
  <c r="N46" i="1"/>
  <c r="K316" i="1"/>
  <c r="AD250" i="1"/>
  <c r="Q123" i="1"/>
  <c r="T19" i="4"/>
  <c r="AG53" i="1"/>
  <c r="H304" i="1"/>
  <c r="O206" i="1"/>
  <c r="G127" i="1"/>
  <c r="Q38" i="1"/>
  <c r="Q19" i="1"/>
  <c r="M194" i="1"/>
  <c r="J187" i="1"/>
  <c r="AA40" i="1"/>
  <c r="K67" i="1"/>
  <c r="N231" i="1"/>
  <c r="H351" i="1"/>
  <c r="H142" i="1"/>
  <c r="L96" i="1"/>
  <c r="K269" i="1"/>
  <c r="AF325" i="1"/>
  <c r="O101" i="1"/>
  <c r="K242" i="1"/>
  <c r="AF288" i="1"/>
  <c r="M300" i="1"/>
  <c r="O193" i="1"/>
  <c r="J15" i="1"/>
  <c r="AD346" i="1"/>
  <c r="L77" i="1"/>
  <c r="N56" i="1"/>
  <c r="P218" i="1"/>
  <c r="H154" i="1"/>
  <c r="L109" i="1"/>
  <c r="N6" i="4"/>
  <c r="AF122" i="1"/>
  <c r="L54" i="1"/>
  <c r="L67" i="1"/>
  <c r="D258" i="6"/>
  <c r="H233" i="1"/>
  <c r="J151" i="1"/>
  <c r="AA310" i="1"/>
  <c r="N64" i="1"/>
  <c r="E131" i="6"/>
  <c r="AA238" i="1"/>
  <c r="Q74" i="1"/>
  <c r="M73" i="1"/>
  <c r="J152" i="1"/>
  <c r="AD280" i="1"/>
  <c r="K103" i="1"/>
  <c r="AA141" i="1"/>
  <c r="K348" i="1"/>
  <c r="R261" i="1"/>
  <c r="K75" i="1"/>
  <c r="F133" i="1"/>
  <c r="T134" i="1"/>
  <c r="AA38" i="1"/>
  <c r="H256" i="1"/>
  <c r="Q64" i="1"/>
  <c r="AI330" i="1"/>
  <c r="AA184" i="1"/>
  <c r="F86" i="1"/>
  <c r="P293" i="1"/>
  <c r="AD231" i="1"/>
  <c r="T224" i="1"/>
  <c r="AG132" i="1"/>
  <c r="O144" i="1"/>
  <c r="F9" i="1"/>
  <c r="AF220" i="1"/>
  <c r="AF170" i="1"/>
  <c r="H30" i="1"/>
  <c r="AD218" i="1"/>
  <c r="N20" i="6"/>
  <c r="Q49" i="1"/>
  <c r="R345" i="1"/>
  <c r="T328" i="1"/>
  <c r="N288" i="1"/>
  <c r="AJ14" i="4"/>
  <c r="AJ26" i="4"/>
  <c r="AG39" i="1"/>
  <c r="E328" i="1"/>
  <c r="G140" i="1"/>
  <c r="AD104" i="1"/>
  <c r="AI270" i="1"/>
  <c r="T37" i="1"/>
  <c r="N327" i="1"/>
  <c r="C29" i="6"/>
  <c r="K260" i="1"/>
  <c r="F46" i="1"/>
  <c r="N52" i="1"/>
  <c r="R290" i="1"/>
  <c r="R231" i="1"/>
  <c r="AD246" i="1"/>
  <c r="AD19" i="6"/>
  <c r="E254" i="1"/>
  <c r="E272" i="1"/>
  <c r="R29" i="1"/>
  <c r="R336" i="1"/>
  <c r="T70" i="1"/>
  <c r="P267" i="1"/>
  <c r="D88" i="6"/>
  <c r="R324" i="1"/>
  <c r="G22" i="1"/>
  <c r="AA117" i="1"/>
  <c r="AO39" i="6"/>
  <c r="P189" i="1"/>
  <c r="AI211" i="1"/>
  <c r="H216" i="1"/>
  <c r="AI135" i="1"/>
  <c r="E139" i="6"/>
  <c r="R213" i="1"/>
  <c r="AF201" i="1"/>
  <c r="AH56" i="4"/>
  <c r="AA59" i="1"/>
  <c r="E109" i="1"/>
  <c r="P249" i="1"/>
  <c r="D26" i="6"/>
  <c r="AA9" i="1"/>
  <c r="O180" i="1"/>
  <c r="O286" i="1"/>
  <c r="AO15" i="4"/>
  <c r="Q152" i="1"/>
  <c r="F63" i="4"/>
  <c r="E281" i="1"/>
  <c r="AM18" i="4"/>
  <c r="AI309" i="1"/>
  <c r="H126" i="1"/>
  <c r="AD160" i="1"/>
  <c r="R153" i="1"/>
  <c r="AA146" i="1"/>
  <c r="J189" i="1"/>
  <c r="M37" i="1"/>
  <c r="J66" i="1"/>
  <c r="O10" i="1"/>
  <c r="AG70" i="1"/>
  <c r="AG234" i="1"/>
  <c r="AG233" i="1"/>
  <c r="T126" i="1"/>
  <c r="G31" i="1"/>
  <c r="D72" i="6"/>
  <c r="AA251" i="1"/>
  <c r="L98" i="1"/>
  <c r="R7" i="1"/>
  <c r="E177" i="1"/>
  <c r="AF149" i="1"/>
  <c r="E76" i="1"/>
  <c r="N248" i="1"/>
  <c r="R39" i="4"/>
  <c r="E306" i="1"/>
  <c r="G308" i="1"/>
  <c r="AI203" i="1"/>
  <c r="AD14" i="1"/>
  <c r="L249" i="1"/>
  <c r="AD28" i="1"/>
  <c r="AA51" i="1"/>
  <c r="AG72" i="1"/>
  <c r="E139" i="1"/>
  <c r="AG201" i="1"/>
  <c r="R227" i="1"/>
  <c r="Q335" i="1"/>
  <c r="T240" i="1"/>
  <c r="N173" i="1"/>
  <c r="K16" i="1"/>
  <c r="R121" i="1"/>
  <c r="Q336" i="1"/>
  <c r="E277" i="1"/>
  <c r="AD241" i="1"/>
  <c r="K218" i="1"/>
  <c r="AD120" i="1"/>
  <c r="T277" i="1"/>
  <c r="L41" i="1"/>
  <c r="D379" i="6"/>
  <c r="L309" i="1"/>
  <c r="R195" i="1"/>
  <c r="P37" i="1"/>
  <c r="R346" i="1"/>
  <c r="Q29" i="1"/>
  <c r="V27" i="6"/>
  <c r="E326" i="6"/>
  <c r="R54" i="4"/>
  <c r="R187" i="1"/>
  <c r="N43" i="1"/>
  <c r="J299" i="1"/>
  <c r="C202" i="6"/>
  <c r="I23" i="4"/>
  <c r="O151" i="1"/>
  <c r="J173" i="1"/>
  <c r="Q180" i="1"/>
  <c r="L42" i="1"/>
  <c r="M43" i="1"/>
  <c r="F181" i="1"/>
  <c r="E148" i="1"/>
  <c r="N305" i="1"/>
  <c r="AI345" i="1"/>
  <c r="AI115" i="1"/>
  <c r="AF174" i="1"/>
  <c r="K54" i="1"/>
  <c r="H39" i="1"/>
  <c r="AI58" i="1"/>
  <c r="G343" i="1"/>
  <c r="M93" i="1"/>
  <c r="T54" i="1"/>
  <c r="P170" i="1"/>
  <c r="AF9" i="1"/>
  <c r="R45" i="1"/>
  <c r="H306" i="1"/>
  <c r="O34" i="1"/>
  <c r="Q72" i="1"/>
  <c r="O190" i="1"/>
  <c r="H279" i="1"/>
  <c r="E292" i="6"/>
  <c r="AI132" i="1"/>
  <c r="AD123" i="1"/>
  <c r="E173" i="1"/>
  <c r="M168" i="1"/>
  <c r="AI169" i="1"/>
  <c r="Q224" i="1"/>
  <c r="AG317" i="1"/>
  <c r="R342" i="1"/>
  <c r="AA272" i="1"/>
  <c r="J50" i="1"/>
  <c r="Q280" i="1"/>
  <c r="G104" i="1"/>
  <c r="E25" i="1"/>
  <c r="R254" i="1"/>
  <c r="H232" i="1"/>
  <c r="J163" i="1"/>
  <c r="T52" i="4"/>
  <c r="AG100" i="1"/>
  <c r="F64" i="1"/>
  <c r="L44" i="6"/>
  <c r="H264" i="1"/>
  <c r="N9" i="6"/>
  <c r="Q352" i="1"/>
  <c r="AF148" i="1"/>
  <c r="F57" i="1"/>
  <c r="E71" i="1"/>
  <c r="AF14" i="1"/>
  <c r="J233" i="1"/>
  <c r="L290" i="1"/>
  <c r="AG94" i="1"/>
  <c r="K236" i="1"/>
  <c r="P205" i="1"/>
  <c r="AA72" i="1"/>
  <c r="AI154" i="1"/>
  <c r="D71" i="6"/>
  <c r="H133" i="1"/>
  <c r="P151" i="1"/>
  <c r="K244" i="1"/>
  <c r="AI63" i="1"/>
  <c r="W10" i="6"/>
  <c r="T320" i="1"/>
  <c r="N108" i="1"/>
  <c r="AJ34" i="4"/>
  <c r="K232" i="1"/>
  <c r="T249" i="1"/>
  <c r="P23" i="1"/>
  <c r="E340" i="1"/>
  <c r="N236" i="1"/>
  <c r="E78" i="1"/>
  <c r="E294" i="1"/>
  <c r="AF69" i="1"/>
  <c r="C168" i="6"/>
  <c r="N7" i="6"/>
  <c r="N126" i="1"/>
  <c r="P118" i="1"/>
  <c r="E58" i="6"/>
  <c r="AD301" i="1"/>
  <c r="E196" i="1"/>
  <c r="I21" i="4"/>
  <c r="K13" i="1"/>
  <c r="M315" i="1"/>
  <c r="AA295" i="1"/>
  <c r="M288" i="1"/>
  <c r="AD347" i="1"/>
  <c r="K35" i="1"/>
  <c r="AA22" i="1"/>
  <c r="AI127" i="1"/>
  <c r="T41" i="4"/>
  <c r="J235" i="1"/>
  <c r="M35" i="6"/>
  <c r="H122" i="1"/>
  <c r="AD318" i="1"/>
  <c r="L274" i="1"/>
  <c r="E310" i="1"/>
  <c r="J255" i="1"/>
  <c r="AD245" i="1"/>
  <c r="T15" i="1"/>
  <c r="Q88" i="1"/>
  <c r="L18" i="1"/>
  <c r="Q172" i="1"/>
  <c r="AA296" i="1"/>
  <c r="C59" i="4"/>
  <c r="L100" i="1"/>
  <c r="G242" i="1"/>
  <c r="J105" i="1"/>
  <c r="F129" i="1"/>
  <c r="H242" i="1"/>
  <c r="AA300" i="1"/>
  <c r="AD52" i="4"/>
  <c r="AH28" i="4"/>
  <c r="M12" i="6"/>
  <c r="Q66" i="1"/>
  <c r="AF238" i="1"/>
  <c r="AI25" i="4"/>
  <c r="E12" i="6"/>
  <c r="E312" i="6"/>
  <c r="H34" i="1"/>
  <c r="D189" i="6"/>
  <c r="J207" i="1"/>
  <c r="L19" i="1"/>
  <c r="L182" i="1"/>
  <c r="Q149" i="1"/>
  <c r="AG197" i="1"/>
  <c r="R222" i="1"/>
  <c r="H28" i="1"/>
  <c r="O261" i="1"/>
  <c r="G247" i="1"/>
  <c r="M22" i="6"/>
  <c r="F237" i="1"/>
  <c r="N341" i="1"/>
  <c r="M135" i="1"/>
  <c r="N321" i="1"/>
  <c r="L110" i="1"/>
  <c r="AO25" i="4"/>
  <c r="K357" i="1"/>
  <c r="W34" i="4"/>
  <c r="AF135" i="1"/>
  <c r="AD183" i="1"/>
  <c r="F127" i="1"/>
  <c r="D55" i="6"/>
  <c r="AF286" i="1"/>
  <c r="K200" i="1"/>
  <c r="Q201" i="1"/>
  <c r="O182" i="1"/>
  <c r="O11" i="1"/>
  <c r="E232" i="6"/>
  <c r="E55" i="1"/>
  <c r="AF19" i="1"/>
  <c r="N224" i="1"/>
  <c r="G203" i="1"/>
  <c r="AI148" i="1"/>
  <c r="J21" i="1"/>
  <c r="D489" i="6"/>
  <c r="S61" i="4"/>
  <c r="J271" i="1"/>
  <c r="H359" i="1"/>
  <c r="M214" i="1"/>
  <c r="M44" i="1"/>
  <c r="H55" i="1"/>
  <c r="E141" i="6"/>
  <c r="AG264" i="1"/>
  <c r="M152" i="1"/>
  <c r="C309" i="6"/>
  <c r="R212" i="1"/>
  <c r="D472" i="6"/>
  <c r="K112" i="1"/>
  <c r="H204" i="1"/>
  <c r="Q275" i="1"/>
  <c r="AG119" i="1"/>
  <c r="K34" i="1"/>
  <c r="N227" i="1"/>
  <c r="R85" i="1"/>
  <c r="E282" i="1"/>
  <c r="G214" i="1"/>
  <c r="AA214" i="1"/>
  <c r="J307" i="1"/>
  <c r="Q185" i="1"/>
  <c r="R358" i="1"/>
  <c r="G68" i="1"/>
  <c r="K22" i="1"/>
  <c r="L206" i="1"/>
  <c r="N136" i="1"/>
  <c r="N91" i="1"/>
  <c r="O340" i="1"/>
  <c r="AF74" i="1"/>
  <c r="AI18" i="1"/>
  <c r="S45" i="4"/>
  <c r="AG154" i="1"/>
  <c r="J319" i="1"/>
  <c r="AD57" i="1"/>
  <c r="AF329" i="1"/>
  <c r="AA10" i="1"/>
  <c r="G119" i="1"/>
  <c r="T51" i="4"/>
  <c r="H61" i="1"/>
  <c r="H190" i="1"/>
  <c r="AA50" i="1"/>
  <c r="AN36" i="4"/>
  <c r="E112" i="1"/>
  <c r="H347" i="1"/>
  <c r="O358" i="1"/>
  <c r="AD30" i="4"/>
  <c r="J79" i="1"/>
  <c r="AD172" i="1"/>
  <c r="L171" i="1"/>
  <c r="AG193" i="1"/>
  <c r="AJ43" i="4"/>
  <c r="Q213" i="1"/>
  <c r="AG120" i="1"/>
  <c r="AO13" i="4"/>
  <c r="K172" i="1"/>
  <c r="L73" i="1"/>
  <c r="J36" i="1"/>
  <c r="E141" i="1"/>
  <c r="K91" i="1"/>
  <c r="R73" i="1"/>
  <c r="AG356" i="1"/>
  <c r="AD44" i="1"/>
  <c r="N15" i="6"/>
  <c r="V7" i="6"/>
  <c r="O248" i="1"/>
  <c r="J153" i="1"/>
  <c r="O52" i="4"/>
  <c r="F172" i="1"/>
  <c r="E309" i="6"/>
  <c r="H143" i="1"/>
  <c r="L310" i="1"/>
  <c r="AG109" i="1"/>
  <c r="AI151" i="1"/>
  <c r="E16" i="1"/>
  <c r="Q27" i="4"/>
  <c r="E19" i="1"/>
  <c r="M109" i="1"/>
  <c r="AD45" i="4"/>
  <c r="AA136" i="1"/>
  <c r="U12" i="4"/>
  <c r="C10" i="6"/>
  <c r="J60" i="1"/>
  <c r="O95" i="1"/>
  <c r="N201" i="1"/>
  <c r="D221" i="6"/>
  <c r="H312" i="1"/>
  <c r="K167" i="1"/>
  <c r="J211" i="1"/>
  <c r="Q28" i="4"/>
  <c r="AF19" i="4"/>
  <c r="AG336" i="1"/>
  <c r="AA153" i="1"/>
  <c r="G41" i="1"/>
  <c r="R317" i="1"/>
  <c r="T253" i="1"/>
  <c r="AF316" i="1"/>
  <c r="G94" i="1"/>
  <c r="M126" i="1"/>
  <c r="E110" i="1"/>
  <c r="H235" i="1"/>
  <c r="G103" i="1"/>
  <c r="Q46" i="4"/>
  <c r="R64" i="1"/>
  <c r="K266" i="1"/>
  <c r="N50" i="1"/>
  <c r="AJ22" i="4"/>
  <c r="N21" i="6"/>
  <c r="Q36" i="1"/>
  <c r="AF24" i="1"/>
  <c r="J116" i="1"/>
  <c r="AF55" i="4"/>
  <c r="T135" i="1"/>
  <c r="T20" i="1"/>
  <c r="F164" i="1"/>
  <c r="D89" i="6"/>
  <c r="L44" i="1"/>
  <c r="G353" i="1"/>
  <c r="O246" i="1"/>
  <c r="F214" i="1"/>
  <c r="AD159" i="1"/>
  <c r="J89" i="1"/>
  <c r="AI24" i="4"/>
  <c r="F153" i="1"/>
  <c r="G86" i="1"/>
  <c r="J222" i="1"/>
  <c r="N257" i="1"/>
  <c r="N234" i="1"/>
  <c r="Q312" i="1"/>
  <c r="AD141" i="1"/>
  <c r="AF263" i="1"/>
  <c r="AI180" i="1"/>
  <c r="AA69" i="1"/>
  <c r="F272" i="1"/>
  <c r="F156" i="1"/>
  <c r="P252" i="1"/>
  <c r="E18" i="1"/>
  <c r="M137" i="1"/>
  <c r="AA240" i="1"/>
  <c r="AD82" i="1"/>
  <c r="G131" i="1"/>
  <c r="J32" i="1"/>
  <c r="M211" i="1"/>
  <c r="M143" i="1"/>
  <c r="C36" i="6"/>
  <c r="F201" i="1"/>
  <c r="O181" i="1"/>
  <c r="H258" i="1"/>
  <c r="F334" i="1"/>
  <c r="N28" i="1"/>
  <c r="O318" i="1"/>
  <c r="H291" i="1"/>
  <c r="AG342" i="1"/>
  <c r="P67" i="1"/>
  <c r="AI218" i="1"/>
  <c r="AI219" i="1"/>
  <c r="J338" i="1"/>
  <c r="T313" i="1"/>
  <c r="O48" i="1"/>
  <c r="AI36" i="1"/>
  <c r="N133" i="1"/>
  <c r="AD38" i="4"/>
  <c r="AA347" i="1"/>
  <c r="E320" i="1"/>
  <c r="D347" i="6"/>
  <c r="AF277" i="1"/>
  <c r="AA319" i="1"/>
  <c r="M229" i="1"/>
  <c r="L83" i="1"/>
  <c r="K336" i="1"/>
  <c r="AI260" i="1"/>
  <c r="R41" i="1"/>
  <c r="E26" i="1"/>
  <c r="E40" i="1"/>
  <c r="AJ47" i="4"/>
  <c r="AM24" i="4"/>
  <c r="E273" i="1"/>
  <c r="O20" i="1"/>
  <c r="T220" i="1"/>
  <c r="M361" i="1"/>
  <c r="AI268" i="1"/>
  <c r="Q148" i="1"/>
  <c r="L58" i="1"/>
  <c r="H111" i="1"/>
  <c r="G39" i="1"/>
  <c r="H109" i="1"/>
  <c r="E38" i="1"/>
  <c r="R30" i="4"/>
  <c r="O14" i="1"/>
  <c r="M173" i="1"/>
  <c r="AI126" i="1"/>
  <c r="O163" i="1"/>
  <c r="M200" i="1"/>
  <c r="N72" i="1"/>
  <c r="M31" i="6"/>
  <c r="K32" i="1"/>
  <c r="E215" i="6"/>
  <c r="AG277" i="1"/>
  <c r="P171" i="1"/>
  <c r="N19" i="1"/>
  <c r="AD316" i="1"/>
  <c r="J18" i="1"/>
  <c r="AO19" i="6"/>
  <c r="K343" i="1"/>
  <c r="H95" i="1"/>
  <c r="J100" i="1"/>
  <c r="AA210" i="1"/>
  <c r="D392" i="6"/>
  <c r="L240" i="1"/>
  <c r="J17" i="1"/>
  <c r="Q363" i="1"/>
  <c r="P74" i="1"/>
  <c r="T225" i="1"/>
  <c r="W46" i="6"/>
  <c r="O276" i="1"/>
  <c r="AI76" i="1"/>
  <c r="AD36" i="4"/>
  <c r="AA304" i="1"/>
  <c r="W19" i="6"/>
  <c r="L25" i="1"/>
  <c r="P12" i="1"/>
  <c r="G113" i="1"/>
  <c r="AF193" i="1"/>
  <c r="U17" i="6"/>
  <c r="N162" i="1"/>
  <c r="E131" i="1"/>
  <c r="T13" i="4"/>
  <c r="K136" i="1"/>
  <c r="E189" i="1"/>
  <c r="V8" i="6"/>
  <c r="AI55" i="1"/>
  <c r="H110" i="1"/>
  <c r="T244" i="1"/>
  <c r="AF112" i="1"/>
  <c r="M228" i="1"/>
  <c r="F290" i="1"/>
  <c r="D7" i="6"/>
  <c r="AF232" i="1"/>
  <c r="R36" i="1"/>
  <c r="K297" i="1"/>
  <c r="T257" i="1"/>
  <c r="J37" i="4"/>
  <c r="N89" i="1"/>
  <c r="E79" i="1"/>
  <c r="AA13" i="1"/>
  <c r="K170" i="1"/>
  <c r="AA306" i="1"/>
  <c r="AI128" i="1"/>
  <c r="P299" i="1"/>
  <c r="G234" i="1"/>
  <c r="E28" i="6"/>
  <c r="AI53" i="1"/>
  <c r="H260" i="1"/>
  <c r="G175" i="1"/>
  <c r="AG49" i="1"/>
  <c r="Q264" i="1"/>
  <c r="K120" i="1"/>
  <c r="E279" i="1"/>
  <c r="N48" i="1"/>
  <c r="H89" i="1"/>
  <c r="L253" i="1"/>
  <c r="K223" i="1"/>
  <c r="F243" i="1"/>
  <c r="K182" i="1"/>
  <c r="AA223" i="1"/>
  <c r="L7" i="6"/>
  <c r="T98" i="1"/>
  <c r="O273" i="1"/>
  <c r="AI26" i="1"/>
  <c r="O102" i="1"/>
  <c r="N208" i="1"/>
  <c r="AD341" i="1"/>
  <c r="N210" i="1"/>
  <c r="K230" i="1"/>
  <c r="N174" i="1"/>
  <c r="AG237" i="1"/>
  <c r="N155" i="1"/>
  <c r="E234" i="1"/>
  <c r="N119" i="1"/>
  <c r="AG136" i="1"/>
  <c r="AG171" i="1"/>
  <c r="C22" i="4"/>
  <c r="AF38" i="1"/>
  <c r="M15" i="6"/>
  <c r="AA262" i="1"/>
  <c r="G172" i="1"/>
  <c r="K56" i="1"/>
  <c r="C63" i="6"/>
  <c r="AD113" i="1"/>
  <c r="E257" i="6"/>
  <c r="AA68" i="1"/>
  <c r="Q56" i="1"/>
  <c r="H68" i="1"/>
  <c r="E337" i="6"/>
  <c r="AF301" i="1"/>
  <c r="E329" i="1"/>
  <c r="P102" i="1"/>
  <c r="G206" i="1"/>
  <c r="L224" i="1"/>
  <c r="G136" i="1"/>
  <c r="AI196" i="1"/>
  <c r="H272" i="1"/>
  <c r="AA175" i="1"/>
  <c r="F363" i="1"/>
  <c r="P20" i="1"/>
  <c r="K83" i="1"/>
  <c r="AA104" i="1"/>
  <c r="N159" i="1"/>
  <c r="K59" i="1"/>
  <c r="C335" i="6"/>
  <c r="E290" i="1"/>
  <c r="O178" i="1"/>
  <c r="U35" i="6"/>
  <c r="M262" i="1"/>
  <c r="G332" i="1"/>
  <c r="AG168" i="1"/>
  <c r="R240" i="1"/>
  <c r="AI144" i="1"/>
  <c r="O213" i="1"/>
  <c r="H234" i="1"/>
  <c r="E331" i="1"/>
  <c r="T10" i="1"/>
  <c r="AH44" i="4"/>
  <c r="O27" i="1"/>
  <c r="M325" i="1"/>
  <c r="F213" i="1"/>
  <c r="N121" i="1"/>
  <c r="Q47" i="1"/>
  <c r="O42" i="1"/>
  <c r="F284" i="1"/>
  <c r="AI217" i="1"/>
  <c r="E98" i="1"/>
  <c r="D24" i="6"/>
  <c r="N82" i="1"/>
  <c r="E90" i="1"/>
  <c r="T74" i="1"/>
  <c r="AD12" i="1"/>
  <c r="F279" i="1"/>
  <c r="Q138" i="1"/>
  <c r="C80" i="6"/>
  <c r="K29" i="1"/>
  <c r="C184" i="6"/>
  <c r="L314" i="1"/>
  <c r="K214" i="1"/>
  <c r="P182" i="1"/>
  <c r="T146" i="1"/>
  <c r="O317" i="1"/>
  <c r="E270" i="1"/>
  <c r="AA31" i="1"/>
  <c r="O306" i="1"/>
  <c r="AF57" i="4"/>
  <c r="G360" i="1"/>
  <c r="G100" i="1"/>
  <c r="E34" i="6"/>
  <c r="J122" i="1"/>
  <c r="K57" i="1"/>
  <c r="AF27" i="1"/>
  <c r="K119" i="1"/>
  <c r="O204" i="1"/>
  <c r="AA55" i="1"/>
  <c r="AD186" i="1"/>
  <c r="AI16" i="1"/>
  <c r="M247" i="1"/>
  <c r="R210" i="1"/>
  <c r="C132" i="6"/>
  <c r="AF227" i="1"/>
  <c r="J260" i="1"/>
  <c r="E230" i="1"/>
  <c r="R297" i="1"/>
  <c r="P71" i="1"/>
  <c r="P337" i="1"/>
  <c r="H186" i="1"/>
  <c r="D256" i="6"/>
  <c r="G7" i="1"/>
  <c r="K114" i="1"/>
  <c r="AF196" i="1"/>
  <c r="AD312" i="1"/>
  <c r="T49" i="4"/>
  <c r="R192" i="1"/>
  <c r="P236" i="1"/>
  <c r="S19" i="4"/>
  <c r="L158" i="1"/>
  <c r="J12" i="1"/>
  <c r="N298" i="1"/>
  <c r="H231" i="1"/>
  <c r="F150" i="1"/>
  <c r="T337" i="1"/>
  <c r="J335" i="1"/>
  <c r="R56" i="1"/>
  <c r="D337" i="6"/>
  <c r="AO23" i="4"/>
  <c r="F350" i="1"/>
  <c r="O327" i="1"/>
  <c r="AA180" i="1"/>
  <c r="H332" i="1"/>
  <c r="AF75" i="1"/>
  <c r="J35" i="1"/>
  <c r="H100" i="1"/>
  <c r="J270" i="1"/>
  <c r="F323" i="1"/>
  <c r="C491" i="6"/>
  <c r="N70" i="1"/>
  <c r="O224" i="1"/>
  <c r="AF93" i="1"/>
  <c r="F278" i="1"/>
  <c r="N71" i="1"/>
  <c r="L163" i="1"/>
  <c r="E108" i="6"/>
  <c r="E488" i="6"/>
  <c r="R32" i="4"/>
  <c r="Q285" i="1"/>
  <c r="P355" i="1"/>
  <c r="AG181" i="1"/>
  <c r="AI234" i="1"/>
  <c r="AA301" i="1"/>
  <c r="F163" i="1"/>
  <c r="H10" i="1"/>
  <c r="AG24" i="1"/>
  <c r="AD275" i="1"/>
  <c r="H35" i="1"/>
  <c r="D388" i="6"/>
  <c r="K49" i="1"/>
  <c r="P234" i="1"/>
  <c r="AF44" i="4"/>
  <c r="L130" i="1"/>
  <c r="P103" i="1"/>
  <c r="R60" i="1"/>
  <c r="Q253" i="1"/>
  <c r="P275" i="1"/>
  <c r="E69" i="1"/>
  <c r="C43" i="4"/>
  <c r="G11" i="1"/>
  <c r="R24" i="1"/>
  <c r="E147" i="1"/>
  <c r="O30" i="1"/>
  <c r="C293" i="6"/>
  <c r="N243" i="1"/>
  <c r="E213" i="1"/>
  <c r="R51" i="1"/>
  <c r="AD171" i="1"/>
  <c r="E214" i="6"/>
  <c r="P231" i="1"/>
  <c r="F287" i="1"/>
  <c r="W31" i="6"/>
  <c r="H188" i="1"/>
  <c r="O94" i="1"/>
  <c r="R93" i="1"/>
  <c r="G255" i="1"/>
  <c r="C157" i="6"/>
  <c r="T216" i="1"/>
  <c r="AA194" i="1"/>
  <c r="AF311" i="1"/>
  <c r="K30" i="1"/>
  <c r="AN12" i="6"/>
  <c r="O46" i="1"/>
  <c r="AA250" i="1"/>
  <c r="F126" i="1"/>
  <c r="H107" i="1"/>
  <c r="T67" i="1"/>
  <c r="R55" i="4"/>
  <c r="T363" i="1"/>
  <c r="R135" i="1"/>
  <c r="AI8" i="1"/>
  <c r="R340" i="1"/>
  <c r="F123" i="1"/>
  <c r="Q226" i="1"/>
  <c r="K109" i="1"/>
  <c r="W57" i="4"/>
  <c r="E181" i="1"/>
  <c r="AA86" i="1"/>
  <c r="AD300" i="1"/>
  <c r="AD36" i="1"/>
  <c r="K225" i="1"/>
  <c r="K155" i="1"/>
  <c r="G24" i="1"/>
  <c r="K265" i="1"/>
  <c r="T281" i="1"/>
  <c r="E236" i="1"/>
  <c r="Q317" i="1"/>
  <c r="AA107" i="1"/>
  <c r="H217" i="1"/>
  <c r="H354" i="1"/>
  <c r="AI323" i="1"/>
  <c r="T291" i="1"/>
  <c r="T153" i="1"/>
  <c r="Q269" i="1"/>
  <c r="G108" i="1"/>
  <c r="Q99" i="1"/>
  <c r="Q65" i="1"/>
  <c r="AG86" i="1"/>
  <c r="K132" i="1"/>
  <c r="M113" i="1"/>
  <c r="E487" i="6"/>
  <c r="M199" i="1"/>
  <c r="J311" i="1"/>
  <c r="D348" i="6"/>
  <c r="AF191" i="1"/>
  <c r="L146" i="1"/>
  <c r="Q186" i="1"/>
  <c r="F286" i="1"/>
  <c r="AA16" i="1"/>
  <c r="O270" i="1"/>
  <c r="K247" i="1"/>
  <c r="H226" i="1"/>
  <c r="AD279" i="1"/>
  <c r="E322" i="1"/>
  <c r="P282" i="1"/>
  <c r="E42" i="1"/>
  <c r="P349" i="1"/>
  <c r="R58" i="1"/>
  <c r="T347" i="1"/>
  <c r="O315" i="1"/>
  <c r="L138" i="1"/>
  <c r="Q193" i="1"/>
  <c r="E162" i="1"/>
  <c r="K25" i="1"/>
  <c r="J78" i="1"/>
  <c r="E341" i="1"/>
  <c r="O146" i="1"/>
  <c r="L34" i="1"/>
  <c r="C143" i="6"/>
  <c r="T106" i="1"/>
  <c r="J359" i="1"/>
  <c r="R90" i="1"/>
  <c r="AG35" i="1"/>
  <c r="AF294" i="1"/>
  <c r="O64" i="1"/>
  <c r="H66" i="1"/>
  <c r="J74" i="1"/>
  <c r="AD10" i="1"/>
  <c r="O357" i="1"/>
  <c r="G142" i="1"/>
  <c r="AH35" i="4"/>
  <c r="U33" i="4"/>
  <c r="AF91" i="1"/>
  <c r="D64" i="4"/>
  <c r="E180" i="6"/>
  <c r="M58" i="1"/>
  <c r="AA265" i="1"/>
  <c r="AO38" i="4"/>
  <c r="AF39" i="1"/>
  <c r="AF138" i="1"/>
  <c r="E10" i="6"/>
  <c r="F117" i="1"/>
  <c r="C23" i="6"/>
  <c r="R177" i="1"/>
  <c r="O18" i="4"/>
  <c r="AD360" i="1"/>
  <c r="W50" i="4"/>
  <c r="AA289" i="1"/>
  <c r="L56" i="1"/>
  <c r="AD9" i="1"/>
  <c r="O21" i="4"/>
  <c r="U30" i="6"/>
  <c r="G264" i="1"/>
  <c r="P115" i="1"/>
  <c r="C14" i="6"/>
  <c r="L43" i="6"/>
  <c r="AG8" i="1"/>
  <c r="AM31" i="6"/>
  <c r="O36" i="4"/>
  <c r="AA121" i="1"/>
  <c r="Q130" i="1"/>
  <c r="N164" i="1"/>
  <c r="E20" i="1"/>
  <c r="M46" i="1"/>
  <c r="L50" i="1"/>
  <c r="G274" i="1"/>
  <c r="H171" i="1"/>
  <c r="R172" i="1"/>
  <c r="T186" i="1"/>
  <c r="AA315" i="1"/>
  <c r="F302" i="1"/>
  <c r="F264" i="1"/>
  <c r="M32" i="1"/>
  <c r="E176" i="6"/>
  <c r="AI159" i="1"/>
  <c r="G240" i="1"/>
  <c r="F215" i="1"/>
  <c r="AI99" i="1"/>
  <c r="C24" i="6"/>
  <c r="T195" i="1"/>
  <c r="K161" i="1"/>
  <c r="E11" i="6"/>
  <c r="AG149" i="1"/>
  <c r="AA102" i="1"/>
  <c r="AI65" i="1"/>
  <c r="AF54" i="4"/>
  <c r="AI43" i="4"/>
  <c r="AA168" i="1"/>
  <c r="Q125" i="1"/>
  <c r="AF340" i="1"/>
  <c r="AG80" i="1"/>
  <c r="P176" i="1"/>
  <c r="E87" i="6"/>
  <c r="G163" i="1"/>
  <c r="Q166" i="1"/>
  <c r="H20" i="1"/>
  <c r="C382" i="6"/>
  <c r="K287" i="1"/>
  <c r="O123" i="1"/>
  <c r="G117" i="1"/>
  <c r="AG37" i="4"/>
  <c r="T22" i="4"/>
  <c r="Q163" i="1"/>
  <c r="AD109" i="1"/>
  <c r="AF22" i="1"/>
  <c r="M69" i="1"/>
  <c r="E114" i="1"/>
  <c r="G33" i="1"/>
  <c r="AG266" i="1"/>
  <c r="O325" i="1"/>
  <c r="AI87" i="1"/>
  <c r="G124" i="1"/>
  <c r="D94" i="6"/>
  <c r="T23" i="1"/>
  <c r="W53" i="4"/>
  <c r="AF45" i="1"/>
  <c r="F76" i="1"/>
  <c r="E96" i="1"/>
  <c r="J35" i="4"/>
  <c r="AF194" i="1"/>
  <c r="C52" i="4"/>
  <c r="M71" i="1"/>
  <c r="AD35" i="6"/>
  <c r="AF61" i="4"/>
  <c r="M216" i="1"/>
  <c r="E494" i="6"/>
  <c r="R207" i="1"/>
  <c r="P162" i="1"/>
  <c r="O24" i="1"/>
  <c r="P277" i="1"/>
  <c r="E282" i="6"/>
  <c r="G265" i="1"/>
  <c r="F161" i="1"/>
  <c r="E46" i="6"/>
  <c r="F242" i="1"/>
  <c r="R169" i="1"/>
  <c r="AF111" i="1"/>
  <c r="N216" i="1"/>
  <c r="O54" i="1"/>
  <c r="AD295" i="1"/>
  <c r="AG89" i="1"/>
  <c r="H333" i="1"/>
  <c r="K156" i="1"/>
  <c r="O117" i="1"/>
  <c r="J29" i="1"/>
  <c r="AM51" i="4"/>
  <c r="M139" i="1"/>
  <c r="R268" i="1"/>
  <c r="M28" i="1"/>
  <c r="C300" i="6"/>
  <c r="AD17" i="6"/>
  <c r="T232" i="1"/>
  <c r="H119" i="1"/>
  <c r="AG97" i="1"/>
  <c r="AD163" i="1"/>
  <c r="AI349" i="1"/>
  <c r="Q167" i="1"/>
  <c r="R12" i="1"/>
  <c r="O24" i="4"/>
  <c r="N93" i="1"/>
  <c r="P358" i="1"/>
  <c r="R54" i="1"/>
  <c r="AA27" i="1"/>
  <c r="P340" i="1"/>
  <c r="O28" i="1"/>
  <c r="AH29" i="4"/>
  <c r="AD214" i="1"/>
  <c r="AF349" i="1"/>
  <c r="AN25" i="4"/>
  <c r="N355" i="1"/>
  <c r="J154" i="1"/>
  <c r="P167" i="1"/>
  <c r="E62" i="1"/>
  <c r="F64" i="4"/>
  <c r="R80" i="1"/>
  <c r="T256" i="1"/>
  <c r="T358" i="1"/>
  <c r="H48" i="1"/>
  <c r="O291" i="1"/>
  <c r="AD16" i="1"/>
  <c r="AG11" i="1"/>
  <c r="AD319" i="1"/>
  <c r="J157" i="1"/>
  <c r="O185" i="1"/>
  <c r="J226" i="1"/>
  <c r="L108" i="1"/>
  <c r="I14" i="4"/>
  <c r="AF296" i="1"/>
  <c r="J318" i="1"/>
  <c r="AI72" i="1"/>
  <c r="AJ46" i="4"/>
  <c r="AF18" i="1"/>
  <c r="S22" i="4"/>
  <c r="M224" i="1"/>
  <c r="D194" i="6"/>
  <c r="AA343" i="1"/>
  <c r="D217" i="6"/>
  <c r="D43" i="6"/>
  <c r="K226" i="1"/>
  <c r="E307" i="1"/>
  <c r="W24" i="6"/>
  <c r="E107" i="1"/>
  <c r="AO22" i="6"/>
  <c r="R285" i="1"/>
  <c r="K102" i="1"/>
  <c r="AF145" i="1"/>
  <c r="R171" i="1"/>
  <c r="G47" i="1"/>
  <c r="T43" i="1"/>
  <c r="R243" i="1"/>
  <c r="R176" i="1"/>
  <c r="J51" i="1"/>
  <c r="Q84" i="1"/>
  <c r="AF275" i="1"/>
  <c r="V20" i="6"/>
  <c r="E106" i="1"/>
  <c r="L111" i="1"/>
  <c r="AD92" i="1"/>
  <c r="G28" i="1"/>
  <c r="E15" i="6"/>
  <c r="E249" i="1"/>
  <c r="F190" i="1"/>
  <c r="W25" i="4"/>
  <c r="AG113" i="1"/>
  <c r="M44" i="6"/>
  <c r="N14" i="1"/>
  <c r="N166" i="1"/>
  <c r="E332" i="1"/>
  <c r="H182" i="1"/>
  <c r="M166" i="1"/>
  <c r="AF242" i="1"/>
  <c r="D451" i="6"/>
  <c r="AG122" i="1"/>
  <c r="Q49" i="4"/>
  <c r="J223" i="1"/>
  <c r="AG22" i="1"/>
  <c r="AF30" i="1"/>
  <c r="F91" i="1"/>
  <c r="O148" i="1"/>
  <c r="K92" i="1"/>
  <c r="AD77" i="1"/>
  <c r="R198" i="1"/>
  <c r="H305" i="1"/>
  <c r="F92" i="1"/>
  <c r="H47" i="1"/>
  <c r="AF82" i="1"/>
  <c r="T171" i="1"/>
  <c r="N198" i="1"/>
  <c r="P354" i="1"/>
  <c r="L241" i="1"/>
  <c r="G281" i="1"/>
  <c r="AG45" i="1"/>
  <c r="AI105" i="1"/>
  <c r="L30" i="1"/>
  <c r="AD129" i="1"/>
  <c r="AD80" i="1"/>
  <c r="J101" i="1"/>
  <c r="AM20" i="4"/>
  <c r="AH15" i="4"/>
  <c r="AI21" i="1"/>
  <c r="AG214" i="1"/>
  <c r="J10" i="1"/>
  <c r="AG133" i="1"/>
  <c r="N241" i="1"/>
  <c r="G145" i="1"/>
  <c r="C28" i="4"/>
  <c r="E59" i="6"/>
  <c r="E142" i="1"/>
  <c r="AI129" i="1"/>
  <c r="N145" i="1"/>
  <c r="AF153" i="1"/>
  <c r="D69" i="6"/>
  <c r="O222" i="1"/>
  <c r="T237" i="1"/>
  <c r="D115" i="6"/>
  <c r="T176" i="1"/>
  <c r="G191" i="1"/>
  <c r="P75" i="1"/>
  <c r="P235" i="1"/>
  <c r="E67" i="6"/>
  <c r="H128" i="1"/>
  <c r="M130" i="1"/>
  <c r="P104" i="1"/>
  <c r="AG68" i="1"/>
  <c r="G322" i="1"/>
  <c r="AD328" i="1"/>
  <c r="AI48" i="1"/>
  <c r="AI337" i="1"/>
  <c r="O82" i="1"/>
  <c r="AI275" i="1"/>
  <c r="O229" i="1"/>
  <c r="AG192" i="1"/>
  <c r="N250" i="1"/>
  <c r="AD24" i="1"/>
  <c r="L305" i="1"/>
  <c r="AA100" i="1"/>
  <c r="AA270" i="1"/>
  <c r="AA125" i="1"/>
  <c r="E137" i="6"/>
  <c r="E349" i="1"/>
  <c r="L79" i="1"/>
  <c r="H336" i="1"/>
  <c r="P221" i="1"/>
  <c r="AA46" i="1"/>
  <c r="L242" i="1"/>
  <c r="T196" i="1"/>
  <c r="AD292" i="1"/>
  <c r="F8" i="1"/>
  <c r="P304" i="1"/>
  <c r="K66" i="1"/>
  <c r="AI215" i="1"/>
  <c r="N338" i="1"/>
  <c r="M232" i="1"/>
  <c r="E128" i="1"/>
  <c r="M7" i="6"/>
  <c r="AM7" i="6"/>
  <c r="D66" i="4"/>
  <c r="P114" i="1"/>
  <c r="AG286" i="1"/>
  <c r="AI324" i="1"/>
  <c r="AD54" i="1"/>
  <c r="T60" i="4"/>
  <c r="T309" i="1"/>
  <c r="Q283" i="1"/>
  <c r="AO30" i="6"/>
  <c r="M107" i="1"/>
  <c r="L157" i="1"/>
  <c r="M92" i="1"/>
  <c r="N67" i="1"/>
  <c r="AN27" i="4"/>
  <c r="Q91" i="1"/>
  <c r="E36" i="1"/>
  <c r="Q13" i="1"/>
  <c r="AA341" i="1"/>
  <c r="S30" i="4"/>
  <c r="Q43" i="1"/>
  <c r="E352" i="1"/>
  <c r="E137" i="1"/>
  <c r="AM17" i="4"/>
  <c r="AA247" i="1"/>
  <c r="AA144" i="1"/>
  <c r="AA268" i="1"/>
  <c r="R226" i="1"/>
  <c r="T230" i="1"/>
  <c r="J55" i="1"/>
  <c r="AD230" i="1"/>
  <c r="O76" i="1"/>
  <c r="E301" i="6"/>
  <c r="R43" i="4"/>
  <c r="N209" i="1"/>
  <c r="N10" i="6"/>
  <c r="D504" i="6"/>
  <c r="E94" i="6"/>
  <c r="K117" i="1"/>
  <c r="F119" i="1"/>
  <c r="Q77" i="1"/>
  <c r="M258" i="1"/>
  <c r="G210" i="1"/>
  <c r="AM50" i="4"/>
  <c r="G52" i="1"/>
  <c r="AA45" i="1"/>
  <c r="F96" i="1"/>
  <c r="P343" i="1"/>
  <c r="T59" i="4"/>
  <c r="L180" i="1"/>
  <c r="O253" i="1"/>
  <c r="M342" i="1"/>
  <c r="F78" i="1"/>
  <c r="Q32" i="4"/>
  <c r="M87" i="1"/>
  <c r="N94" i="1"/>
  <c r="E227" i="1"/>
  <c r="P106" i="1"/>
  <c r="K40" i="1"/>
  <c r="P258" i="1"/>
  <c r="AF13" i="6"/>
  <c r="AI125" i="1"/>
  <c r="D16" i="6"/>
  <c r="G60" i="1"/>
  <c r="O200" i="1"/>
  <c r="AI44" i="1"/>
  <c r="J56" i="1"/>
  <c r="G157" i="1"/>
  <c r="E190" i="1"/>
  <c r="AI20" i="4"/>
  <c r="O93" i="1"/>
  <c r="N186" i="1"/>
  <c r="E354" i="1"/>
  <c r="N60" i="1"/>
  <c r="D59" i="6"/>
  <c r="AJ59" i="4"/>
  <c r="AF278" i="1"/>
  <c r="K207" i="1"/>
  <c r="O162" i="1"/>
  <c r="AI51" i="1"/>
  <c r="AI22" i="1"/>
  <c r="H218" i="1"/>
  <c r="Q358" i="1"/>
  <c r="AO31" i="4"/>
  <c r="AD63" i="1"/>
  <c r="Q347" i="1"/>
  <c r="O201" i="1"/>
  <c r="T32" i="1"/>
  <c r="AF169" i="1"/>
  <c r="E136" i="1"/>
  <c r="H212" i="1"/>
  <c r="F180" i="1"/>
  <c r="K126" i="1"/>
  <c r="E49" i="6"/>
  <c r="AD303" i="1"/>
  <c r="D14" i="6"/>
  <c r="G88" i="1"/>
  <c r="F89" i="1"/>
  <c r="N124" i="1"/>
  <c r="E82" i="1"/>
  <c r="W42" i="6"/>
  <c r="O186" i="1"/>
  <c r="J128" i="1"/>
  <c r="AH33" i="4"/>
  <c r="T140" i="1"/>
  <c r="D206" i="6"/>
  <c r="AD48" i="1"/>
  <c r="O259" i="1"/>
  <c r="F351" i="1"/>
  <c r="F115" i="1"/>
  <c r="AI242" i="1"/>
  <c r="Q59" i="1"/>
  <c r="U36" i="4"/>
  <c r="T147" i="1"/>
  <c r="N211" i="1"/>
  <c r="O227" i="1"/>
  <c r="O134" i="1"/>
  <c r="F52" i="1"/>
  <c r="K179" i="1"/>
  <c r="T236" i="1"/>
  <c r="M313" i="1"/>
  <c r="G72" i="1"/>
  <c r="R282" i="1"/>
  <c r="Q28" i="1"/>
  <c r="H29" i="1"/>
  <c r="R280" i="1"/>
  <c r="E405" i="6"/>
  <c r="AM21" i="4"/>
  <c r="O322" i="1"/>
  <c r="AF34" i="1"/>
  <c r="Q287" i="1"/>
  <c r="J167" i="1"/>
  <c r="P98" i="1"/>
  <c r="P194" i="1"/>
  <c r="AA275" i="1"/>
  <c r="R217" i="1"/>
  <c r="H319" i="1"/>
  <c r="L97" i="1"/>
  <c r="H345" i="1"/>
  <c r="AI49" i="1"/>
  <c r="E27" i="1"/>
  <c r="AF144" i="1"/>
  <c r="F65" i="4"/>
  <c r="M349" i="1"/>
  <c r="R333" i="1"/>
  <c r="N55" i="6"/>
  <c r="AG276" i="1"/>
  <c r="F273" i="1"/>
  <c r="E31" i="1"/>
  <c r="F63" i="1"/>
  <c r="N353" i="1"/>
  <c r="AD71" i="1"/>
  <c r="L51" i="6"/>
  <c r="AA158" i="1"/>
  <c r="L12" i="6"/>
  <c r="AA99" i="1"/>
  <c r="AF147" i="1"/>
  <c r="Q257" i="1"/>
  <c r="C297" i="6"/>
  <c r="AG41" i="1"/>
  <c r="O47" i="4"/>
  <c r="I57" i="4"/>
  <c r="AD268" i="1"/>
  <c r="T177" i="1"/>
  <c r="G205" i="1"/>
  <c r="AI184" i="1"/>
  <c r="AG59" i="1"/>
  <c r="R247" i="1"/>
  <c r="AF63" i="1"/>
  <c r="AI158" i="1"/>
  <c r="E163" i="1"/>
  <c r="D41" i="6"/>
  <c r="J136" i="1"/>
  <c r="R348" i="1"/>
  <c r="Q244" i="1"/>
  <c r="D57" i="6"/>
  <c r="H241" i="1"/>
  <c r="M330" i="1"/>
  <c r="Q188" i="1"/>
  <c r="AI301" i="1"/>
  <c r="O90" i="1"/>
  <c r="D82" i="6"/>
  <c r="D232" i="6"/>
  <c r="P188" i="1"/>
  <c r="AN22" i="4"/>
  <c r="AF184" i="1"/>
  <c r="AD20" i="1"/>
  <c r="F36" i="1"/>
  <c r="J141" i="1"/>
  <c r="Q42" i="4"/>
  <c r="P144" i="1"/>
  <c r="Q92" i="1"/>
  <c r="O341" i="1"/>
  <c r="H280" i="1"/>
  <c r="O346" i="1"/>
  <c r="O23" i="1"/>
  <c r="P229" i="1"/>
  <c r="AF236" i="1"/>
  <c r="N38" i="1"/>
  <c r="P179" i="1"/>
  <c r="L183" i="1"/>
  <c r="S26" i="4"/>
  <c r="AA70" i="1"/>
  <c r="O299" i="1"/>
  <c r="M144" i="1"/>
  <c r="K78" i="1"/>
  <c r="E231" i="6"/>
  <c r="D36" i="6"/>
  <c r="AA93" i="1"/>
  <c r="J49" i="1"/>
  <c r="N200" i="1"/>
  <c r="K169" i="1"/>
  <c r="AF276" i="1"/>
  <c r="R209" i="1"/>
  <c r="AA101" i="1"/>
  <c r="AF22" i="4"/>
  <c r="J353" i="1"/>
  <c r="K28" i="1"/>
  <c r="AA173" i="1"/>
  <c r="J293" i="1"/>
  <c r="M84" i="1"/>
  <c r="M23" i="1"/>
  <c r="N246" i="1"/>
  <c r="P315" i="1"/>
  <c r="AD169" i="1"/>
  <c r="R362" i="1"/>
  <c r="AA324" i="1"/>
  <c r="M65" i="1"/>
  <c r="O87" i="1"/>
  <c r="O57" i="1"/>
  <c r="T118" i="1"/>
  <c r="O118" i="1"/>
  <c r="R307" i="1"/>
  <c r="O153" i="1"/>
  <c r="L142" i="1"/>
  <c r="M192" i="1"/>
  <c r="I47" i="4"/>
  <c r="M34" i="1"/>
  <c r="F34" i="1"/>
  <c r="AD37" i="1"/>
  <c r="G273" i="1"/>
  <c r="AF62" i="4"/>
  <c r="AI230" i="1"/>
  <c r="AD149" i="1"/>
  <c r="AG38" i="4"/>
  <c r="AF104" i="1"/>
  <c r="C94" i="6"/>
  <c r="N140" i="1"/>
  <c r="L148" i="1"/>
  <c r="E284" i="1"/>
  <c r="G208" i="1"/>
  <c r="Q132" i="1"/>
  <c r="Q331" i="1"/>
  <c r="Q141" i="1"/>
  <c r="P223" i="1"/>
  <c r="AA23" i="1"/>
  <c r="C342" i="6"/>
  <c r="W33" i="4"/>
  <c r="T18" i="1"/>
  <c r="O177" i="1"/>
  <c r="N352" i="1"/>
  <c r="M15" i="1"/>
  <c r="AA113" i="1"/>
  <c r="G44" i="1"/>
  <c r="P333" i="1"/>
  <c r="T278" i="1"/>
  <c r="AA237" i="1"/>
  <c r="AI359" i="1"/>
  <c r="D377" i="6"/>
  <c r="M337" i="1"/>
  <c r="AD307" i="1"/>
  <c r="M316" i="1"/>
  <c r="J131" i="1"/>
  <c r="G65" i="1"/>
  <c r="E258" i="1"/>
  <c r="N153" i="1"/>
  <c r="F171" i="1"/>
  <c r="AG178" i="1"/>
  <c r="AA138" i="1"/>
  <c r="F270" i="1"/>
  <c r="H73" i="1"/>
  <c r="AG47" i="4"/>
  <c r="L343" i="1"/>
  <c r="D63" i="4"/>
  <c r="T306" i="1"/>
  <c r="AF187" i="1"/>
  <c r="G164" i="1"/>
  <c r="E186" i="6"/>
  <c r="R218" i="1"/>
  <c r="H220" i="1"/>
  <c r="C81" i="6"/>
  <c r="P320" i="1"/>
  <c r="O198" i="1"/>
  <c r="AA63" i="1"/>
  <c r="T187" i="1"/>
  <c r="P149" i="1"/>
  <c r="E326" i="1"/>
  <c r="O252" i="1"/>
  <c r="R146" i="1"/>
  <c r="T128" i="1"/>
  <c r="J184" i="1"/>
  <c r="N146" i="1"/>
  <c r="K362" i="1"/>
  <c r="K352" i="1"/>
  <c r="K198" i="1"/>
  <c r="E34" i="1"/>
  <c r="H104" i="1"/>
  <c r="AA281" i="1"/>
  <c r="Q12" i="4"/>
  <c r="N165" i="1"/>
  <c r="H14" i="1"/>
  <c r="AF73" i="1"/>
  <c r="L353" i="1"/>
  <c r="AA115" i="1"/>
  <c r="AA355" i="1"/>
  <c r="L291" i="1"/>
  <c r="M54" i="1"/>
  <c r="F256" i="1"/>
  <c r="O66" i="1"/>
  <c r="N130" i="1"/>
  <c r="AA219" i="1"/>
  <c r="AA79" i="1"/>
  <c r="AI130" i="1"/>
  <c r="M121" i="1"/>
  <c r="I61" i="4"/>
  <c r="J114" i="1"/>
  <c r="AI348" i="1"/>
  <c r="J219" i="1"/>
  <c r="F20" i="1"/>
  <c r="E508" i="6"/>
  <c r="N180" i="1"/>
  <c r="W18" i="4"/>
  <c r="P108" i="1"/>
  <c r="J64" i="1"/>
  <c r="T318" i="1"/>
  <c r="G196" i="1"/>
  <c r="AF312" i="1"/>
  <c r="Q10" i="1"/>
  <c r="J135" i="1"/>
  <c r="AA160" i="1"/>
  <c r="AA77" i="1"/>
  <c r="E123" i="1"/>
  <c r="AF176" i="1"/>
  <c r="O12" i="4"/>
  <c r="T44" i="1"/>
  <c r="J209" i="1"/>
  <c r="G133" i="1"/>
  <c r="Q14" i="1"/>
  <c r="D257" i="6"/>
  <c r="I52" i="4"/>
  <c r="C437" i="6"/>
  <c r="N13" i="1"/>
  <c r="P64" i="1"/>
  <c r="N279" i="1"/>
  <c r="T81" i="1"/>
  <c r="M118" i="1"/>
  <c r="M19" i="1"/>
  <c r="K330" i="1"/>
  <c r="J19" i="1"/>
  <c r="T17" i="1"/>
  <c r="P62" i="1"/>
  <c r="AD180" i="1"/>
  <c r="K47" i="1"/>
  <c r="AM35" i="6"/>
  <c r="F11" i="1"/>
  <c r="F90" i="1"/>
  <c r="AA292" i="1"/>
  <c r="AA176" i="1"/>
  <c r="J87" i="1"/>
  <c r="T155" i="1"/>
  <c r="J42" i="1"/>
  <c r="AI164" i="1"/>
  <c r="AE8" i="6"/>
  <c r="N30" i="1"/>
  <c r="T123" i="1"/>
  <c r="AN46" i="4"/>
  <c r="AI325" i="1"/>
  <c r="H168" i="1"/>
  <c r="AF361" i="1"/>
  <c r="K165" i="1"/>
  <c r="N80" i="1"/>
  <c r="AI116" i="1"/>
  <c r="AG242" i="1"/>
  <c r="L11" i="6"/>
  <c r="K171" i="1"/>
  <c r="F165" i="1"/>
  <c r="AF34" i="4"/>
  <c r="AF68" i="1"/>
  <c r="E335" i="1"/>
  <c r="G62" i="1"/>
  <c r="P76" i="1"/>
  <c r="L333" i="1"/>
  <c r="F40" i="1"/>
  <c r="J194" i="1"/>
  <c r="J158" i="1"/>
  <c r="AI93" i="1"/>
  <c r="H301" i="1"/>
  <c r="AE11" i="6"/>
  <c r="AD357" i="1"/>
  <c r="H275" i="1"/>
  <c r="H350" i="1"/>
  <c r="K65" i="1"/>
  <c r="AG90" i="1"/>
  <c r="Q30" i="4"/>
  <c r="O22" i="1"/>
  <c r="M27" i="1"/>
  <c r="AD18" i="1"/>
  <c r="G224" i="1"/>
  <c r="K296" i="1"/>
  <c r="H299" i="1"/>
  <c r="P342" i="1"/>
  <c r="O241" i="1"/>
  <c r="R37" i="1"/>
  <c r="M268" i="1"/>
  <c r="J95" i="1"/>
  <c r="P14" i="1"/>
  <c r="AA218" i="1"/>
  <c r="F223" i="1"/>
  <c r="AF217" i="1"/>
  <c r="T79" i="1"/>
  <c r="M91" i="1"/>
  <c r="AF86" i="1"/>
  <c r="L336" i="1"/>
  <c r="AF42" i="4"/>
  <c r="Q60" i="1"/>
  <c r="AD7" i="6"/>
  <c r="AN7" i="6"/>
  <c r="AI29" i="1"/>
  <c r="K12" i="1"/>
  <c r="E7" i="6"/>
  <c r="S60" i="4"/>
  <c r="L40" i="6"/>
  <c r="S38" i="4"/>
  <c r="D187" i="6"/>
  <c r="T80" i="1"/>
  <c r="H213" i="1"/>
  <c r="P83" i="1"/>
  <c r="AI94" i="1"/>
  <c r="E165" i="1"/>
  <c r="G57" i="1"/>
  <c r="L48" i="1"/>
  <c r="M245" i="1"/>
  <c r="C331" i="6"/>
  <c r="H94" i="1"/>
  <c r="O260" i="1"/>
  <c r="O191" i="1"/>
  <c r="Q162" i="1"/>
  <c r="K351" i="1"/>
  <c r="M188" i="1"/>
  <c r="AD29" i="4"/>
  <c r="AI179" i="1"/>
  <c r="K145" i="1"/>
  <c r="H197" i="1"/>
  <c r="P134" i="1"/>
  <c r="P181" i="1"/>
  <c r="F357" i="1"/>
  <c r="T260" i="1"/>
  <c r="E283" i="1"/>
  <c r="F148" i="1"/>
  <c r="P52" i="1"/>
  <c r="H151" i="1"/>
  <c r="J27" i="1"/>
  <c r="M160" i="1"/>
  <c r="Q98" i="1"/>
  <c r="M179" i="1"/>
  <c r="E58" i="1"/>
  <c r="G152" i="1"/>
  <c r="R61" i="1"/>
  <c r="E132" i="1"/>
  <c r="R46" i="1"/>
  <c r="P110" i="1"/>
  <c r="AH58" i="4"/>
  <c r="N344" i="1"/>
  <c r="L356" i="1"/>
  <c r="E271" i="1"/>
  <c r="H64" i="1"/>
  <c r="Q147" i="1"/>
  <c r="R309" i="1"/>
  <c r="G111" i="1"/>
  <c r="L245" i="1"/>
  <c r="AA36" i="1"/>
  <c r="T38" i="1"/>
  <c r="G241" i="1"/>
  <c r="N96" i="1"/>
  <c r="Q291" i="1"/>
  <c r="AF171" i="1"/>
  <c r="H297" i="1"/>
  <c r="K211" i="1"/>
  <c r="Q102" i="1"/>
  <c r="AF20" i="1"/>
  <c r="AI117" i="1"/>
  <c r="AD25" i="6"/>
  <c r="AI16" i="4"/>
  <c r="J99" i="1"/>
  <c r="Q236" i="1"/>
  <c r="Q80" i="1"/>
  <c r="N329" i="1"/>
  <c r="AD73" i="1"/>
  <c r="H42" i="1"/>
  <c r="F251" i="1"/>
  <c r="H302" i="1"/>
  <c r="M246" i="1"/>
  <c r="E47" i="1"/>
  <c r="AD44" i="4"/>
  <c r="H159" i="1"/>
  <c r="D139" i="6"/>
  <c r="P72" i="1"/>
  <c r="F14" i="1"/>
  <c r="AA358" i="1"/>
  <c r="Q154" i="1"/>
  <c r="H194" i="1"/>
  <c r="AA37" i="1"/>
  <c r="J63" i="1"/>
  <c r="AF359" i="1"/>
  <c r="AD22" i="6"/>
  <c r="AG92" i="1"/>
  <c r="E105" i="1"/>
  <c r="H295" i="1"/>
  <c r="L22" i="1"/>
  <c r="F122" i="1"/>
  <c r="H263" i="1"/>
  <c r="Q27" i="1"/>
  <c r="T23" i="4"/>
  <c r="AA139" i="1"/>
  <c r="R16" i="4"/>
  <c r="AI24" i="1"/>
  <c r="E318" i="1"/>
  <c r="H65" i="1"/>
  <c r="P193" i="1"/>
  <c r="J287" i="1"/>
  <c r="L24" i="6"/>
  <c r="O249" i="1"/>
  <c r="E67" i="1"/>
  <c r="D47" i="6"/>
  <c r="J150" i="1"/>
  <c r="T78" i="1"/>
  <c r="AI304" i="1"/>
  <c r="T287" i="1"/>
  <c r="J215" i="1"/>
  <c r="P178" i="1"/>
  <c r="N187" i="1"/>
  <c r="Q194" i="1"/>
  <c r="T213" i="1"/>
  <c r="AI80" i="1"/>
  <c r="AA106" i="1"/>
  <c r="P323" i="1"/>
  <c r="P128" i="1"/>
  <c r="AI220" i="1"/>
  <c r="E460" i="6"/>
  <c r="Q208" i="1"/>
  <c r="K77" i="1"/>
  <c r="H96" i="1"/>
  <c r="G337" i="1"/>
  <c r="AG164" i="1"/>
  <c r="T82" i="1"/>
  <c r="D474" i="6"/>
  <c r="AI331" i="1"/>
  <c r="AM47" i="4"/>
  <c r="K135" i="1"/>
  <c r="G74" i="1"/>
  <c r="T20" i="4"/>
  <c r="E250" i="1"/>
  <c r="H311" i="1"/>
  <c r="F13" i="1"/>
  <c r="T193" i="1"/>
  <c r="L156" i="1"/>
  <c r="AF345" i="1"/>
  <c r="R108" i="1"/>
  <c r="R129" i="1"/>
  <c r="AG37" i="1"/>
  <c r="Q35" i="1"/>
  <c r="M183" i="1"/>
  <c r="G182" i="1"/>
  <c r="R245" i="1"/>
  <c r="L243" i="1"/>
  <c r="C195" i="6"/>
  <c r="M10" i="1"/>
  <c r="Q196" i="1"/>
  <c r="C144" i="6"/>
  <c r="N7" i="4"/>
  <c r="H69" i="1"/>
  <c r="J113" i="1"/>
  <c r="P215" i="1"/>
  <c r="M254" i="1"/>
  <c r="J276" i="1"/>
  <c r="N256" i="1"/>
  <c r="H51" i="1"/>
  <c r="AI322" i="1"/>
  <c r="N59" i="1"/>
  <c r="D382" i="6"/>
  <c r="H183" i="1"/>
  <c r="AF118" i="1"/>
  <c r="AD53" i="1"/>
  <c r="P310" i="1"/>
  <c r="M231" i="1"/>
  <c r="D50" i="6"/>
  <c r="L293" i="1"/>
  <c r="AO7" i="6"/>
  <c r="J129" i="1"/>
  <c r="AI266" i="1"/>
  <c r="AI108" i="1"/>
  <c r="L64" i="4" l="1"/>
  <c r="H64" i="4" s="1"/>
  <c r="L66" i="4"/>
  <c r="H66" i="4" s="1"/>
  <c r="AE166" i="1"/>
  <c r="I176" i="1"/>
  <c r="AE44" i="1"/>
  <c r="I73" i="1"/>
  <c r="S73" i="1"/>
  <c r="I345" i="1"/>
  <c r="I110" i="1"/>
  <c r="AB9" i="1"/>
  <c r="AB138" i="1"/>
  <c r="AH10" i="1"/>
  <c r="AJ10" i="1"/>
  <c r="AE10" i="1"/>
  <c r="I319" i="1"/>
  <c r="AE214" i="1"/>
  <c r="AE7" i="1"/>
  <c r="AH7" i="1"/>
  <c r="AJ7" i="1"/>
  <c r="AE53" i="1"/>
  <c r="S217" i="1"/>
  <c r="AE292" i="1"/>
  <c r="I66" i="1"/>
  <c r="S36" i="1"/>
  <c r="I151" i="1"/>
  <c r="AB275" i="1"/>
  <c r="AB59" i="1"/>
  <c r="AB95" i="1"/>
  <c r="AB131" i="1"/>
  <c r="AB223" i="1"/>
  <c r="I183" i="1"/>
  <c r="AB218" i="1"/>
  <c r="V13" i="4"/>
  <c r="AK34" i="4"/>
  <c r="AL34" i="4" s="1"/>
  <c r="AB46" i="1"/>
  <c r="AB27" i="1"/>
  <c r="AB142" i="1"/>
  <c r="S54" i="1"/>
  <c r="S90" i="1"/>
  <c r="S213" i="1"/>
  <c r="AE249" i="1"/>
  <c r="I336" i="1"/>
  <c r="AK43" i="4"/>
  <c r="AL43" i="4" s="1"/>
  <c r="I51" i="1"/>
  <c r="S37" i="1"/>
  <c r="AE307" i="1"/>
  <c r="L24" i="4"/>
  <c r="H24" i="4" s="1"/>
  <c r="I216" i="1"/>
  <c r="S12" i="1"/>
  <c r="S56" i="1"/>
  <c r="AE172" i="1"/>
  <c r="I299" i="1"/>
  <c r="AB125" i="1"/>
  <c r="I133" i="1"/>
  <c r="AB237" i="1"/>
  <c r="S280" i="1"/>
  <c r="AB270" i="1"/>
  <c r="AE30" i="4"/>
  <c r="I29" i="1"/>
  <c r="AB100" i="1"/>
  <c r="AE163" i="1"/>
  <c r="AB304" i="1"/>
  <c r="AB117" i="1"/>
  <c r="S333" i="1"/>
  <c r="I69" i="1"/>
  <c r="AE18" i="1"/>
  <c r="I231" i="1"/>
  <c r="AE36" i="4"/>
  <c r="I347" i="1"/>
  <c r="AB72" i="1"/>
  <c r="S282" i="1"/>
  <c r="AE24" i="1"/>
  <c r="I119" i="1"/>
  <c r="S324" i="1"/>
  <c r="AB113" i="1"/>
  <c r="AB143" i="1"/>
  <c r="AB50" i="1"/>
  <c r="S317" i="1"/>
  <c r="I190" i="1"/>
  <c r="AE127" i="1"/>
  <c r="I61" i="1"/>
  <c r="S336" i="1"/>
  <c r="S21" i="1"/>
  <c r="I350" i="1"/>
  <c r="S268" i="1"/>
  <c r="S58" i="1"/>
  <c r="S192" i="1"/>
  <c r="V51" i="4"/>
  <c r="S29" i="1"/>
  <c r="S245" i="1"/>
  <c r="I275" i="1"/>
  <c r="V49" i="4"/>
  <c r="S122" i="1"/>
  <c r="AE357" i="1"/>
  <c r="AE312" i="1"/>
  <c r="AB10" i="1"/>
  <c r="AB23" i="1"/>
  <c r="AE328" i="1"/>
  <c r="S279" i="1"/>
  <c r="I301" i="1"/>
  <c r="AB210" i="1"/>
  <c r="AE57" i="1"/>
  <c r="AE246" i="1"/>
  <c r="I17" i="1"/>
  <c r="AE279" i="1"/>
  <c r="S231" i="1"/>
  <c r="S129" i="1"/>
  <c r="I333" i="1"/>
  <c r="I226" i="1"/>
  <c r="I95" i="1"/>
  <c r="I264" i="1"/>
  <c r="S290" i="1"/>
  <c r="AK13" i="4"/>
  <c r="AL13" i="4" s="1"/>
  <c r="I90" i="1"/>
  <c r="AB153" i="1"/>
  <c r="S108" i="1"/>
  <c r="I186" i="1"/>
  <c r="I128" i="1"/>
  <c r="AE295" i="1"/>
  <c r="I89" i="1"/>
  <c r="AB16" i="1"/>
  <c r="I117" i="1"/>
  <c r="S297" i="1"/>
  <c r="AE316" i="1"/>
  <c r="V52" i="4"/>
  <c r="AE48" i="1"/>
  <c r="I311" i="1"/>
  <c r="S169" i="1"/>
  <c r="I232" i="1"/>
  <c r="S254" i="1"/>
  <c r="V20" i="4"/>
  <c r="AE104" i="1"/>
  <c r="AB12" i="1"/>
  <c r="AE149" i="1"/>
  <c r="S210" i="1"/>
  <c r="S239" i="1"/>
  <c r="S358" i="1"/>
  <c r="I360" i="1"/>
  <c r="AE186" i="1"/>
  <c r="AB272" i="1"/>
  <c r="AK26" i="4"/>
  <c r="AL26" i="4" s="1"/>
  <c r="S357" i="1"/>
  <c r="AE340" i="1"/>
  <c r="AE37" i="1"/>
  <c r="AB55" i="1"/>
  <c r="AB214" i="1"/>
  <c r="S342" i="1"/>
  <c r="AK14" i="4"/>
  <c r="AL14" i="4" s="1"/>
  <c r="S207" i="1"/>
  <c r="AB249" i="1"/>
  <c r="I283" i="1"/>
  <c r="S85" i="1"/>
  <c r="S345" i="1"/>
  <c r="I197" i="1"/>
  <c r="I96" i="1"/>
  <c r="I168" i="1"/>
  <c r="AE303" i="1"/>
  <c r="AE99" i="1"/>
  <c r="I109" i="1"/>
  <c r="AE123" i="1"/>
  <c r="AE218" i="1"/>
  <c r="I105" i="1"/>
  <c r="S307" i="1"/>
  <c r="I30" i="1"/>
  <c r="I212" i="1"/>
  <c r="I111" i="1"/>
  <c r="I204" i="1"/>
  <c r="AE21" i="1"/>
  <c r="AE299" i="1"/>
  <c r="I354" i="1"/>
  <c r="I279" i="1"/>
  <c r="AE273" i="1"/>
  <c r="AB109" i="1"/>
  <c r="I217" i="1"/>
  <c r="I141" i="1"/>
  <c r="S281" i="1"/>
  <c r="S219" i="1"/>
  <c r="AB106" i="1"/>
  <c r="AB107" i="1"/>
  <c r="AB31" i="1"/>
  <c r="S212" i="1"/>
  <c r="AE352" i="1"/>
  <c r="AB324" i="1"/>
  <c r="I306" i="1"/>
  <c r="AB176" i="1"/>
  <c r="S362" i="1"/>
  <c r="AE63" i="1"/>
  <c r="AE80" i="1"/>
  <c r="S45" i="1"/>
  <c r="AE231" i="1"/>
  <c r="I195" i="1"/>
  <c r="AB292" i="1"/>
  <c r="AE169" i="1"/>
  <c r="AE129" i="1"/>
  <c r="AB202" i="1"/>
  <c r="V12" i="4"/>
  <c r="I55" i="1"/>
  <c r="L58" i="4"/>
  <c r="H58" i="4" s="1"/>
  <c r="I312" i="1"/>
  <c r="I218" i="1"/>
  <c r="AK47" i="4"/>
  <c r="AL47" i="4" s="1"/>
  <c r="AB184" i="1"/>
  <c r="AB232" i="1"/>
  <c r="AE36" i="1"/>
  <c r="I359" i="1"/>
  <c r="I208" i="1"/>
  <c r="AE29" i="4"/>
  <c r="AE180" i="1"/>
  <c r="AE300" i="1"/>
  <c r="S41" i="1"/>
  <c r="I256" i="1"/>
  <c r="AB173" i="1"/>
  <c r="AB86" i="1"/>
  <c r="I39" i="1"/>
  <c r="AB38" i="1"/>
  <c r="AB179" i="1"/>
  <c r="I260" i="1"/>
  <c r="I227" i="1"/>
  <c r="AK59" i="4"/>
  <c r="AL59" i="4" s="1"/>
  <c r="AE12" i="1"/>
  <c r="AH12" i="1"/>
  <c r="AJ12" i="1"/>
  <c r="AB101" i="1"/>
  <c r="I47" i="1"/>
  <c r="AE109" i="1"/>
  <c r="AB319" i="1"/>
  <c r="S261" i="1"/>
  <c r="S209" i="1"/>
  <c r="I305" i="1"/>
  <c r="V22" i="4"/>
  <c r="S340" i="1"/>
  <c r="AB141" i="1"/>
  <c r="AB205" i="1"/>
  <c r="S335" i="1"/>
  <c r="I65" i="1"/>
  <c r="S198" i="1"/>
  <c r="AE77" i="1"/>
  <c r="S135" i="1"/>
  <c r="AB347" i="1"/>
  <c r="AE280" i="1"/>
  <c r="AE38" i="4"/>
  <c r="S157" i="1"/>
  <c r="AB93" i="1"/>
  <c r="AE262" i="1"/>
  <c r="AB139" i="1"/>
  <c r="AE251" i="1"/>
  <c r="I332" i="1"/>
  <c r="V23" i="4"/>
  <c r="I20" i="1"/>
  <c r="I107" i="1"/>
  <c r="AB238" i="1"/>
  <c r="AB129" i="1"/>
  <c r="S194" i="1"/>
  <c r="I263" i="1"/>
  <c r="AB250" i="1"/>
  <c r="AB310" i="1"/>
  <c r="AB70" i="1"/>
  <c r="AE183" i="1"/>
  <c r="S74" i="1"/>
  <c r="S233" i="1"/>
  <c r="I295" i="1"/>
  <c r="L12" i="4"/>
  <c r="H12" i="4" s="1"/>
  <c r="S187" i="1"/>
  <c r="I233" i="1"/>
  <c r="AE91" i="1"/>
  <c r="S80" i="1"/>
  <c r="AB194" i="1"/>
  <c r="I234" i="1"/>
  <c r="I291" i="1"/>
  <c r="AB77" i="1"/>
  <c r="I182" i="1"/>
  <c r="AB168" i="1"/>
  <c r="L16" i="4"/>
  <c r="H16" i="4" s="1"/>
  <c r="AB160" i="1"/>
  <c r="AB150" i="1"/>
  <c r="S240" i="1"/>
  <c r="S346" i="1"/>
  <c r="L54" i="4"/>
  <c r="H54" i="4" s="1"/>
  <c r="AB37" i="1"/>
  <c r="S93" i="1"/>
  <c r="I258" i="1"/>
  <c r="I181" i="1"/>
  <c r="I194" i="1"/>
  <c r="AB102" i="1"/>
  <c r="S195" i="1"/>
  <c r="I154" i="1"/>
  <c r="AB276" i="1"/>
  <c r="I280" i="1"/>
  <c r="I188" i="1"/>
  <c r="AB358" i="1"/>
  <c r="I22" i="1"/>
  <c r="I149" i="1"/>
  <c r="AE346" i="1"/>
  <c r="V59" i="4"/>
  <c r="I28" i="1"/>
  <c r="AE120" i="1"/>
  <c r="I159" i="1"/>
  <c r="AE171" i="1"/>
  <c r="S222" i="1"/>
  <c r="AB274" i="1"/>
  <c r="I294" i="1"/>
  <c r="AE44" i="4"/>
  <c r="AE92" i="1"/>
  <c r="S51" i="1"/>
  <c r="AE82" i="1"/>
  <c r="AE241" i="1"/>
  <c r="AB335" i="1"/>
  <c r="AE20" i="1"/>
  <c r="AB45" i="1"/>
  <c r="AB104" i="1"/>
  <c r="AB240" i="1"/>
  <c r="AE173" i="1"/>
  <c r="I94" i="1"/>
  <c r="AB201" i="1"/>
  <c r="AK16" i="4"/>
  <c r="AL16" i="4" s="1"/>
  <c r="AB306" i="1"/>
  <c r="I302" i="1"/>
  <c r="S121" i="1"/>
  <c r="AB64" i="1"/>
  <c r="AB136" i="1"/>
  <c r="I42" i="1"/>
  <c r="AB175" i="1"/>
  <c r="AE73" i="1"/>
  <c r="S24" i="1"/>
  <c r="I272" i="1"/>
  <c r="I34" i="1"/>
  <c r="S204" i="1"/>
  <c r="S176" i="1"/>
  <c r="AB315" i="1"/>
  <c r="AB69" i="1"/>
  <c r="I142" i="1"/>
  <c r="AE112" i="1"/>
  <c r="AE45" i="4"/>
  <c r="AB79" i="1"/>
  <c r="S243" i="1"/>
  <c r="S227" i="1"/>
  <c r="I351" i="1"/>
  <c r="V35" i="4"/>
  <c r="AB14" i="1"/>
  <c r="AB219" i="1"/>
  <c r="S172" i="1"/>
  <c r="AE46" i="1"/>
  <c r="I171" i="1"/>
  <c r="AE141" i="1"/>
  <c r="AE69" i="1"/>
  <c r="AB13" i="1"/>
  <c r="I241" i="1"/>
  <c r="S171" i="1"/>
  <c r="AB40" i="1"/>
  <c r="S60" i="1"/>
  <c r="AB51" i="1"/>
  <c r="AE28" i="1"/>
  <c r="V56" i="4"/>
  <c r="AB180" i="1"/>
  <c r="S348" i="1"/>
  <c r="S285" i="1"/>
  <c r="AE52" i="4"/>
  <c r="L48" i="4"/>
  <c r="H48" i="4" s="1"/>
  <c r="AB355" i="1"/>
  <c r="I68" i="1"/>
  <c r="AB300" i="1"/>
  <c r="AE14" i="1"/>
  <c r="AB115" i="1"/>
  <c r="AE230" i="1"/>
  <c r="I242" i="1"/>
  <c r="S288" i="1"/>
  <c r="I297" i="1"/>
  <c r="AB121" i="1"/>
  <c r="AB68" i="1"/>
  <c r="I259" i="1"/>
  <c r="L36" i="4"/>
  <c r="H36" i="4" s="1"/>
  <c r="I304" i="1"/>
  <c r="AJ8" i="1"/>
  <c r="AH8" i="1"/>
  <c r="AE8" i="1"/>
  <c r="AB187" i="1"/>
  <c r="I14" i="1"/>
  <c r="S226" i="1"/>
  <c r="I35" i="1"/>
  <c r="AE113" i="1"/>
  <c r="AE159" i="1"/>
  <c r="S247" i="1"/>
  <c r="AB268" i="1"/>
  <c r="AE275" i="1"/>
  <c r="V19" i="4"/>
  <c r="AE27" i="1"/>
  <c r="AB144" i="1"/>
  <c r="AB281" i="1"/>
  <c r="AB247" i="1"/>
  <c r="AB343" i="1"/>
  <c r="I10" i="1"/>
  <c r="AB296" i="1"/>
  <c r="AE250" i="1"/>
  <c r="AB36" i="1"/>
  <c r="I104" i="1"/>
  <c r="AB262" i="1"/>
  <c r="AE34" i="1"/>
  <c r="AB301" i="1"/>
  <c r="S7" i="1"/>
  <c r="AE268" i="1"/>
  <c r="S228" i="1"/>
  <c r="S309" i="1"/>
  <c r="AE195" i="1"/>
  <c r="S250" i="1"/>
  <c r="AB316" i="1"/>
  <c r="P21" i="4"/>
  <c r="L21" i="4"/>
  <c r="H21" i="4" s="1"/>
  <c r="V36" i="4"/>
  <c r="S274" i="1"/>
  <c r="I341" i="1"/>
  <c r="I37" i="1"/>
  <c r="AB172" i="1"/>
  <c r="I329" i="1"/>
  <c r="AE327" i="1"/>
  <c r="I362" i="1"/>
  <c r="AK30" i="4"/>
  <c r="AL30" i="4" s="1"/>
  <c r="AB35" i="1"/>
  <c r="AB15" i="1"/>
  <c r="AE177" i="1"/>
  <c r="I72" i="1"/>
  <c r="I276" i="1"/>
  <c r="AE274" i="1"/>
  <c r="I323" i="1"/>
  <c r="AB251" i="1"/>
  <c r="I191" i="1"/>
  <c r="AE61" i="1"/>
  <c r="AE60" i="1"/>
  <c r="I138" i="1"/>
  <c r="AB204" i="1"/>
  <c r="AB191" i="1"/>
  <c r="AE315" i="1"/>
  <c r="S141" i="1"/>
  <c r="S269" i="1"/>
  <c r="AE65" i="1"/>
  <c r="I213" i="1"/>
  <c r="AB329" i="1"/>
  <c r="S57" i="1"/>
  <c r="AB334" i="1"/>
  <c r="AB133" i="1"/>
  <c r="I331" i="1"/>
  <c r="AB169" i="1"/>
  <c r="S53" i="1"/>
  <c r="I31" i="1"/>
  <c r="AE136" i="1"/>
  <c r="S206" i="1"/>
  <c r="V14" i="4"/>
  <c r="L47" i="4"/>
  <c r="H47" i="4" s="1"/>
  <c r="AB161" i="1"/>
  <c r="I289" i="1"/>
  <c r="AE219" i="1"/>
  <c r="S259" i="1"/>
  <c r="AB124" i="1"/>
  <c r="I156" i="1"/>
  <c r="AB245" i="1"/>
  <c r="AB255" i="1"/>
  <c r="AB313" i="1"/>
  <c r="AK46" i="4"/>
  <c r="AL46" i="4" s="1"/>
  <c r="AE222" i="1"/>
  <c r="I245" i="1"/>
  <c r="V40" i="4"/>
  <c r="AJ9" i="1"/>
  <c r="AH9" i="1"/>
  <c r="AE9" i="1"/>
  <c r="I153" i="1"/>
  <c r="AE184" i="1"/>
  <c r="AB303" i="1"/>
  <c r="AE41" i="1"/>
  <c r="AB134" i="1"/>
  <c r="S86" i="1"/>
  <c r="AB229" i="1"/>
  <c r="AE100" i="1"/>
  <c r="AE19" i="1"/>
  <c r="S55" i="1"/>
  <c r="S91" i="1"/>
  <c r="S127" i="1"/>
  <c r="AE86" i="1"/>
  <c r="AE122" i="1"/>
  <c r="AE158" i="1"/>
  <c r="AE245" i="1"/>
  <c r="S302" i="1"/>
  <c r="AE101" i="1"/>
  <c r="AE203" i="1"/>
  <c r="AE33" i="4"/>
  <c r="AB25" i="1"/>
  <c r="S18" i="1"/>
  <c r="I278" i="1"/>
  <c r="AB317" i="1"/>
  <c r="S359" i="1"/>
  <c r="AB94" i="1"/>
  <c r="I146" i="1"/>
  <c r="I87" i="1"/>
  <c r="I32" i="1"/>
  <c r="I103" i="1"/>
  <c r="AE161" i="1"/>
  <c r="AB32" i="1"/>
  <c r="I64" i="1"/>
  <c r="S295" i="1"/>
  <c r="I309" i="1"/>
  <c r="S256" i="1"/>
  <c r="I169" i="1"/>
  <c r="S197" i="1"/>
  <c r="AB213" i="1"/>
  <c r="I356" i="1"/>
  <c r="AB318" i="1"/>
  <c r="I132" i="1"/>
  <c r="AB341" i="1"/>
  <c r="S117" i="1"/>
  <c r="I25" i="1"/>
  <c r="AB132" i="1"/>
  <c r="I164" i="1"/>
  <c r="S76" i="1"/>
  <c r="I74" i="1"/>
  <c r="S48" i="1"/>
  <c r="AB33" i="1"/>
  <c r="S152" i="1"/>
  <c r="S75" i="1"/>
  <c r="AE106" i="1"/>
  <c r="S178" i="1"/>
  <c r="AE283" i="1"/>
  <c r="V28" i="4"/>
  <c r="S144" i="1"/>
  <c r="AE45" i="1"/>
  <c r="AE272" i="1"/>
  <c r="V32" i="4"/>
  <c r="S28" i="1"/>
  <c r="AE97" i="1"/>
  <c r="I206" i="1"/>
  <c r="S286" i="1"/>
  <c r="AE83" i="1"/>
  <c r="S155" i="1"/>
  <c r="S202" i="1"/>
  <c r="AE187" i="1"/>
  <c r="AE212" i="1"/>
  <c r="I27" i="1"/>
  <c r="I222" i="1"/>
  <c r="I210" i="1"/>
  <c r="AB48" i="1"/>
  <c r="AB120" i="1"/>
  <c r="AB200" i="1"/>
  <c r="I80" i="1"/>
  <c r="I152" i="1"/>
  <c r="I239" i="1"/>
  <c r="AB321" i="1"/>
  <c r="S168" i="1"/>
  <c r="I257" i="1"/>
  <c r="S79" i="1"/>
  <c r="AB267" i="1"/>
  <c r="AE110" i="1"/>
  <c r="AE197" i="1"/>
  <c r="S267" i="1"/>
  <c r="AB350" i="1"/>
  <c r="AB227" i="1"/>
  <c r="P60" i="4"/>
  <c r="L60" i="4"/>
  <c r="H60" i="4" s="1"/>
  <c r="S184" i="1"/>
  <c r="AE43" i="4"/>
  <c r="AB289" i="1"/>
  <c r="I125" i="1"/>
  <c r="AK24" i="4"/>
  <c r="AL24" i="4" s="1"/>
  <c r="AE84" i="1"/>
  <c r="S47" i="1"/>
  <c r="AE78" i="1"/>
  <c r="S150" i="1"/>
  <c r="AE237" i="1"/>
  <c r="AB291" i="1"/>
  <c r="AE64" i="1"/>
  <c r="S77" i="1"/>
  <c r="AE40" i="4"/>
  <c r="AE32" i="1"/>
  <c r="AE67" i="1"/>
  <c r="S139" i="1"/>
  <c r="AE170" i="1"/>
  <c r="AE40" i="1"/>
  <c r="S132" i="1"/>
  <c r="AE59" i="1"/>
  <c r="AB114" i="1"/>
  <c r="AB20" i="1"/>
  <c r="AB123" i="1"/>
  <c r="I211" i="1"/>
  <c r="I50" i="1"/>
  <c r="S82" i="1"/>
  <c r="S154" i="1"/>
  <c r="S241" i="1"/>
  <c r="AE224" i="1"/>
  <c r="AE305" i="1"/>
  <c r="I106" i="1"/>
  <c r="S124" i="1"/>
  <c r="AB351" i="1"/>
  <c r="S16" i="1"/>
  <c r="S323" i="1"/>
  <c r="AB186" i="1"/>
  <c r="AE271" i="1"/>
  <c r="S15" i="1"/>
  <c r="I189" i="1"/>
  <c r="AE252" i="1"/>
  <c r="AE33" i="1"/>
  <c r="I91" i="1"/>
  <c r="I53" i="1"/>
  <c r="AE266" i="1"/>
  <c r="AE24" i="4"/>
  <c r="S68" i="1"/>
  <c r="I13" i="1"/>
  <c r="AB137" i="1"/>
  <c r="I155" i="1"/>
  <c r="I200" i="1"/>
  <c r="L15" i="4"/>
  <c r="H15" i="4" s="1"/>
  <c r="I70" i="1"/>
  <c r="AB178" i="1"/>
  <c r="S39" i="1"/>
  <c r="S111" i="1"/>
  <c r="AB183" i="1"/>
  <c r="AE70" i="1"/>
  <c r="AE142" i="1"/>
  <c r="AE229" i="1"/>
  <c r="V38" i="4"/>
  <c r="AK15" i="4"/>
  <c r="AL15" i="4" s="1"/>
  <c r="I8" i="1"/>
  <c r="AE144" i="1"/>
  <c r="S156" i="1"/>
  <c r="AE47" i="1"/>
  <c r="S119" i="1"/>
  <c r="AE150" i="1"/>
  <c r="AB66" i="1"/>
  <c r="AE88" i="1"/>
  <c r="AE164" i="1"/>
  <c r="I293" i="1"/>
  <c r="V62" i="4"/>
  <c r="AB84" i="1"/>
  <c r="AE290" i="1"/>
  <c r="I116" i="1"/>
  <c r="I316" i="1"/>
  <c r="I16" i="1"/>
  <c r="S310" i="1"/>
  <c r="S43" i="1"/>
  <c r="AE74" i="1"/>
  <c r="S146" i="1"/>
  <c r="AE233" i="1"/>
  <c r="AB82" i="1"/>
  <c r="I317" i="1"/>
  <c r="I71" i="1"/>
  <c r="AE151" i="1"/>
  <c r="AB273" i="1"/>
  <c r="S72" i="1"/>
  <c r="AB96" i="1"/>
  <c r="AB224" i="1"/>
  <c r="AE360" i="1"/>
  <c r="S92" i="1"/>
  <c r="AB42" i="1"/>
  <c r="I9" i="1"/>
  <c r="AE42" i="1"/>
  <c r="I67" i="1"/>
  <c r="I285" i="1"/>
  <c r="S114" i="1"/>
  <c r="AE201" i="1"/>
  <c r="I46" i="1"/>
  <c r="I98" i="1"/>
  <c r="AE318" i="1"/>
  <c r="AB356" i="1"/>
  <c r="AB195" i="1"/>
  <c r="AE31" i="1"/>
  <c r="S103" i="1"/>
  <c r="S175" i="1"/>
  <c r="AE134" i="1"/>
  <c r="S180" i="1"/>
  <c r="AE131" i="1"/>
  <c r="AE137" i="1"/>
  <c r="AB56" i="1"/>
  <c r="I88" i="1"/>
  <c r="AB159" i="1"/>
  <c r="I308" i="1"/>
  <c r="I247" i="1"/>
  <c r="AE355" i="1"/>
  <c r="S118" i="1"/>
  <c r="AE205" i="1"/>
  <c r="I325" i="1"/>
  <c r="AB157" i="1"/>
  <c r="I314" i="1"/>
  <c r="I143" i="1"/>
  <c r="I300" i="1"/>
  <c r="AB362" i="1"/>
  <c r="S112" i="1"/>
  <c r="AB346" i="1"/>
  <c r="I11" i="1"/>
  <c r="AE207" i="1"/>
  <c r="AB99" i="1"/>
  <c r="I41" i="1"/>
  <c r="I77" i="1"/>
  <c r="AB112" i="1"/>
  <c r="AB148" i="1"/>
  <c r="I144" i="1"/>
  <c r="I180" i="1"/>
  <c r="AE260" i="1"/>
  <c r="L18" i="4"/>
  <c r="H18" i="4" s="1"/>
  <c r="L59" i="4"/>
  <c r="H59" i="4" s="1"/>
  <c r="S136" i="1"/>
  <c r="AE35" i="1"/>
  <c r="S71" i="1"/>
  <c r="S107" i="1"/>
  <c r="S143" i="1"/>
  <c r="AE102" i="1"/>
  <c r="AE138" i="1"/>
  <c r="AE174" i="1"/>
  <c r="AJ13" i="1"/>
  <c r="AH13" i="1"/>
  <c r="AE13" i="1"/>
  <c r="I174" i="1"/>
  <c r="I122" i="1"/>
  <c r="S215" i="1"/>
  <c r="I178" i="1"/>
  <c r="S318" i="1"/>
  <c r="V18" i="4"/>
  <c r="V17" i="4"/>
  <c r="S34" i="1"/>
  <c r="AB151" i="1"/>
  <c r="S306" i="1"/>
  <c r="AB39" i="1"/>
  <c r="AE258" i="1"/>
  <c r="AB228" i="1"/>
  <c r="AB259" i="1"/>
  <c r="AE68" i="1"/>
  <c r="I134" i="1"/>
  <c r="S236" i="1"/>
  <c r="AE269" i="1"/>
  <c r="AE317" i="1"/>
  <c r="AB360" i="1"/>
  <c r="AB53" i="1"/>
  <c r="AE56" i="1"/>
  <c r="I36" i="1"/>
  <c r="AE81" i="1"/>
  <c r="AE108" i="1"/>
  <c r="S251" i="1"/>
  <c r="S98" i="1"/>
  <c r="S170" i="1"/>
  <c r="AE185" i="1"/>
  <c r="AE354" i="1"/>
  <c r="I327" i="1"/>
  <c r="V44" i="4"/>
  <c r="AE254" i="1"/>
  <c r="S142" i="1"/>
  <c r="AE193" i="1"/>
  <c r="AB311" i="1"/>
  <c r="S177" i="1"/>
  <c r="S96" i="1"/>
  <c r="I131" i="1"/>
  <c r="AB166" i="1"/>
  <c r="AE223" i="1"/>
  <c r="S66" i="1"/>
  <c r="S102" i="1"/>
  <c r="S138" i="1"/>
  <c r="AE189" i="1"/>
  <c r="S225" i="1"/>
  <c r="S272" i="1"/>
  <c r="AK22" i="4"/>
  <c r="AL22" i="4" s="1"/>
  <c r="L44" i="4"/>
  <c r="H44" i="4" s="1"/>
  <c r="L29" i="4"/>
  <c r="H29" i="4" s="1"/>
  <c r="P29" i="4"/>
  <c r="AE32" i="4"/>
  <c r="AE156" i="1"/>
  <c r="S81" i="1"/>
  <c r="AE105" i="1"/>
  <c r="S97" i="1"/>
  <c r="AB122" i="1"/>
  <c r="I201" i="1"/>
  <c r="AB287" i="1"/>
  <c r="AE155" i="1"/>
  <c r="S190" i="1"/>
  <c r="AE226" i="1"/>
  <c r="S253" i="1"/>
  <c r="S296" i="1"/>
  <c r="S320" i="1"/>
  <c r="AB65" i="1"/>
  <c r="S100" i="1"/>
  <c r="AE22" i="1"/>
  <c r="AB85" i="1"/>
  <c r="S46" i="1"/>
  <c r="S161" i="1"/>
  <c r="AE125" i="1"/>
  <c r="S148" i="1"/>
  <c r="I248" i="1"/>
  <c r="AE17" i="1"/>
  <c r="AB158" i="1"/>
  <c r="S62" i="1"/>
  <c r="S221" i="1"/>
  <c r="L19" i="4"/>
  <c r="H19" i="4" s="1"/>
  <c r="S263" i="1"/>
  <c r="AB177" i="1"/>
  <c r="AE191" i="1"/>
  <c r="S276" i="1"/>
  <c r="AE286" i="1"/>
  <c r="AE297" i="1"/>
  <c r="AB340" i="1"/>
  <c r="AB290" i="1"/>
  <c r="I310" i="1"/>
  <c r="AE190" i="1"/>
  <c r="S113" i="1"/>
  <c r="S331" i="1"/>
  <c r="S361" i="1"/>
  <c r="AB71" i="1"/>
  <c r="AB230" i="1"/>
  <c r="I236" i="1"/>
  <c r="AE49" i="1"/>
  <c r="I113" i="1"/>
  <c r="AB239" i="1"/>
  <c r="AE16" i="4"/>
  <c r="AB7" i="1"/>
  <c r="S203" i="1"/>
  <c r="AE95" i="1"/>
  <c r="S167" i="1"/>
  <c r="S173" i="1"/>
  <c r="S252" i="1"/>
  <c r="I244" i="1"/>
  <c r="AK23" i="4"/>
  <c r="AL23" i="4" s="1"/>
  <c r="AE25" i="1"/>
  <c r="AB26" i="1"/>
  <c r="S13" i="1"/>
  <c r="AB170" i="1"/>
  <c r="I163" i="1"/>
  <c r="AE200" i="1"/>
  <c r="AE248" i="1"/>
  <c r="AB263" i="1"/>
  <c r="AE281" i="1"/>
  <c r="AE329" i="1"/>
  <c r="I18" i="1"/>
  <c r="I7" i="1"/>
  <c r="S52" i="1"/>
  <c r="V15" i="4"/>
  <c r="I340" i="1"/>
  <c r="L25" i="4"/>
  <c r="H25" i="4" s="1"/>
  <c r="I277" i="1"/>
  <c r="S140" i="1"/>
  <c r="AE176" i="1"/>
  <c r="AE75" i="1"/>
  <c r="AE111" i="1"/>
  <c r="AE147" i="1"/>
  <c r="I284" i="1"/>
  <c r="AB285" i="1"/>
  <c r="S356" i="1"/>
  <c r="L49" i="4"/>
  <c r="H49" i="4" s="1"/>
  <c r="AE53" i="4"/>
  <c r="V41" i="4"/>
  <c r="AE30" i="1"/>
  <c r="S50" i="1"/>
  <c r="AE26" i="1"/>
  <c r="AB78" i="1"/>
  <c r="AE247" i="1"/>
  <c r="AB220" i="1"/>
  <c r="AB165" i="1"/>
  <c r="AB308" i="1"/>
  <c r="AB83" i="1"/>
  <c r="AB199" i="1"/>
  <c r="AB206" i="1"/>
  <c r="AB242" i="1"/>
  <c r="I250" i="1"/>
  <c r="AE291" i="1"/>
  <c r="I265" i="1"/>
  <c r="AE22" i="4"/>
  <c r="V31" i="4"/>
  <c r="AB8" i="1"/>
  <c r="I78" i="1"/>
  <c r="AB54" i="1"/>
  <c r="S61" i="1"/>
  <c r="I127" i="1"/>
  <c r="S88" i="1"/>
  <c r="AB212" i="1"/>
  <c r="I123" i="1"/>
  <c r="AE259" i="1"/>
  <c r="I162" i="1"/>
  <c r="AB63" i="1"/>
  <c r="AB231" i="1"/>
  <c r="AB222" i="1"/>
  <c r="AE29" i="1"/>
  <c r="AE71" i="1"/>
  <c r="S179" i="1"/>
  <c r="AE25" i="4"/>
  <c r="AE35" i="4"/>
  <c r="AB130" i="1"/>
  <c r="I221" i="1"/>
  <c r="AE319" i="1"/>
  <c r="AE314" i="1"/>
  <c r="S322" i="1"/>
  <c r="AB357" i="1"/>
  <c r="V43" i="4"/>
  <c r="AE38" i="1"/>
  <c r="AE349" i="1"/>
  <c r="AE341" i="1"/>
  <c r="AE351" i="1"/>
  <c r="AE41" i="4"/>
  <c r="I114" i="1"/>
  <c r="S64" i="1"/>
  <c r="I139" i="1"/>
  <c r="AB18" i="1"/>
  <c r="I102" i="1"/>
  <c r="I24" i="1"/>
  <c r="AE199" i="1"/>
  <c r="AE311" i="1"/>
  <c r="S115" i="1"/>
  <c r="AE146" i="1"/>
  <c r="L43" i="4"/>
  <c r="H43" i="4" s="1"/>
  <c r="S83" i="1"/>
  <c r="I82" i="1"/>
  <c r="S31" i="1"/>
  <c r="AE62" i="1"/>
  <c r="S134" i="1"/>
  <c r="AE221" i="1"/>
  <c r="AE60" i="4"/>
  <c r="S104" i="1"/>
  <c r="AE239" i="1"/>
  <c r="I315" i="1"/>
  <c r="L34" i="4"/>
  <c r="H34" i="4" s="1"/>
  <c r="AE128" i="1"/>
  <c r="AB149" i="1"/>
  <c r="AE227" i="1"/>
  <c r="S183" i="1"/>
  <c r="AB283" i="1"/>
  <c r="AE362" i="1"/>
  <c r="S33" i="1"/>
  <c r="AB19" i="1"/>
  <c r="I43" i="1"/>
  <c r="AB58" i="1"/>
  <c r="I193" i="1"/>
  <c r="AE238" i="1"/>
  <c r="I21" i="1"/>
  <c r="I57" i="1"/>
  <c r="I93" i="1"/>
  <c r="AB128" i="1"/>
  <c r="AB164" i="1"/>
  <c r="I253" i="1"/>
  <c r="I160" i="1"/>
  <c r="AB257" i="1"/>
  <c r="AE284" i="1"/>
  <c r="S308" i="1"/>
  <c r="AK39" i="4"/>
  <c r="AL39" i="4" s="1"/>
  <c r="AB22" i="1"/>
  <c r="S40" i="1"/>
  <c r="AB61" i="1"/>
  <c r="AB146" i="1"/>
  <c r="S23" i="1"/>
  <c r="S59" i="1"/>
  <c r="S95" i="1"/>
  <c r="S347" i="1"/>
  <c r="AB47" i="1"/>
  <c r="I136" i="1"/>
  <c r="I223" i="1"/>
  <c r="S145" i="1"/>
  <c r="AE116" i="1"/>
  <c r="S27" i="1"/>
  <c r="S63" i="1"/>
  <c r="AE58" i="1"/>
  <c r="AE94" i="1"/>
  <c r="S130" i="1"/>
  <c r="S166" i="1"/>
  <c r="AE181" i="1"/>
  <c r="AE217" i="1"/>
  <c r="AE192" i="1"/>
  <c r="AE240" i="1"/>
  <c r="AE331" i="1"/>
  <c r="AK51" i="4"/>
  <c r="AL51" i="4" s="1"/>
  <c r="AB34" i="1"/>
  <c r="AE117" i="1"/>
  <c r="AB105" i="1"/>
  <c r="L20" i="4"/>
  <c r="H20" i="4" s="1"/>
  <c r="P20" i="4"/>
  <c r="AE210" i="1"/>
  <c r="AB185" i="1"/>
  <c r="AB233" i="1"/>
  <c r="S311" i="1"/>
  <c r="I267" i="1"/>
  <c r="I286" i="1"/>
  <c r="I334" i="1"/>
  <c r="AE356" i="1"/>
  <c r="I75" i="1"/>
  <c r="I229" i="1"/>
  <c r="AE93" i="1"/>
  <c r="I150" i="1"/>
  <c r="AE52" i="1"/>
  <c r="I62" i="1"/>
  <c r="AE16" i="1"/>
  <c r="S258" i="1"/>
  <c r="I19" i="1"/>
  <c r="I15" i="1"/>
  <c r="I12" i="1"/>
  <c r="S89" i="1"/>
  <c r="AE107" i="1"/>
  <c r="AE143" i="1"/>
  <c r="AE179" i="1"/>
  <c r="S238" i="1"/>
  <c r="S292" i="1"/>
  <c r="S211" i="1"/>
  <c r="I196" i="1"/>
  <c r="S153" i="1"/>
  <c r="AB244" i="1"/>
  <c r="V30" i="4"/>
  <c r="AB60" i="1"/>
  <c r="I92" i="1"/>
  <c r="I273" i="1"/>
  <c r="S199" i="1"/>
  <c r="S287" i="1"/>
  <c r="S220" i="1"/>
  <c r="AE253" i="1"/>
  <c r="AE301" i="1"/>
  <c r="S101" i="1"/>
  <c r="AE152" i="1"/>
  <c r="AE135" i="1"/>
  <c r="AB260" i="1"/>
  <c r="S304" i="1"/>
  <c r="I349" i="1"/>
  <c r="AB29" i="1"/>
  <c r="I83" i="1"/>
  <c r="S133" i="1"/>
  <c r="AB216" i="1"/>
  <c r="AE332" i="1"/>
  <c r="I282" i="1"/>
  <c r="S353" i="1"/>
  <c r="AE325" i="1"/>
  <c r="AK18" i="4"/>
  <c r="AL18" i="4" s="1"/>
  <c r="AB243" i="1"/>
  <c r="AB44" i="1"/>
  <c r="I76" i="1"/>
  <c r="I184" i="1"/>
  <c r="I235" i="1"/>
  <c r="I281" i="1"/>
  <c r="AK19" i="4"/>
  <c r="AL19" i="4" s="1"/>
  <c r="AE347" i="1"/>
  <c r="S109" i="1"/>
  <c r="AB89" i="1"/>
  <c r="AE160" i="1"/>
  <c r="AE139" i="1"/>
  <c r="AE175" i="1"/>
  <c r="AE194" i="1"/>
  <c r="S230" i="1"/>
  <c r="AK20" i="4"/>
  <c r="AL20" i="4" s="1"/>
  <c r="S298" i="1"/>
  <c r="I346" i="1"/>
  <c r="AB17" i="1"/>
  <c r="AB74" i="1"/>
  <c r="S26" i="1"/>
  <c r="AB43" i="1"/>
  <c r="AE72" i="1"/>
  <c r="I99" i="1"/>
  <c r="AE215" i="1"/>
  <c r="S149" i="1"/>
  <c r="AB188" i="1"/>
  <c r="AE263" i="1"/>
  <c r="AE264" i="1"/>
  <c r="AB75" i="1"/>
  <c r="AB111" i="1"/>
  <c r="AB147" i="1"/>
  <c r="I220" i="1"/>
  <c r="I199" i="1"/>
  <c r="AB234" i="1"/>
  <c r="AE353" i="1"/>
  <c r="AE339" i="1"/>
  <c r="S363" i="1"/>
  <c r="P23" i="4"/>
  <c r="L23" i="4"/>
  <c r="H23" i="4" s="1"/>
  <c r="L28" i="4"/>
  <c r="H28" i="4" s="1"/>
  <c r="V60" i="4"/>
  <c r="S38" i="1"/>
  <c r="S120" i="1"/>
  <c r="I48" i="1"/>
  <c r="S160" i="1"/>
  <c r="AE322" i="1"/>
  <c r="AB265" i="1"/>
  <c r="I45" i="1"/>
  <c r="AB80" i="1"/>
  <c r="AB116" i="1"/>
  <c r="AB152" i="1"/>
  <c r="AB192" i="1"/>
  <c r="I112" i="1"/>
  <c r="I148" i="1"/>
  <c r="I118" i="1"/>
  <c r="AB282" i="1"/>
  <c r="AB235" i="1"/>
  <c r="AE242" i="1"/>
  <c r="AE278" i="1"/>
  <c r="I126" i="1"/>
  <c r="S67" i="1"/>
  <c r="AE98" i="1"/>
  <c r="AB279" i="1"/>
  <c r="AB336" i="1"/>
  <c r="P57" i="4"/>
  <c r="L57" i="4"/>
  <c r="H57" i="4" s="1"/>
  <c r="AB52" i="1"/>
  <c r="AB88" i="1"/>
  <c r="AB208" i="1"/>
  <c r="I84" i="1"/>
  <c r="I120" i="1"/>
  <c r="AB155" i="1"/>
  <c r="AB284" i="1"/>
  <c r="I207" i="1"/>
  <c r="I243" i="1"/>
  <c r="AB332" i="1"/>
  <c r="I292" i="1"/>
  <c r="AB349" i="1"/>
  <c r="I115" i="1"/>
  <c r="S165" i="1"/>
  <c r="AB119" i="1"/>
  <c r="AE56" i="4"/>
  <c r="I166" i="1"/>
  <c r="I240" i="1"/>
  <c r="AB103" i="1"/>
  <c r="S265" i="1"/>
  <c r="L38" i="4"/>
  <c r="H38" i="4" s="1"/>
  <c r="S218" i="1"/>
  <c r="S94" i="1"/>
  <c r="AE244" i="1"/>
  <c r="AE335" i="1"/>
  <c r="AE54" i="1"/>
  <c r="AE90" i="1"/>
  <c r="AE126" i="1"/>
  <c r="S162" i="1"/>
  <c r="AE213" i="1"/>
  <c r="AK27" i="4"/>
  <c r="AL27" i="4" s="1"/>
  <c r="S234" i="1"/>
  <c r="S242" i="1"/>
  <c r="I255" i="1"/>
  <c r="I100" i="1"/>
  <c r="AB171" i="1"/>
  <c r="S266" i="1"/>
  <c r="AE20" i="4"/>
  <c r="AB118" i="1"/>
  <c r="I170" i="1"/>
  <c r="I321" i="1"/>
  <c r="AB67" i="1"/>
  <c r="AB295" i="1"/>
  <c r="AB190" i="1"/>
  <c r="AB226" i="1"/>
  <c r="AE228" i="1"/>
  <c r="AE310" i="1"/>
  <c r="P35" i="4"/>
  <c r="L35" i="4"/>
  <c r="H35" i="4" s="1"/>
  <c r="AE333" i="1"/>
  <c r="AB352" i="1"/>
  <c r="AE31" i="4"/>
  <c r="S17" i="1"/>
  <c r="I23" i="1"/>
  <c r="AB90" i="1"/>
  <c r="AB57" i="1"/>
  <c r="AE85" i="1"/>
  <c r="AE298" i="1"/>
  <c r="I85" i="1"/>
  <c r="I121" i="1"/>
  <c r="I157" i="1"/>
  <c r="S271" i="1"/>
  <c r="S185" i="1"/>
  <c r="I262" i="1"/>
  <c r="AB197" i="1"/>
  <c r="AB221" i="1"/>
  <c r="AB280" i="1"/>
  <c r="I296" i="1"/>
  <c r="AB254" i="1"/>
  <c r="AB278" i="1"/>
  <c r="AB302" i="1"/>
  <c r="AB326" i="1"/>
  <c r="I322" i="1"/>
  <c r="L56" i="4"/>
  <c r="H56" i="4" s="1"/>
  <c r="I130" i="1"/>
  <c r="S44" i="1"/>
  <c r="I54" i="1"/>
  <c r="AB110" i="1"/>
  <c r="I224" i="1"/>
  <c r="S125" i="1"/>
  <c r="AB174" i="1"/>
  <c r="AB264" i="1"/>
  <c r="AE168" i="1"/>
  <c r="AE132" i="1"/>
  <c r="I167" i="1"/>
  <c r="AB135" i="1"/>
  <c r="I187" i="1"/>
  <c r="AB269" i="1"/>
  <c r="S25" i="1"/>
  <c r="AB327" i="1"/>
  <c r="AE51" i="1"/>
  <c r="S87" i="1"/>
  <c r="S123" i="1"/>
  <c r="S159" i="1"/>
  <c r="AE118" i="1"/>
  <c r="AE154" i="1"/>
  <c r="S326" i="1"/>
  <c r="AE302" i="1"/>
  <c r="AE50" i="1"/>
  <c r="S164" i="1"/>
  <c r="AE87" i="1"/>
  <c r="S332" i="1"/>
  <c r="AK41" i="4"/>
  <c r="AL41" i="4" s="1"/>
  <c r="AE235" i="1"/>
  <c r="S260" i="1"/>
  <c r="AE196" i="1"/>
  <c r="S244" i="1"/>
  <c r="S277" i="1"/>
  <c r="S325" i="1"/>
  <c r="S354" i="1"/>
  <c r="AE15" i="4"/>
  <c r="AB256" i="1"/>
  <c r="AB108" i="1"/>
  <c r="AB248" i="1"/>
  <c r="I140" i="1"/>
  <c r="AE330" i="1"/>
  <c r="AE59" i="4"/>
  <c r="S99" i="1"/>
  <c r="S163" i="1"/>
  <c r="I124" i="1"/>
  <c r="AK21" i="4"/>
  <c r="AL21" i="4" s="1"/>
  <c r="S216" i="1"/>
  <c r="L55" i="4"/>
  <c r="H55" i="4" s="1"/>
  <c r="AB98" i="1"/>
  <c r="S189" i="1"/>
  <c r="AE324" i="1"/>
  <c r="AB277" i="1"/>
  <c r="S84" i="1"/>
  <c r="AE15" i="1"/>
  <c r="S32" i="1"/>
  <c r="I52" i="1"/>
  <c r="AB62" i="1"/>
  <c r="AE89" i="1"/>
  <c r="S337" i="1"/>
  <c r="AB162" i="1"/>
  <c r="AE206" i="1"/>
  <c r="S35" i="1"/>
  <c r="I49" i="1"/>
  <c r="S223" i="1"/>
  <c r="S110" i="1"/>
  <c r="S196" i="1"/>
  <c r="AE323" i="1"/>
  <c r="AE296" i="1"/>
  <c r="I261" i="1"/>
  <c r="I230" i="1"/>
  <c r="S105" i="1"/>
  <c r="AE198" i="1"/>
  <c r="S191" i="1"/>
  <c r="I203" i="1"/>
  <c r="S315" i="1"/>
  <c r="AB344" i="1"/>
  <c r="S303" i="1"/>
  <c r="P13" i="4"/>
  <c r="L13" i="4"/>
  <c r="H13" i="4" s="1"/>
  <c r="S224" i="1"/>
  <c r="S291" i="1"/>
  <c r="S329" i="1"/>
  <c r="AE350" i="1"/>
  <c r="V54" i="4"/>
  <c r="S343" i="1"/>
  <c r="S338" i="1"/>
  <c r="V34" i="4"/>
  <c r="V48" i="4"/>
  <c r="AE270" i="1"/>
  <c r="V57" i="4"/>
  <c r="AK17" i="4"/>
  <c r="AL17" i="4" s="1"/>
  <c r="AE23" i="1"/>
  <c r="S131" i="1"/>
  <c r="AE162" i="1"/>
  <c r="AE363" i="1"/>
  <c r="I59" i="1"/>
  <c r="I135" i="1"/>
  <c r="S299" i="1"/>
  <c r="AE145" i="1"/>
  <c r="S181" i="1"/>
  <c r="AE182" i="1"/>
  <c r="AB24" i="1"/>
  <c r="I56" i="1"/>
  <c r="AB91" i="1"/>
  <c r="AB127" i="1"/>
  <c r="AB163" i="1"/>
  <c r="AB181" i="1"/>
  <c r="AB215" i="1"/>
  <c r="I252" i="1"/>
  <c r="S327" i="1"/>
  <c r="I215" i="1"/>
  <c r="AB339" i="1"/>
  <c r="AB30" i="1"/>
  <c r="AE76" i="1"/>
  <c r="AB154" i="1"/>
  <c r="AE148" i="1"/>
  <c r="S78" i="1"/>
  <c r="S237" i="1"/>
  <c r="AE255" i="1"/>
  <c r="S314" i="1"/>
  <c r="AE21" i="4"/>
  <c r="L62" i="4"/>
  <c r="H62" i="4" s="1"/>
  <c r="AB209" i="1"/>
  <c r="AE337" i="1"/>
  <c r="I165" i="1"/>
  <c r="AB354" i="1"/>
  <c r="S70" i="1"/>
  <c r="S106" i="1"/>
  <c r="S193" i="1"/>
  <c r="S229" i="1"/>
  <c r="S208" i="1"/>
  <c r="AE232" i="1"/>
  <c r="S334" i="1"/>
  <c r="AE265" i="1"/>
  <c r="AE289" i="1"/>
  <c r="S313" i="1"/>
  <c r="AE308" i="1"/>
  <c r="I58" i="1"/>
  <c r="S65" i="1"/>
  <c r="I40" i="1"/>
  <c r="I192" i="1"/>
  <c r="I179" i="1"/>
  <c r="S126" i="1"/>
  <c r="I355" i="1"/>
  <c r="AE188" i="1"/>
  <c r="I361" i="1"/>
  <c r="AE46" i="4"/>
  <c r="AB21" i="1"/>
  <c r="AE96" i="1"/>
  <c r="S20" i="1"/>
  <c r="S69" i="1"/>
  <c r="AE124" i="1"/>
  <c r="I175" i="1"/>
  <c r="I147" i="1"/>
  <c r="AE287" i="1"/>
  <c r="AB92" i="1"/>
  <c r="AE119" i="1"/>
  <c r="I60" i="1"/>
  <c r="AE130" i="1"/>
  <c r="AB167" i="1"/>
  <c r="I219" i="1"/>
  <c r="I339" i="1"/>
  <c r="AB305" i="1"/>
  <c r="AE27" i="4"/>
  <c r="L52" i="4"/>
  <c r="H52" i="4" s="1"/>
  <c r="S128" i="1"/>
  <c r="AE121" i="1"/>
  <c r="I97" i="1"/>
  <c r="I161" i="1"/>
  <c r="AE208" i="1"/>
  <c r="I338" i="1"/>
  <c r="AE19" i="4"/>
  <c r="AE267" i="1"/>
  <c r="AE257" i="1"/>
  <c r="AE12" i="4"/>
  <c r="AB225" i="1"/>
  <c r="AK62" i="4"/>
  <c r="AL62" i="4" s="1"/>
  <c r="AE26" i="4"/>
  <c r="AE261" i="1"/>
  <c r="AE348" i="1"/>
  <c r="S316" i="1"/>
  <c r="V53" i="4"/>
  <c r="I298" i="1"/>
  <c r="S328" i="1"/>
  <c r="AJ11" i="1"/>
  <c r="AE11" i="1"/>
  <c r="AH11" i="1"/>
  <c r="I145" i="1"/>
  <c r="S186" i="1"/>
  <c r="I225" i="1"/>
  <c r="I101" i="1"/>
  <c r="I137" i="1"/>
  <c r="I173" i="1"/>
  <c r="S201" i="1"/>
  <c r="I343" i="1"/>
  <c r="L14" i="4"/>
  <c r="H14" i="4" s="1"/>
  <c r="AE140" i="1"/>
  <c r="S8" i="1"/>
  <c r="AB97" i="1"/>
  <c r="I81" i="1"/>
  <c r="AE202" i="1"/>
  <c r="AB288" i="1"/>
  <c r="AE236" i="1"/>
  <c r="AQ12" i="4" a="1"/>
  <c r="AQ12" i="4" s="1"/>
  <c r="L22" i="4"/>
  <c r="H22" i="4" s="1"/>
  <c r="AE39" i="4"/>
  <c r="AE43" i="1"/>
  <c r="AE79" i="1"/>
  <c r="AE115" i="1"/>
  <c r="S151" i="1"/>
  <c r="I269" i="1"/>
  <c r="AE342" i="1"/>
  <c r="AB361" i="1"/>
  <c r="I79" i="1"/>
  <c r="AB81" i="1"/>
  <c r="AE157" i="1"/>
  <c r="I86" i="1"/>
  <c r="AB203" i="1"/>
  <c r="I129" i="1"/>
  <c r="AK36" i="4"/>
  <c r="AL36" i="4" s="1"/>
  <c r="AK58" i="4"/>
  <c r="AL58" i="4" s="1"/>
  <c r="S10" i="1"/>
  <c r="I44" i="1"/>
  <c r="AB41" i="1"/>
  <c r="I63" i="1"/>
  <c r="S116" i="1"/>
  <c r="AE133" i="1"/>
  <c r="S262" i="1"/>
  <c r="AB126" i="1"/>
  <c r="AE153" i="1"/>
  <c r="S319" i="1"/>
  <c r="AB28" i="1"/>
  <c r="AE55" i="1"/>
  <c r="I177" i="1"/>
  <c r="AE243" i="1"/>
  <c r="S205" i="1"/>
  <c r="AE306" i="1"/>
  <c r="S278" i="1"/>
  <c r="AB359" i="1"/>
  <c r="S301" i="1"/>
  <c r="AE28" i="4"/>
  <c r="S9" i="1"/>
  <c r="AE165" i="1"/>
  <c r="I209" i="1"/>
  <c r="AE114" i="1"/>
  <c r="AE234" i="1"/>
  <c r="AB271" i="1"/>
  <c r="V55" i="4"/>
  <c r="I307" i="1"/>
  <c r="AE17" i="4"/>
  <c r="L27" i="4"/>
  <c r="H27" i="4" s="1"/>
  <c r="P27" i="4"/>
  <c r="I274" i="1"/>
  <c r="AB312" i="1"/>
  <c r="AE361" i="1"/>
  <c r="AB314" i="1"/>
  <c r="AB298" i="1"/>
  <c r="S294" i="1"/>
  <c r="AE276" i="1"/>
  <c r="AE277" i="1"/>
  <c r="V39" i="4"/>
  <c r="AK50" i="4"/>
  <c r="AL50" i="4" s="1"/>
  <c r="S264" i="1"/>
  <c r="AK25" i="4"/>
  <c r="AL25" i="4" s="1"/>
  <c r="S300" i="1"/>
  <c r="AB193" i="1"/>
  <c r="I270" i="1"/>
  <c r="AB331" i="1"/>
  <c r="I358" i="1"/>
  <c r="I320" i="1"/>
  <c r="AE320" i="1"/>
  <c r="AE61" i="4"/>
  <c r="V21" i="4"/>
  <c r="V45" i="4"/>
  <c r="S22" i="1"/>
  <c r="I38" i="1"/>
  <c r="I26" i="1"/>
  <c r="S137" i="1"/>
  <c r="S235" i="1"/>
  <c r="S182" i="1"/>
  <c r="AE103" i="1"/>
  <c r="AE211" i="1"/>
  <c r="I228" i="1"/>
  <c r="I268" i="1"/>
  <c r="AE345" i="1"/>
  <c r="AE23" i="4"/>
  <c r="AB363" i="1"/>
  <c r="AK57" i="4"/>
  <c r="AL57" i="4" s="1"/>
  <c r="I202" i="1"/>
  <c r="L39" i="4"/>
  <c r="H39" i="4" s="1"/>
  <c r="AB258" i="1"/>
  <c r="I326" i="1"/>
  <c r="AK40" i="4"/>
  <c r="AL40" i="4" s="1"/>
  <c r="V26" i="4"/>
  <c r="S339" i="1"/>
  <c r="V47" i="4"/>
  <c r="S283" i="1"/>
  <c r="S275" i="1"/>
  <c r="I303" i="1"/>
  <c r="AB293" i="1"/>
  <c r="AE359" i="1"/>
  <c r="AK38" i="4"/>
  <c r="AL38" i="4" s="1"/>
  <c r="AE14" i="4"/>
  <c r="I335" i="1"/>
  <c r="V42" i="4"/>
  <c r="AK60" i="4"/>
  <c r="AL60" i="4" s="1"/>
  <c r="AE58" i="4"/>
  <c r="L37" i="4"/>
  <c r="H37" i="4" s="1"/>
  <c r="P37" i="4"/>
  <c r="I246" i="1"/>
  <c r="AB246" i="1"/>
  <c r="S270" i="1"/>
  <c r="I357" i="1"/>
  <c r="AK37" i="4"/>
  <c r="AL37" i="4" s="1"/>
  <c r="AB309" i="1"/>
  <c r="AE343" i="1"/>
  <c r="AB253" i="1"/>
  <c r="I214" i="1"/>
  <c r="I271" i="1"/>
  <c r="S349" i="1"/>
  <c r="V61" i="4"/>
  <c r="AE326" i="1"/>
  <c r="AE13" i="4"/>
  <c r="I330" i="1"/>
  <c r="L32" i="4"/>
  <c r="H32" i="4" s="1"/>
  <c r="L51" i="4"/>
  <c r="H51" i="4" s="1"/>
  <c r="L31" i="4"/>
  <c r="H31" i="4" s="1"/>
  <c r="AB156" i="1"/>
  <c r="I237" i="1"/>
  <c r="AE66" i="1"/>
  <c r="S174" i="1"/>
  <c r="S246" i="1"/>
  <c r="AB198" i="1"/>
  <c r="AE225" i="1"/>
  <c r="AB323" i="1"/>
  <c r="AE338" i="1"/>
  <c r="AB49" i="1"/>
  <c r="AB11" i="1"/>
  <c r="S42" i="1"/>
  <c r="AB211" i="1"/>
  <c r="I158" i="1"/>
  <c r="AB196" i="1"/>
  <c r="I266" i="1"/>
  <c r="AB236" i="1"/>
  <c r="AE39" i="1"/>
  <c r="AB76" i="1"/>
  <c r="S147" i="1"/>
  <c r="I185" i="1"/>
  <c r="AB87" i="1"/>
  <c r="I108" i="1"/>
  <c r="AE178" i="1"/>
  <c r="AB207" i="1"/>
  <c r="S330" i="1"/>
  <c r="AE313" i="1"/>
  <c r="L50" i="4"/>
  <c r="H50" i="4" s="1"/>
  <c r="I342" i="1"/>
  <c r="S249" i="1"/>
  <c r="S188" i="1"/>
  <c r="I238" i="1"/>
  <c r="S293" i="1"/>
  <c r="L45" i="4"/>
  <c r="H45" i="4" s="1"/>
  <c r="P45" i="4"/>
  <c r="S255" i="1"/>
  <c r="I363" i="1"/>
  <c r="AB189" i="1"/>
  <c r="I328" i="1"/>
  <c r="AB294" i="1"/>
  <c r="I290" i="1"/>
  <c r="S312" i="1"/>
  <c r="I344" i="1"/>
  <c r="AE336" i="1"/>
  <c r="V58" i="4"/>
  <c r="AE256" i="1"/>
  <c r="S305" i="1"/>
  <c r="AK12" i="4"/>
  <c r="AL12" i="4" s="1"/>
  <c r="V29" i="4"/>
  <c r="S200" i="1"/>
  <c r="AE220" i="1"/>
  <c r="V16" i="4"/>
  <c r="AE358" i="1"/>
  <c r="S344" i="1"/>
  <c r="AE47" i="4"/>
  <c r="I198" i="1"/>
  <c r="AB241" i="1"/>
  <c r="S321" i="1"/>
  <c r="AK56" i="4"/>
  <c r="AL56" i="4" s="1"/>
  <c r="AK52" i="4"/>
  <c r="AL52" i="4" s="1"/>
  <c r="AK32" i="4"/>
  <c r="AL32" i="4" s="1"/>
  <c r="AB266" i="1"/>
  <c r="S284" i="1"/>
  <c r="AK44" i="4"/>
  <c r="AL44" i="4" s="1"/>
  <c r="S352" i="1"/>
  <c r="AE309" i="1"/>
  <c r="L42" i="4"/>
  <c r="H42" i="4" s="1"/>
  <c r="AK31" i="4"/>
  <c r="AL31" i="4" s="1"/>
  <c r="S49" i="1"/>
  <c r="S11" i="1"/>
  <c r="AB73" i="1"/>
  <c r="S14" i="1"/>
  <c r="S30" i="1"/>
  <c r="AB145" i="1"/>
  <c r="I249" i="1"/>
  <c r="S19" i="1"/>
  <c r="I33" i="1"/>
  <c r="AB140" i="1"/>
  <c r="AE167" i="1"/>
  <c r="I205" i="1"/>
  <c r="AB328" i="1"/>
  <c r="S158" i="1"/>
  <c r="I172" i="1"/>
  <c r="S214" i="1"/>
  <c r="AB182" i="1"/>
  <c r="AE209" i="1"/>
  <c r="AB217" i="1"/>
  <c r="I254" i="1"/>
  <c r="AE37" i="4"/>
  <c r="AB286" i="1"/>
  <c r="AB322" i="1"/>
  <c r="I318" i="1"/>
  <c r="AE294" i="1"/>
  <c r="I337" i="1"/>
  <c r="AB338" i="1"/>
  <c r="AB307" i="1"/>
  <c r="S341" i="1"/>
  <c r="L41" i="4"/>
  <c r="H41" i="4" s="1"/>
  <c r="AB297" i="1"/>
  <c r="AB333" i="1"/>
  <c r="AE344" i="1"/>
  <c r="S351" i="1"/>
  <c r="S232" i="1"/>
  <c r="AB261" i="1"/>
  <c r="I324" i="1"/>
  <c r="I288" i="1"/>
  <c r="I348" i="1"/>
  <c r="AB337" i="1"/>
  <c r="L33" i="4"/>
  <c r="H33" i="4" s="1"/>
  <c r="AE216" i="1"/>
  <c r="AB252" i="1"/>
  <c r="AE282" i="1"/>
  <c r="AE285" i="1"/>
  <c r="AE321" i="1"/>
  <c r="L17" i="4"/>
  <c r="H17" i="4" s="1"/>
  <c r="AB345" i="1"/>
  <c r="AE334" i="1"/>
  <c r="AK45" i="4"/>
  <c r="AL45" i="4" s="1"/>
  <c r="AB320" i="1"/>
  <c r="S257" i="1"/>
  <c r="AE288" i="1"/>
  <c r="V25" i="4"/>
  <c r="AK53" i="4"/>
  <c r="AL53" i="4" s="1"/>
  <c r="I251" i="1"/>
  <c r="S248" i="1"/>
  <c r="I313" i="1"/>
  <c r="AB299" i="1"/>
  <c r="S350" i="1"/>
  <c r="S289" i="1"/>
  <c r="AB342" i="1"/>
  <c r="AE50" i="4"/>
  <c r="V50" i="4"/>
  <c r="AK54" i="4"/>
  <c r="AL54" i="4" s="1"/>
  <c r="AE18" i="4"/>
  <c r="L53" i="4"/>
  <c r="H53" i="4" s="1"/>
  <c r="P53" i="4"/>
  <c r="AK28" i="4"/>
  <c r="AL28" i="4" s="1"/>
  <c r="AE48" i="4"/>
  <c r="V27" i="4"/>
  <c r="AE34" i="4"/>
  <c r="AE293" i="1"/>
  <c r="AB330" i="1"/>
  <c r="AB353" i="1"/>
  <c r="V24" i="4"/>
  <c r="AK42" i="4"/>
  <c r="AL42" i="4" s="1"/>
  <c r="AK48" i="4"/>
  <c r="AL48" i="4" s="1"/>
  <c r="L46" i="4"/>
  <c r="H46" i="4" s="1"/>
  <c r="AE51" i="4"/>
  <c r="AK49" i="4"/>
  <c r="AL49" i="4" s="1"/>
  <c r="AE204" i="1"/>
  <c r="AB325" i="1"/>
  <c r="I352" i="1"/>
  <c r="I353" i="1"/>
  <c r="AE49" i="4"/>
  <c r="L30" i="4"/>
  <c r="H30" i="4" s="1"/>
  <c r="V33" i="4"/>
  <c r="V46" i="4"/>
  <c r="S273" i="1"/>
  <c r="I287" i="1"/>
  <c r="AE304" i="1"/>
  <c r="S360" i="1"/>
  <c r="L61" i="4"/>
  <c r="H61" i="4" s="1"/>
  <c r="AK29" i="4"/>
  <c r="AL29" i="4" s="1"/>
  <c r="AK55" i="4"/>
  <c r="AL55" i="4" s="1"/>
  <c r="AK61" i="4"/>
  <c r="AL61" i="4" s="1"/>
  <c r="AE42" i="4"/>
  <c r="S355" i="1"/>
  <c r="L26" i="4"/>
  <c r="H26" i="4" s="1"/>
  <c r="L40" i="4"/>
  <c r="H40" i="4" s="1"/>
  <c r="AK33" i="4"/>
  <c r="AL33" i="4" s="1"/>
  <c r="AE62" i="4"/>
  <c r="AB348" i="1"/>
  <c r="AE55" i="4"/>
  <c r="AK35" i="4"/>
  <c r="AL35" i="4" s="1"/>
  <c r="AE54" i="4"/>
  <c r="AE57" i="4"/>
  <c r="V37" i="4"/>
  <c r="Z351" i="1"/>
  <c r="Z315" i="1"/>
  <c r="Z199" i="1"/>
  <c r="Z341" i="1"/>
  <c r="Z313" i="1"/>
  <c r="Z309" i="1"/>
  <c r="Z297" i="1"/>
  <c r="Z293" i="1"/>
  <c r="Z281" i="1"/>
  <c r="Z273" i="1"/>
  <c r="Z241" i="1"/>
  <c r="Z225" i="1"/>
  <c r="Z209" i="1"/>
  <c r="Z161" i="1"/>
  <c r="Z141" i="1"/>
  <c r="Z117" i="1"/>
  <c r="Z113" i="1"/>
  <c r="Z61" i="1"/>
  <c r="Z25" i="1"/>
  <c r="Z347" i="1"/>
  <c r="Z311" i="1"/>
  <c r="Z215" i="1"/>
  <c r="Z175" i="1"/>
  <c r="Z127" i="1"/>
  <c r="Z56" i="1"/>
  <c r="Z360" i="1"/>
  <c r="Z344" i="1"/>
  <c r="Z324" i="1"/>
  <c r="Z308" i="1"/>
  <c r="Z292" i="1"/>
  <c r="Z280" i="1"/>
  <c r="Z264" i="1"/>
  <c r="Z244" i="1"/>
  <c r="Z228" i="1"/>
  <c r="Z224" i="1"/>
  <c r="Z208" i="1"/>
  <c r="Z188" i="1"/>
  <c r="Z180" i="1"/>
  <c r="Z152" i="1"/>
  <c r="Z140" i="1"/>
  <c r="Z128" i="1"/>
  <c r="Z112" i="1"/>
  <c r="Z100" i="1"/>
  <c r="Z76" i="1"/>
  <c r="Z60" i="1"/>
  <c r="Z64" i="1"/>
  <c r="Z343" i="1"/>
  <c r="Z307" i="1"/>
  <c r="Z12" i="1"/>
  <c r="AC47" i="4"/>
  <c r="P46" i="4"/>
  <c r="P38" i="4"/>
  <c r="Z53" i="1"/>
  <c r="Z339" i="1"/>
  <c r="Z299" i="1"/>
  <c r="Z267" i="1"/>
  <c r="Z239" i="1"/>
  <c r="Z151" i="1"/>
  <c r="Z49" i="1"/>
  <c r="Z33" i="1"/>
  <c r="Z361" i="1"/>
  <c r="Z357" i="1"/>
  <c r="Z345" i="1"/>
  <c r="Z317" i="1"/>
  <c r="Z285" i="1"/>
  <c r="Z245" i="1"/>
  <c r="Z229" i="1"/>
  <c r="Z213" i="1"/>
  <c r="Z197" i="1"/>
  <c r="Z189" i="1"/>
  <c r="Z185" i="1"/>
  <c r="Z177" i="1"/>
  <c r="Z157" i="1"/>
  <c r="Z137" i="1"/>
  <c r="Z133" i="1"/>
  <c r="Z109" i="1"/>
  <c r="Z105" i="1"/>
  <c r="Z69" i="1"/>
  <c r="Z65" i="1"/>
  <c r="Z335" i="1"/>
  <c r="Z303" i="1"/>
  <c r="Z259" i="1"/>
  <c r="Z247" i="1"/>
  <c r="Z203" i="1"/>
  <c r="Z191" i="1"/>
  <c r="Z111" i="1"/>
  <c r="Z95" i="1"/>
  <c r="Z348" i="1"/>
  <c r="Z320" i="1"/>
  <c r="Z304" i="1"/>
  <c r="Z288" i="1"/>
  <c r="Z276" i="1"/>
  <c r="Z260" i="1"/>
  <c r="Z240" i="1"/>
  <c r="Z220" i="1"/>
  <c r="Z200" i="1"/>
  <c r="Z168" i="1"/>
  <c r="Z156" i="1"/>
  <c r="Z144" i="1"/>
  <c r="Z132" i="1"/>
  <c r="Z104" i="1"/>
  <c r="Z92" i="1"/>
  <c r="Z84" i="1"/>
  <c r="Z193" i="1"/>
  <c r="Z126" i="1"/>
  <c r="Z86" i="1"/>
  <c r="Z295" i="1"/>
  <c r="Z275" i="1"/>
  <c r="Z263" i="1"/>
  <c r="Z251" i="1"/>
  <c r="Z67" i="1"/>
  <c r="Z31" i="1"/>
  <c r="Z15" i="1"/>
  <c r="Z11" i="1"/>
  <c r="Z94" i="1"/>
  <c r="Z70" i="1"/>
  <c r="Z34" i="1"/>
  <c r="Z9" i="1"/>
  <c r="Z52" i="1"/>
  <c r="Z287" i="1"/>
  <c r="Z227" i="1"/>
  <c r="Z179" i="1"/>
  <c r="Z163" i="1"/>
  <c r="Z143" i="1"/>
  <c r="Z123" i="1"/>
  <c r="Z87" i="1"/>
  <c r="Z80" i="1"/>
  <c r="Z337" i="1"/>
  <c r="Z321" i="1"/>
  <c r="Z305" i="1"/>
  <c r="Z301" i="1"/>
  <c r="Z289" i="1"/>
  <c r="Z277" i="1"/>
  <c r="Z265" i="1"/>
  <c r="Z261" i="1"/>
  <c r="Z257" i="1"/>
  <c r="Z253" i="1"/>
  <c r="Z181" i="1"/>
  <c r="Z173" i="1"/>
  <c r="Z153" i="1"/>
  <c r="Z149" i="1"/>
  <c r="Z129" i="1"/>
  <c r="Z125" i="1"/>
  <c r="Z101" i="1"/>
  <c r="Z97" i="1"/>
  <c r="Z77" i="1"/>
  <c r="Z73" i="1"/>
  <c r="Z36" i="1"/>
  <c r="Z291" i="1"/>
  <c r="Z235" i="1"/>
  <c r="Z187" i="1"/>
  <c r="Z155" i="1"/>
  <c r="Z88" i="1"/>
  <c r="Z63" i="1"/>
  <c r="Z13" i="1"/>
  <c r="Z352" i="1"/>
  <c r="Z336" i="1"/>
  <c r="Z332" i="1"/>
  <c r="Z316" i="1"/>
  <c r="Z300" i="1"/>
  <c r="Z284" i="1"/>
  <c r="Z272" i="1"/>
  <c r="Z256" i="1"/>
  <c r="Z236" i="1"/>
  <c r="Z216" i="1"/>
  <c r="Z196" i="1"/>
  <c r="Z184" i="1"/>
  <c r="Z172" i="1"/>
  <c r="Z160" i="1"/>
  <c r="Z148" i="1"/>
  <c r="Z124" i="1"/>
  <c r="Z120" i="1"/>
  <c r="Z116" i="1"/>
  <c r="Z96" i="1"/>
  <c r="Z68" i="1"/>
  <c r="Z118" i="1"/>
  <c r="Z66" i="1"/>
  <c r="Z20" i="1"/>
  <c r="Z363" i="1"/>
  <c r="Z331" i="1"/>
  <c r="Z283" i="1"/>
  <c r="Z243" i="1"/>
  <c r="Z195" i="1"/>
  <c r="Z171" i="1"/>
  <c r="Z159" i="1"/>
  <c r="Z162" i="1"/>
  <c r="Z83" i="1"/>
  <c r="P52" i="4"/>
  <c r="P48" i="4"/>
  <c r="P44" i="4"/>
  <c r="P49" i="4"/>
  <c r="P15" i="4"/>
  <c r="Z135" i="1"/>
  <c r="Z79" i="1"/>
  <c r="Z358" i="1"/>
  <c r="Z342" i="1"/>
  <c r="Z330" i="1"/>
  <c r="Z326" i="1"/>
  <c r="Z294" i="1"/>
  <c r="Z282" i="1"/>
  <c r="Z270" i="1"/>
  <c r="Z262" i="1"/>
  <c r="Z238" i="1"/>
  <c r="Z210" i="1"/>
  <c r="Z194" i="1"/>
  <c r="Z182" i="1"/>
  <c r="Z170" i="1"/>
  <c r="Z166" i="1"/>
  <c r="Z138" i="1"/>
  <c r="Z134" i="1"/>
  <c r="AC15" i="4"/>
  <c r="AC26" i="4"/>
  <c r="AC24" i="4"/>
  <c r="AC50" i="4"/>
  <c r="AC57" i="4"/>
  <c r="AC59" i="4"/>
  <c r="AC58" i="4"/>
  <c r="AC31" i="4"/>
  <c r="AC39" i="4"/>
  <c r="AC55" i="4"/>
  <c r="P61" i="4"/>
  <c r="P30" i="4"/>
  <c r="P51" i="4"/>
  <c r="P41" i="4"/>
  <c r="P19" i="4"/>
  <c r="P12" i="4"/>
  <c r="P14" i="4"/>
  <c r="Z21" i="1"/>
  <c r="Z354" i="1"/>
  <c r="Z338" i="1"/>
  <c r="Z310" i="1"/>
  <c r="Z306" i="1"/>
  <c r="Z298" i="1"/>
  <c r="Z242" i="1"/>
  <c r="Z226" i="1"/>
  <c r="Z214" i="1"/>
  <c r="Z198" i="1"/>
  <c r="Z158" i="1"/>
  <c r="Z130" i="1"/>
  <c r="AC30" i="4"/>
  <c r="AC46" i="4"/>
  <c r="AC38" i="4"/>
  <c r="AC54" i="4"/>
  <c r="AC42" i="4"/>
  <c r="AC44" i="4"/>
  <c r="AC29" i="4"/>
  <c r="AC37" i="4"/>
  <c r="AC45" i="4"/>
  <c r="AC53" i="4"/>
  <c r="AC56" i="4"/>
  <c r="Z42" i="1"/>
  <c r="Z26" i="1"/>
  <c r="P54" i="4"/>
  <c r="P50" i="4"/>
  <c r="P42" i="4"/>
  <c r="P34" i="4"/>
  <c r="P28" i="4"/>
  <c r="P33" i="4"/>
  <c r="P17" i="4"/>
  <c r="P18" i="4"/>
  <c r="Z350" i="1"/>
  <c r="Z278" i="1"/>
  <c r="Z274" i="1"/>
  <c r="Z266" i="1"/>
  <c r="Z258" i="1"/>
  <c r="Z254" i="1"/>
  <c r="Z246" i="1"/>
  <c r="Z230" i="1"/>
  <c r="Z218" i="1"/>
  <c r="Z202" i="1"/>
  <c r="Z186" i="1"/>
  <c r="Z154" i="1"/>
  <c r="Z150" i="1"/>
  <c r="Z122" i="1"/>
  <c r="Z114" i="1"/>
  <c r="Z106" i="1"/>
  <c r="Z98" i="1"/>
  <c r="Z90" i="1"/>
  <c r="AC32" i="4"/>
  <c r="AC23" i="4"/>
  <c r="AC16" i="4"/>
  <c r="AC12" i="4"/>
  <c r="AC13" i="4"/>
  <c r="AC20" i="4"/>
  <c r="AC14" i="4"/>
  <c r="AC18" i="4"/>
  <c r="AC28" i="4"/>
  <c r="AC34" i="4"/>
  <c r="AC52" i="4"/>
  <c r="AC60" i="4"/>
  <c r="AC36" i="4"/>
  <c r="AC27" i="4"/>
  <c r="AC35" i="4"/>
  <c r="AC43" i="4"/>
  <c r="AC51" i="4"/>
  <c r="AC61" i="4"/>
  <c r="P40" i="4"/>
  <c r="P32" i="4"/>
  <c r="P39" i="4"/>
  <c r="P47" i="4"/>
  <c r="P31" i="4"/>
  <c r="P62" i="4"/>
  <c r="P16" i="4"/>
  <c r="P36" i="4"/>
  <c r="Z115" i="1"/>
  <c r="Z37" i="1"/>
  <c r="Z362" i="1"/>
  <c r="Z346" i="1"/>
  <c r="Z334" i="1"/>
  <c r="Z322" i="1"/>
  <c r="Z318" i="1"/>
  <c r="Z314" i="1"/>
  <c r="Z302" i="1"/>
  <c r="Z290" i="1"/>
  <c r="Z286" i="1"/>
  <c r="Z250" i="1"/>
  <c r="Z234" i="1"/>
  <c r="Z222" i="1"/>
  <c r="Z206" i="1"/>
  <c r="Z190" i="1"/>
  <c r="Z174" i="1"/>
  <c r="Z142" i="1"/>
  <c r="AC48" i="4"/>
  <c r="AC19" i="4"/>
  <c r="AC22" i="4"/>
  <c r="AC17" i="4"/>
  <c r="AC40" i="4"/>
  <c r="AC25" i="4"/>
  <c r="AC21" i="4"/>
  <c r="AC62" i="4"/>
  <c r="AC33" i="4"/>
  <c r="AC41" i="4"/>
  <c r="AC49" i="4"/>
  <c r="Z107" i="1"/>
  <c r="Z359" i="1"/>
  <c r="Z327" i="1"/>
  <c r="Z255" i="1"/>
  <c r="Z211" i="1"/>
  <c r="Z353" i="1"/>
  <c r="Z349" i="1"/>
  <c r="Z333" i="1"/>
  <c r="Z329" i="1"/>
  <c r="Z325" i="1"/>
  <c r="Z269" i="1"/>
  <c r="Z249" i="1"/>
  <c r="Z237" i="1"/>
  <c r="Z233" i="1"/>
  <c r="Z221" i="1"/>
  <c r="Z217" i="1"/>
  <c r="Z205" i="1"/>
  <c r="Z201" i="1"/>
  <c r="Z169" i="1"/>
  <c r="Z165" i="1"/>
  <c r="Z145" i="1"/>
  <c r="Z121" i="1"/>
  <c r="Z93" i="1"/>
  <c r="Z89" i="1"/>
  <c r="Z85" i="1"/>
  <c r="Z81" i="1"/>
  <c r="Z57" i="1"/>
  <c r="Z323" i="1"/>
  <c r="Z279" i="1"/>
  <c r="Z271" i="1"/>
  <c r="Z223" i="1"/>
  <c r="Z139" i="1"/>
  <c r="Z131" i="1"/>
  <c r="Z119" i="1"/>
  <c r="Z72" i="1"/>
  <c r="Z356" i="1"/>
  <c r="Z340" i="1"/>
  <c r="Z328" i="1"/>
  <c r="Z312" i="1"/>
  <c r="Z296" i="1"/>
  <c r="Z268" i="1"/>
  <c r="Z252" i="1"/>
  <c r="Z248" i="1"/>
  <c r="Z232" i="1"/>
  <c r="Z212" i="1"/>
  <c r="Z192" i="1"/>
  <c r="Z176" i="1"/>
  <c r="Z164" i="1"/>
  <c r="Z136" i="1"/>
  <c r="Z108" i="1"/>
  <c r="Z41" i="1"/>
  <c r="Z355" i="1"/>
  <c r="Z319" i="1"/>
  <c r="P22" i="4"/>
  <c r="Z231" i="1"/>
  <c r="Z183" i="1"/>
  <c r="Z147" i="1"/>
  <c r="Z103" i="1"/>
  <c r="Z146" i="1"/>
  <c r="Z28" i="1"/>
  <c r="Z24" i="1"/>
  <c r="Z16" i="1"/>
  <c r="Z75" i="1"/>
  <c r="Z59" i="1"/>
  <c r="Z82" i="1"/>
  <c r="Z62" i="1"/>
  <c r="Z50" i="1"/>
  <c r="Z30" i="1"/>
  <c r="P58" i="4"/>
  <c r="P25" i="4"/>
  <c r="P43" i="4"/>
  <c r="P59" i="4"/>
  <c r="Z219" i="1"/>
  <c r="Z110" i="1"/>
  <c r="Z204" i="1"/>
  <c r="Z40" i="1"/>
  <c r="Z32" i="1"/>
  <c r="Z35" i="1"/>
  <c r="Z78" i="1"/>
  <c r="Z58" i="1"/>
  <c r="Z46" i="1"/>
  <c r="Z22" i="1"/>
  <c r="P56" i="4"/>
  <c r="P24" i="4"/>
  <c r="Z207" i="1"/>
  <c r="Z178" i="1"/>
  <c r="Z102" i="1"/>
  <c r="Z48" i="1"/>
  <c r="Z44" i="1"/>
  <c r="Z8" i="1"/>
  <c r="Z91" i="1"/>
  <c r="Z55" i="1"/>
  <c r="Z51" i="1"/>
  <c r="Z47" i="1"/>
  <c r="Z43" i="1"/>
  <c r="Z39" i="1"/>
  <c r="Z27" i="1"/>
  <c r="Z23" i="1"/>
  <c r="Z19" i="1"/>
  <c r="Z74" i="1"/>
  <c r="Z54" i="1"/>
  <c r="Z38" i="1"/>
  <c r="Z18" i="1"/>
  <c r="Z14" i="1"/>
  <c r="Z10" i="1"/>
  <c r="Z17" i="1"/>
  <c r="P55" i="4"/>
  <c r="D6" i="1"/>
  <c r="Z63" i="4"/>
  <c r="AA64" i="4"/>
  <c r="X65" i="4"/>
  <c r="AB65" i="4"/>
  <c r="AC65" i="4" s="1"/>
  <c r="Y66" i="4"/>
  <c r="AA65" i="4"/>
  <c r="AB66" i="4"/>
  <c r="AC66" i="4" s="1"/>
  <c r="AA63" i="4"/>
  <c r="X64" i="4"/>
  <c r="AB64" i="4"/>
  <c r="AC64" i="4" s="1"/>
  <c r="Y65" i="4"/>
  <c r="Z66" i="4"/>
  <c r="X66" i="4"/>
  <c r="X63" i="4"/>
  <c r="AB63" i="4"/>
  <c r="AC63" i="4" s="1"/>
  <c r="Y64" i="4"/>
  <c r="Z65" i="4"/>
  <c r="AA66" i="4"/>
  <c r="Y63" i="4"/>
  <c r="Z64" i="4"/>
  <c r="W26" i="1"/>
  <c r="W42" i="1"/>
  <c r="X98" i="1"/>
  <c r="X134" i="1"/>
  <c r="V222" i="1"/>
  <c r="V104" i="1"/>
  <c r="Y71" i="1"/>
  <c r="Z71" i="1" s="1"/>
  <c r="X87" i="1"/>
  <c r="U95" i="1"/>
  <c r="Y99" i="1"/>
  <c r="Z99" i="1" s="1"/>
  <c r="V52" i="1"/>
  <c r="W13" i="1"/>
  <c r="V21" i="1"/>
  <c r="U25" i="1"/>
  <c r="Y29" i="1"/>
  <c r="Z29" i="1" s="1"/>
  <c r="W33" i="1"/>
  <c r="V37" i="1"/>
  <c r="U41" i="1"/>
  <c r="Y45" i="1"/>
  <c r="Z45" i="1" s="1"/>
  <c r="W49" i="1"/>
  <c r="V53" i="1"/>
  <c r="W61" i="1"/>
  <c r="V69" i="1"/>
  <c r="W81" i="1"/>
  <c r="V85" i="1"/>
  <c r="W97" i="1"/>
  <c r="W165" i="1"/>
  <c r="N26" i="4"/>
  <c r="P26" i="4" s="1"/>
  <c r="U123" i="1"/>
  <c r="U163" i="1"/>
  <c r="Y167" i="1"/>
  <c r="Z167" i="1" s="1"/>
  <c r="U179" i="1"/>
  <c r="V36" i="1"/>
  <c r="V20" i="1"/>
  <c r="E59" i="4"/>
  <c r="E58" i="4"/>
  <c r="H63" i="4"/>
  <c r="K8" i="4"/>
  <c r="AI7" i="6" a="1"/>
  <c r="AI7" i="6" s="1"/>
  <c r="AM4" i="6"/>
  <c r="H8" i="6" a="1"/>
  <c r="H8" i="6" s="1"/>
  <c r="U4" i="6"/>
  <c r="C4" i="6"/>
  <c r="Z7" i="6" a="1"/>
  <c r="Z7" i="6" s="1"/>
  <c r="L4" i="6"/>
  <c r="AD4" i="6"/>
  <c r="AR7" i="6" a="1"/>
  <c r="AR7" i="6" s="1"/>
  <c r="AR8" i="6" s="1" a="1"/>
  <c r="AR8" i="6" s="1"/>
  <c r="Q7" i="6" a="1"/>
  <c r="Q7" i="6" s="1"/>
  <c r="Q8" i="6" s="1" a="1"/>
  <c r="Q8" i="6" s="1"/>
  <c r="Q9" i="6" s="1" a="1"/>
  <c r="Q9" i="6" s="1"/>
  <c r="V10" i="4" a="1"/>
  <c r="W7" i="1"/>
  <c r="V7" i="1"/>
  <c r="X7" i="1"/>
  <c r="Y7" i="1"/>
  <c r="Z7" i="1" s="1"/>
  <c r="U7" i="1"/>
  <c r="AC173" i="1"/>
  <c r="AC11" i="1"/>
  <c r="AC215" i="1"/>
  <c r="AC356" i="1"/>
  <c r="AC18" i="1"/>
  <c r="AC203" i="1"/>
  <c r="D13" i="4"/>
  <c r="F33" i="4"/>
  <c r="AC307" i="1"/>
  <c r="AC61" i="1"/>
  <c r="AC74" i="1"/>
  <c r="AC25" i="1"/>
  <c r="AC175" i="1"/>
  <c r="F18" i="4"/>
  <c r="AC178" i="1"/>
  <c r="P6" i="1"/>
  <c r="AC214" i="1"/>
  <c r="AC73" i="1"/>
  <c r="AC40" i="1"/>
  <c r="AC95" i="1"/>
  <c r="F25" i="4"/>
  <c r="AC232" i="1"/>
  <c r="AC338" i="1"/>
  <c r="AC345" i="1"/>
  <c r="AC288" i="1"/>
  <c r="AC169" i="1"/>
  <c r="AC106" i="1"/>
  <c r="AC354" i="1"/>
  <c r="AC210" i="1"/>
  <c r="F42" i="4"/>
  <c r="AC202" i="1"/>
  <c r="AC53" i="1"/>
  <c r="D43" i="4"/>
  <c r="F37" i="4"/>
  <c r="AC102" i="1"/>
  <c r="AC221" i="1"/>
  <c r="AC263" i="1"/>
  <c r="AC287" i="1"/>
  <c r="AC149" i="1"/>
  <c r="AC9" i="1"/>
  <c r="AC151" i="1"/>
  <c r="AC248" i="1"/>
  <c r="AC72" i="1"/>
  <c r="AC23" i="1"/>
  <c r="AC313" i="1"/>
  <c r="H6" i="1"/>
  <c r="AC7" i="1"/>
  <c r="AC69" i="1"/>
  <c r="AC144" i="1"/>
  <c r="AC329" i="1"/>
  <c r="AC107" i="1"/>
  <c r="AC308" i="1"/>
  <c r="AC39" i="1"/>
  <c r="D38" i="4"/>
  <c r="F47" i="4"/>
  <c r="AC262" i="1"/>
  <c r="F46" i="4"/>
  <c r="AC261" i="1"/>
  <c r="J6" i="1"/>
  <c r="D28" i="4"/>
  <c r="AC334" i="1"/>
  <c r="AC279" i="1"/>
  <c r="F22" i="4"/>
  <c r="F28" i="4"/>
  <c r="AC122" i="1"/>
  <c r="AC201" i="1"/>
  <c r="AC259" i="1"/>
  <c r="AC335" i="1"/>
  <c r="AC363" i="1"/>
  <c r="AC309" i="1"/>
  <c r="N6" i="1"/>
  <c r="AC163" i="1"/>
  <c r="AC28" i="1"/>
  <c r="AC290" i="1"/>
  <c r="AC75" i="1"/>
  <c r="AC179" i="1"/>
  <c r="AC130" i="1"/>
  <c r="AC256" i="1"/>
  <c r="AC225" i="1"/>
  <c r="AC10" i="1"/>
  <c r="AC183" i="1"/>
  <c r="AC64" i="1"/>
  <c r="AC156" i="1"/>
  <c r="D25" i="4"/>
  <c r="AC196" i="1"/>
  <c r="AC234" i="1"/>
  <c r="AC127" i="1"/>
  <c r="AC230" i="1"/>
  <c r="AC272" i="1"/>
  <c r="D16" i="4"/>
  <c r="D53" i="4"/>
  <c r="AC213" i="1"/>
  <c r="AC115" i="1"/>
  <c r="AC312" i="1"/>
  <c r="D21" i="4"/>
  <c r="AC238" i="1"/>
  <c r="D44" i="4"/>
  <c r="AC161" i="1"/>
  <c r="AF6" i="1"/>
  <c r="D29" i="4"/>
  <c r="AC249" i="1"/>
  <c r="AC171" i="1"/>
  <c r="AC224" i="1"/>
  <c r="AC125" i="1"/>
  <c r="AC301" i="1"/>
  <c r="D15" i="4"/>
  <c r="F24" i="4"/>
  <c r="AC200" i="1"/>
  <c r="AC289" i="1"/>
  <c r="AC99" i="1"/>
  <c r="AC195" i="1"/>
  <c r="AC237" i="1"/>
  <c r="AC281" i="1"/>
  <c r="AC240" i="1"/>
  <c r="AC218" i="1"/>
  <c r="AC245" i="1"/>
  <c r="AC318" i="1"/>
  <c r="AC71" i="1"/>
  <c r="AC54" i="1"/>
  <c r="AC337" i="1"/>
  <c r="AC167" i="1"/>
  <c r="G6" i="1"/>
  <c r="AC57" i="1"/>
  <c r="AC8" i="1"/>
  <c r="AC137" i="1"/>
  <c r="AC147" i="1"/>
  <c r="AC152" i="1"/>
  <c r="D54" i="4"/>
  <c r="D51" i="4"/>
  <c r="D58" i="4"/>
  <c r="AC292" i="1"/>
  <c r="AC91" i="1"/>
  <c r="AC32" i="1"/>
  <c r="AC226" i="1"/>
  <c r="AC16" i="1"/>
  <c r="AC296" i="1"/>
  <c r="F14" i="4"/>
  <c r="AC97" i="1"/>
  <c r="F57" i="4"/>
  <c r="AC342" i="1"/>
  <c r="AC299" i="1"/>
  <c r="AC31" i="1"/>
  <c r="AC349" i="1"/>
  <c r="AC126" i="1"/>
  <c r="AC265" i="1"/>
  <c r="AC209" i="1"/>
  <c r="AC295" i="1"/>
  <c r="AC159" i="1"/>
  <c r="AC247" i="1"/>
  <c r="AC264" i="1"/>
  <c r="AC140" i="1"/>
  <c r="F34" i="4"/>
  <c r="AC270" i="1"/>
  <c r="AC328" i="1"/>
  <c r="AC113" i="1"/>
  <c r="AC83" i="1"/>
  <c r="AC13" i="1"/>
  <c r="D50" i="4"/>
  <c r="F39" i="4"/>
  <c r="F38" i="4"/>
  <c r="D34" i="4"/>
  <c r="AC219" i="1"/>
  <c r="D17" i="4"/>
  <c r="AC88" i="1"/>
  <c r="AC339" i="1"/>
  <c r="D19" i="4"/>
  <c r="AC273" i="1"/>
  <c r="F62" i="4"/>
  <c r="AC134" i="1"/>
  <c r="AC351" i="1"/>
  <c r="AC310" i="1"/>
  <c r="AC257" i="1"/>
  <c r="AC294" i="1"/>
  <c r="E6" i="1"/>
  <c r="AC104" i="1"/>
  <c r="AC275" i="1"/>
  <c r="AC260" i="1"/>
  <c r="AC314" i="1"/>
  <c r="AC353" i="1"/>
  <c r="AC236" i="1"/>
  <c r="D49" i="4"/>
  <c r="F61" i="4"/>
  <c r="AC172" i="1"/>
  <c r="F21" i="4"/>
  <c r="AC33" i="1"/>
  <c r="AC17" i="1"/>
  <c r="F20" i="4"/>
  <c r="AC145" i="1"/>
  <c r="AC359" i="1"/>
  <c r="AC246" i="1"/>
  <c r="D59" i="4"/>
  <c r="AC187" i="1"/>
  <c r="AC108" i="1"/>
  <c r="AC116" i="1"/>
  <c r="AC154" i="1"/>
  <c r="D14" i="4"/>
  <c r="F17" i="4"/>
  <c r="AC326" i="1"/>
  <c r="F30" i="4"/>
  <c r="AC129" i="1"/>
  <c r="AC78" i="1"/>
  <c r="AC207" i="1"/>
  <c r="AC62" i="1"/>
  <c r="AC333" i="1"/>
  <c r="F54" i="4"/>
  <c r="AC285" i="1"/>
  <c r="L6" i="1"/>
  <c r="AC37" i="1"/>
  <c r="D22" i="4"/>
  <c r="AC138" i="1"/>
  <c r="AC199" i="1"/>
  <c r="AC278" i="1"/>
  <c r="AC79" i="1"/>
  <c r="F26" i="4"/>
  <c r="AC282" i="1"/>
  <c r="AC24" i="1"/>
  <c r="F59" i="4"/>
  <c r="AC266" i="1"/>
  <c r="AC191" i="1"/>
  <c r="AC139" i="1"/>
  <c r="AC148" i="1"/>
  <c r="AC343" i="1"/>
  <c r="AC340" i="1"/>
  <c r="AC34" i="1"/>
  <c r="D46" i="4"/>
  <c r="AC155" i="1"/>
  <c r="AC58" i="1"/>
  <c r="AC87" i="1"/>
  <c r="D41" i="4"/>
  <c r="AC180" i="1"/>
  <c r="AC67" i="1"/>
  <c r="D24" i="4"/>
  <c r="D35" i="4"/>
  <c r="D30" i="4"/>
  <c r="AC109" i="1"/>
  <c r="AC305" i="1"/>
  <c r="AC258" i="1"/>
  <c r="AC227" i="1"/>
  <c r="F32" i="4"/>
  <c r="AC133" i="1"/>
  <c r="D45" i="4"/>
  <c r="T6" i="1"/>
  <c r="AC63" i="1"/>
  <c r="AC101" i="1"/>
  <c r="AC81" i="1"/>
  <c r="AC128" i="1"/>
  <c r="D32" i="4"/>
  <c r="F23" i="4"/>
  <c r="D56" i="4"/>
  <c r="D39" i="4"/>
  <c r="AC316" i="1"/>
  <c r="AC60" i="1"/>
  <c r="AC360" i="1"/>
  <c r="D12" i="4"/>
  <c r="AC322" i="1"/>
  <c r="AC188" i="1"/>
  <c r="AC336" i="1"/>
  <c r="AC352" i="1"/>
  <c r="AC327" i="1"/>
  <c r="AC170" i="1"/>
  <c r="AC176" i="1"/>
  <c r="AC52" i="1"/>
  <c r="AC198" i="1"/>
  <c r="F58" i="4"/>
  <c r="AC56" i="1"/>
  <c r="AC85" i="1"/>
  <c r="D55" i="4"/>
  <c r="AC194" i="1"/>
  <c r="AC268" i="1"/>
  <c r="AC297" i="1"/>
  <c r="AC235" i="1"/>
  <c r="AC12" i="1"/>
  <c r="F13" i="4"/>
  <c r="AC92" i="1"/>
  <c r="AC271" i="1"/>
  <c r="AC68" i="1"/>
  <c r="AC362" i="1"/>
  <c r="AC168" i="1"/>
  <c r="AC153" i="1"/>
  <c r="AC204" i="1"/>
  <c r="AG6" i="1"/>
  <c r="AC300" i="1"/>
  <c r="D62" i="4"/>
  <c r="AC193" i="1"/>
  <c r="AC284" i="1"/>
  <c r="D42" i="4"/>
  <c r="AC276" i="1"/>
  <c r="F55" i="4"/>
  <c r="F56" i="4"/>
  <c r="AC48" i="1"/>
  <c r="AC136" i="1"/>
  <c r="F29" i="4"/>
  <c r="AC26" i="1"/>
  <c r="AC244" i="1"/>
  <c r="AC119" i="1"/>
  <c r="AC358" i="1"/>
  <c r="AC80" i="1"/>
  <c r="AC177" i="1"/>
  <c r="AC150" i="1"/>
  <c r="AC111" i="1"/>
  <c r="AC143" i="1"/>
  <c r="AC350" i="1"/>
  <c r="D61" i="4"/>
  <c r="F51" i="4"/>
  <c r="AC135" i="1"/>
  <c r="D18" i="4"/>
  <c r="F53" i="4"/>
  <c r="F36" i="4"/>
  <c r="AC324" i="1"/>
  <c r="AC20" i="1"/>
  <c r="AC252" i="1"/>
  <c r="AC269" i="1"/>
  <c r="F50" i="4"/>
  <c r="AC132" i="1"/>
  <c r="AC55" i="1"/>
  <c r="F48" i="4"/>
  <c r="AI6" i="1"/>
  <c r="AC77" i="1"/>
  <c r="AC283" i="1"/>
  <c r="AC189" i="1"/>
  <c r="AC94" i="1"/>
  <c r="AC118" i="1"/>
  <c r="F15" i="4"/>
  <c r="F27" i="4"/>
  <c r="D27" i="4"/>
  <c r="AC186" i="1"/>
  <c r="AC222" i="1"/>
  <c r="AC35" i="1"/>
  <c r="AC29" i="1"/>
  <c r="F31" i="4"/>
  <c r="AC121" i="1"/>
  <c r="AC36" i="1"/>
  <c r="AC274" i="1"/>
  <c r="AC233" i="1"/>
  <c r="F12" i="4"/>
  <c r="F45" i="4"/>
  <c r="AC112" i="1"/>
  <c r="AC100" i="1"/>
  <c r="AC205" i="1"/>
  <c r="AC311" i="1"/>
  <c r="AC124" i="1"/>
  <c r="AC254" i="1"/>
  <c r="AC302" i="1"/>
  <c r="AC306" i="1"/>
  <c r="AC141" i="1"/>
  <c r="AC174" i="1"/>
  <c r="AC242" i="1"/>
  <c r="AC43" i="1"/>
  <c r="F35" i="4"/>
  <c r="AC19" i="1"/>
  <c r="AC239" i="1"/>
  <c r="D31" i="4"/>
  <c r="F43" i="4"/>
  <c r="AC70" i="1"/>
  <c r="AC185" i="1"/>
  <c r="AC93" i="1"/>
  <c r="AC51" i="1"/>
  <c r="AC114" i="1"/>
  <c r="F6" i="1"/>
  <c r="AD6" i="1"/>
  <c r="AC280" i="1"/>
  <c r="AC45" i="1"/>
  <c r="AC105" i="1"/>
  <c r="AC181" i="1"/>
  <c r="AC330" i="1"/>
  <c r="AC320" i="1"/>
  <c r="AC361" i="1"/>
  <c r="AC220" i="1"/>
  <c r="AC123" i="1"/>
  <c r="AC41" i="1"/>
  <c r="F16" i="4"/>
  <c r="AC38" i="1"/>
  <c r="AC90" i="1"/>
  <c r="AC208" i="1"/>
  <c r="D40" i="4"/>
  <c r="AC346" i="1"/>
  <c r="AC315" i="1"/>
  <c r="AC42" i="1"/>
  <c r="AC30" i="1"/>
  <c r="AC332" i="1"/>
  <c r="AC162" i="1"/>
  <c r="AC304" i="1"/>
  <c r="F52" i="4"/>
  <c r="AC341" i="1"/>
  <c r="F44" i="4"/>
  <c r="AC120" i="1"/>
  <c r="AC65" i="1"/>
  <c r="AC131" i="1"/>
  <c r="AC291" i="1"/>
  <c r="D20" i="4"/>
  <c r="R6" i="1"/>
  <c r="AC166" i="1"/>
  <c r="AC84" i="1"/>
  <c r="D36" i="4"/>
  <c r="AC243" i="1"/>
  <c r="D26" i="4"/>
  <c r="D48" i="4"/>
  <c r="AC46" i="1"/>
  <c r="AC229" i="1"/>
  <c r="AC223" i="1"/>
  <c r="AC253" i="1"/>
  <c r="AC50" i="1"/>
  <c r="D33" i="4"/>
  <c r="O6" i="1"/>
  <c r="AA6" i="1"/>
  <c r="AC251" i="1"/>
  <c r="AC212" i="1"/>
  <c r="AC22" i="1"/>
  <c r="AC192" i="1"/>
  <c r="AC89" i="1"/>
  <c r="D60" i="4"/>
  <c r="F41" i="4"/>
  <c r="F40" i="4"/>
  <c r="AC86" i="1"/>
  <c r="D57" i="4"/>
  <c r="AC267" i="1"/>
  <c r="F49" i="4"/>
  <c r="AC76" i="1"/>
  <c r="AC44" i="1"/>
  <c r="AC27" i="1"/>
  <c r="AC164" i="1"/>
  <c r="AC49" i="1"/>
  <c r="AC160" i="1"/>
  <c r="AC323" i="1"/>
  <c r="F60" i="4"/>
  <c r="AC117" i="1"/>
  <c r="AC182" i="1"/>
  <c r="AC66" i="1"/>
  <c r="AC211" i="1"/>
  <c r="AC216" i="1"/>
  <c r="AC231" i="1"/>
  <c r="D37" i="4"/>
  <c r="AC98" i="1"/>
  <c r="AC165" i="1"/>
  <c r="AC321" i="1"/>
  <c r="AC357" i="1"/>
  <c r="AC250" i="1"/>
  <c r="AC142" i="1"/>
  <c r="AC255" i="1"/>
  <c r="AC303" i="1"/>
  <c r="AC110" i="1"/>
  <c r="AC217" i="1"/>
  <c r="AC277" i="1"/>
  <c r="AC59" i="1"/>
  <c r="AC298" i="1"/>
  <c r="AC157" i="1"/>
  <c r="AC293" i="1"/>
  <c r="K6" i="1"/>
  <c r="D52" i="4"/>
  <c r="AC14" i="1"/>
  <c r="AC47" i="1"/>
  <c r="AC190" i="1"/>
  <c r="AC325" i="1"/>
  <c r="AC15" i="1"/>
  <c r="AC103" i="1"/>
  <c r="Q6" i="1"/>
  <c r="M6" i="1"/>
  <c r="AC241" i="1"/>
  <c r="AC197" i="1"/>
  <c r="AC286" i="1"/>
  <c r="AC331" i="1"/>
  <c r="AC206" i="1"/>
  <c r="F19" i="4"/>
  <c r="D23" i="4"/>
  <c r="AC344" i="1"/>
  <c r="AC21" i="1"/>
  <c r="AC158" i="1"/>
  <c r="AC317" i="1"/>
  <c r="AC146" i="1"/>
  <c r="AC228" i="1"/>
  <c r="AC348" i="1"/>
  <c r="D47" i="4"/>
  <c r="AC82" i="1"/>
  <c r="AC184" i="1"/>
  <c r="AC355" i="1"/>
  <c r="AC319" i="1"/>
  <c r="AC347" i="1"/>
  <c r="AC96" i="1"/>
  <c r="G6" i="4" l="1"/>
  <c r="F6" i="4" s="1"/>
  <c r="G7" i="4"/>
  <c r="F7" i="4" s="1"/>
  <c r="W10" i="4"/>
  <c r="H10" i="4"/>
  <c r="AS12" i="4"/>
  <c r="AC10" i="4"/>
  <c r="Q10" i="4"/>
  <c r="V10" i="4"/>
  <c r="G8" i="4"/>
  <c r="F8" i="4" s="1"/>
  <c r="AQ13" i="4" a="1"/>
  <c r="AQ13" i="4" s="1"/>
  <c r="AS13" i="4" s="1"/>
  <c r="AE10" i="4"/>
  <c r="U10" i="4"/>
  <c r="T10" i="4"/>
  <c r="R10" i="4"/>
  <c r="S10" i="4"/>
  <c r="AB6" i="1"/>
  <c r="AH6" i="1"/>
  <c r="AE6" i="1"/>
  <c r="AJ6" i="1"/>
  <c r="I6" i="1"/>
  <c r="S6" i="1"/>
  <c r="W6" i="1"/>
  <c r="V6" i="1"/>
  <c r="X6" i="1"/>
  <c r="Y6" i="1"/>
  <c r="Z6" i="1" s="1"/>
  <c r="U6" i="1"/>
  <c r="I8" i="6"/>
  <c r="R8" i="6"/>
  <c r="I7" i="6"/>
  <c r="Q10" i="6" a="1"/>
  <c r="Q10" i="6" s="1"/>
  <c r="R10" i="6" s="1"/>
  <c r="R7" i="6"/>
  <c r="Z8" i="6" a="1"/>
  <c r="Z8" i="6" s="1"/>
  <c r="AA8" i="6" s="1"/>
  <c r="AR9" i="6" a="1"/>
  <c r="AR9" i="6" s="1"/>
  <c r="AS9" i="6" s="1"/>
  <c r="AA7" i="6"/>
  <c r="AJ7" i="6"/>
  <c r="AI8" i="6" a="1"/>
  <c r="AI8" i="6" s="1"/>
  <c r="AJ8" i="6" s="1"/>
  <c r="AS7" i="6"/>
  <c r="H9" i="6" a="1"/>
  <c r="H9" i="6" s="1"/>
  <c r="I9" i="6" s="1"/>
  <c r="R9" i="6"/>
  <c r="AS8" i="6"/>
  <c r="AC6" i="1"/>
  <c r="AQ14" i="4" l="1" a="1"/>
  <c r="AQ14" i="4" s="1"/>
  <c r="AI9" i="6" a="1"/>
  <c r="AI9" i="6" s="1"/>
  <c r="AJ9" i="6" s="1"/>
  <c r="Q11" i="6" a="1"/>
  <c r="Q11" i="6" s="1"/>
  <c r="R11" i="6" s="1"/>
  <c r="H10" i="6" a="1"/>
  <c r="H10" i="6" s="1"/>
  <c r="I10" i="6" s="1"/>
  <c r="Z9" i="6" a="1"/>
  <c r="Z9" i="6" s="1"/>
  <c r="AR10" i="6" a="1"/>
  <c r="AR10" i="6" s="1"/>
  <c r="AS14" i="4" l="1"/>
  <c r="AQ15" i="4" a="1"/>
  <c r="AQ15" i="4" s="1"/>
  <c r="AS15" i="4" s="1"/>
  <c r="AI10" i="6" a="1"/>
  <c r="AI10" i="6" s="1"/>
  <c r="AJ10" i="6" s="1"/>
  <c r="Q12" i="6" a="1"/>
  <c r="Q12" i="6" s="1"/>
  <c r="H11" i="6" a="1"/>
  <c r="H11" i="6" s="1"/>
  <c r="H12" i="6" s="1" a="1"/>
  <c r="H12" i="6" s="1"/>
  <c r="AA9" i="6"/>
  <c r="Z10" i="6" a="1"/>
  <c r="Z10" i="6" s="1"/>
  <c r="AS10" i="6"/>
  <c r="AR11" i="6" a="1"/>
  <c r="AR11" i="6" s="1"/>
  <c r="AS11" i="6" s="1"/>
  <c r="AQ16" i="4" l="1" a="1"/>
  <c r="AQ16" i="4" s="1"/>
  <c r="AS16" i="4" s="1"/>
  <c r="AI11" i="6" a="1"/>
  <c r="AI11" i="6" s="1"/>
  <c r="AJ11" i="6" s="1"/>
  <c r="R12" i="6"/>
  <c r="Q13" i="6" a="1"/>
  <c r="Q13" i="6" s="1"/>
  <c r="R13" i="6" s="1"/>
  <c r="AR12" i="6" a="1"/>
  <c r="AR12" i="6" s="1"/>
  <c r="AS12" i="6" s="1"/>
  <c r="I12" i="6"/>
  <c r="I11" i="6"/>
  <c r="H13" i="6" a="1"/>
  <c r="H13" i="6" s="1"/>
  <c r="I13" i="6" s="1"/>
  <c r="AA10" i="6"/>
  <c r="Z11" i="6" a="1"/>
  <c r="Z11" i="6" s="1"/>
  <c r="AQ17" i="4" l="1" a="1"/>
  <c r="AQ17" i="4" s="1"/>
  <c r="AS17" i="4" s="1"/>
  <c r="AI12" i="6" a="1"/>
  <c r="AI12" i="6" s="1"/>
  <c r="AJ12" i="6" s="1"/>
  <c r="Z12" i="6" a="1"/>
  <c r="Z12" i="6" s="1"/>
  <c r="Q14" i="6" a="1"/>
  <c r="Q14" i="6" s="1"/>
  <c r="AR13" i="6" a="1"/>
  <c r="AR13" i="6" s="1"/>
  <c r="H14" i="6" a="1"/>
  <c r="H14" i="6" s="1"/>
  <c r="I14" i="6" s="1"/>
  <c r="AA11" i="6"/>
  <c r="AQ18" i="4" l="1" a="1"/>
  <c r="AQ18" i="4" s="1"/>
  <c r="AI13" i="6" a="1"/>
  <c r="AI13" i="6" s="1"/>
  <c r="AJ13" i="6" s="1"/>
  <c r="AA12" i="6"/>
  <c r="Z13" i="6" a="1"/>
  <c r="Z13" i="6" s="1"/>
  <c r="AA13" i="6" s="1"/>
  <c r="AR14" i="6" a="1"/>
  <c r="AR14" i="6" s="1"/>
  <c r="R14" i="6"/>
  <c r="Q15" i="6" a="1"/>
  <c r="Q15" i="6" s="1"/>
  <c r="AS13" i="6"/>
  <c r="H15" i="6" a="1"/>
  <c r="H15" i="6" s="1"/>
  <c r="I15" i="6" l="1"/>
  <c r="H16" i="6" a="1"/>
  <c r="H16" i="6" s="1"/>
  <c r="H17" i="6" s="1" a="1"/>
  <c r="H17" i="6" s="1"/>
  <c r="AS18" i="4"/>
  <c r="AQ19" i="4" a="1"/>
  <c r="AQ19" i="4" s="1"/>
  <c r="AS19" i="4" s="1"/>
  <c r="AI14" i="6" a="1"/>
  <c r="AI14" i="6" s="1"/>
  <c r="AJ14" i="6" s="1"/>
  <c r="R15" i="6"/>
  <c r="AR15" i="6" a="1"/>
  <c r="AR15" i="6" s="1"/>
  <c r="AS15" i="6" s="1"/>
  <c r="AS14" i="6"/>
  <c r="Z14" i="6" a="1"/>
  <c r="Z14" i="6" s="1"/>
  <c r="AA14" i="6" s="1"/>
  <c r="Q16" i="6" a="1"/>
  <c r="Q16" i="6" s="1"/>
  <c r="R16" i="6" s="1"/>
  <c r="AV13" i="4" s="1"/>
  <c r="I16" i="6" l="1"/>
  <c r="AU13" i="4" s="1"/>
  <c r="AZ13" i="4" s="1"/>
  <c r="I17" i="6"/>
  <c r="AV12" i="4"/>
  <c r="AU12" i="4"/>
  <c r="AQ20" i="4" a="1"/>
  <c r="AQ20" i="4" s="1"/>
  <c r="AV20" i="4" s="1"/>
  <c r="AI15" i="6" a="1"/>
  <c r="AI15" i="6" s="1"/>
  <c r="AJ15" i="6" s="1"/>
  <c r="AV16" i="4"/>
  <c r="AV14" i="4"/>
  <c r="Z15" i="6" a="1"/>
  <c r="Z15" i="6" s="1"/>
  <c r="AV19" i="4"/>
  <c r="AU17" i="4"/>
  <c r="AR16" i="6" a="1"/>
  <c r="AR16" i="6" s="1"/>
  <c r="AY19" i="4" s="1"/>
  <c r="AU14" i="4"/>
  <c r="AV15" i="4"/>
  <c r="AV17" i="4"/>
  <c r="AV18" i="4"/>
  <c r="AU15" i="4"/>
  <c r="AU16" i="4"/>
  <c r="AU18" i="4"/>
  <c r="AU19" i="4" l="1"/>
  <c r="AZ12" i="4"/>
  <c r="AT12" i="4" s="1"/>
  <c r="AR12" i="4" s="1"/>
  <c r="AY12" i="4"/>
  <c r="AX13" i="4"/>
  <c r="AX16" i="4"/>
  <c r="AX17" i="4"/>
  <c r="AU20" i="4"/>
  <c r="AZ20" i="4" s="1"/>
  <c r="AT20" i="4" s="1"/>
  <c r="AS20" i="4"/>
  <c r="AX20" i="4"/>
  <c r="AQ21" i="4" a="1"/>
  <c r="AQ21" i="4" s="1"/>
  <c r="AY17" i="4"/>
  <c r="AZ14" i="4"/>
  <c r="AT14" i="4" s="1"/>
  <c r="AR14" i="4" s="1"/>
  <c r="AX15" i="4"/>
  <c r="AX19" i="4"/>
  <c r="AX12" i="4"/>
  <c r="AZ16" i="4"/>
  <c r="AT16" i="4" s="1"/>
  <c r="AR16" i="4" s="1"/>
  <c r="AX18" i="4"/>
  <c r="AZ18" i="4"/>
  <c r="AT18" i="4" s="1"/>
  <c r="AR18" i="4" s="1"/>
  <c r="AX14" i="4"/>
  <c r="AZ19" i="4"/>
  <c r="AT19" i="4" s="1"/>
  <c r="AR19" i="4" s="1"/>
  <c r="Z16" i="6" a="1"/>
  <c r="Z16" i="6" s="1"/>
  <c r="AA16" i="6" s="1"/>
  <c r="AW12" i="4" s="1"/>
  <c r="AZ15" i="4"/>
  <c r="AT15" i="4" s="1"/>
  <c r="AR15" i="4" s="1"/>
  <c r="AS16" i="6"/>
  <c r="AY14" i="4" s="1"/>
  <c r="AY20" i="4"/>
  <c r="AY18" i="4"/>
  <c r="AA15" i="6"/>
  <c r="AY13" i="4"/>
  <c r="AY15" i="4"/>
  <c r="AY16" i="4"/>
  <c r="AZ17" i="4"/>
  <c r="AT17" i="4" s="1"/>
  <c r="AR17" i="4" s="1"/>
  <c r="AT13" i="4"/>
  <c r="AR13" i="4" s="1"/>
  <c r="AU22" i="4" l="1"/>
  <c r="AV21" i="4"/>
  <c r="AV22" i="4" s="1"/>
  <c r="AX21" i="4"/>
  <c r="AX22" i="4" s="1"/>
  <c r="AU21" i="4"/>
  <c r="AS21" i="4"/>
  <c r="AY21" i="4"/>
  <c r="AY22" i="4" s="1"/>
  <c r="AR20" i="4"/>
  <c r="AZ22" i="4"/>
  <c r="AW15" i="4"/>
  <c r="AW19" i="4"/>
  <c r="AW21" i="4"/>
  <c r="AW13" i="4"/>
  <c r="AW14" i="4"/>
  <c r="AW18" i="4"/>
  <c r="AW17" i="4"/>
  <c r="AW16" i="4"/>
  <c r="AW20" i="4"/>
  <c r="AZ21" i="4" l="1"/>
  <c r="AT21" i="4" s="1"/>
  <c r="AR21" i="4" s="1"/>
  <c r="AW2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<sst xmlns="http://schemas.openxmlformats.org/spreadsheetml/2006/main" count="2230" uniqueCount="1469">
  <si>
    <t>CODIGO_BLOOMBERG</t>
  </si>
  <si>
    <t>SECURITY_NAME</t>
  </si>
  <si>
    <t>COUNTRY_FULL_NAME</t>
  </si>
  <si>
    <t>CRNCY</t>
  </si>
  <si>
    <t>PX_CLOSE_1D</t>
  </si>
  <si>
    <t>LAST PRICE</t>
  </si>
  <si>
    <t>GICS_INDUSTRY_GROUP_NAME</t>
  </si>
  <si>
    <t>GICS_SUB_INDUSTRY_NAME</t>
  </si>
  <si>
    <t>EXPECTED_REPORT_DT</t>
  </si>
  <si>
    <t>EQY_DPS</t>
  </si>
  <si>
    <t>DVD_EX_DT</t>
  </si>
  <si>
    <t>DVD_PAY_DT</t>
  </si>
  <si>
    <t>HIGH_52WEEK</t>
  </si>
  <si>
    <t>LOW_52WEEK</t>
  </si>
  <si>
    <t>SANT GY Equity</t>
  </si>
  <si>
    <t>BABA US Equity</t>
  </si>
  <si>
    <t>GOOGL US Equity</t>
  </si>
  <si>
    <t>AAPL US Equity</t>
  </si>
  <si>
    <t>COK GY Equity</t>
  </si>
  <si>
    <t>LDO IM Equity</t>
  </si>
  <si>
    <t>JEN GY Equity</t>
  </si>
  <si>
    <t>KSU US Equity</t>
  </si>
  <si>
    <t>AD NA Equity</t>
  </si>
  <si>
    <t>MT IM Equity</t>
  </si>
  <si>
    <t>PANW US Equity</t>
  </si>
  <si>
    <t>SAN FP Equity</t>
  </si>
  <si>
    <t>TLGO SM Equity</t>
  </si>
  <si>
    <t>VIPS US Equity</t>
  </si>
  <si>
    <t>POSICION</t>
  </si>
  <si>
    <t>ENTRADA</t>
  </si>
  <si>
    <t>POTENCIAL</t>
  </si>
  <si>
    <t>ROVI SM Equity</t>
  </si>
  <si>
    <t>SPM IM Equity</t>
  </si>
  <si>
    <t>SOW GY Equity</t>
  </si>
  <si>
    <t>AM FP Equity</t>
  </si>
  <si>
    <t>SBUX US Equity</t>
  </si>
  <si>
    <t>BKNG US Equity</t>
  </si>
  <si>
    <t>FB US Equity</t>
  </si>
  <si>
    <t>LOW US Equity</t>
  </si>
  <si>
    <t>GOLD US Equity</t>
  </si>
  <si>
    <t>PYPL US Equity</t>
  </si>
  <si>
    <t>MSFT US Equity</t>
  </si>
  <si>
    <t>BRK/B US Equity</t>
  </si>
  <si>
    <t>TK US Equity</t>
  </si>
  <si>
    <t>TGP US Equity</t>
  </si>
  <si>
    <t>CHKP US Equity</t>
  </si>
  <si>
    <t>ROG SW Equity</t>
  </si>
  <si>
    <t>327 HK Equity</t>
  </si>
  <si>
    <t>COSTE</t>
  </si>
  <si>
    <t>DIVISA</t>
  </si>
  <si>
    <t>EUR</t>
  </si>
  <si>
    <t>USD</t>
  </si>
  <si>
    <t>CHF</t>
  </si>
  <si>
    <t>HKD</t>
  </si>
  <si>
    <t>BEST_TARGET_PRICE</t>
  </si>
  <si>
    <t>last_price</t>
  </si>
  <si>
    <t>Px Close 1d</t>
  </si>
  <si>
    <t>eurusd curncy</t>
  </si>
  <si>
    <t>GBP</t>
  </si>
  <si>
    <t>eurgbp curncy</t>
  </si>
  <si>
    <t>eurchf curncy</t>
  </si>
  <si>
    <t>eurhkd curncy</t>
  </si>
  <si>
    <t>PX_LAST</t>
  </si>
  <si>
    <t>ALTO</t>
  </si>
  <si>
    <t>BAJO</t>
  </si>
  <si>
    <t>ISIN</t>
  </si>
  <si>
    <t>ES0157261019</t>
  </si>
  <si>
    <t>ES0105065009</t>
  </si>
  <si>
    <t>ES0105075008</t>
  </si>
  <si>
    <t>IT0005252140</t>
  </si>
  <si>
    <t>IT0004931058</t>
  </si>
  <si>
    <t>DE000A2GS401</t>
  </si>
  <si>
    <t>FR0000120578</t>
  </si>
  <si>
    <t>FR0000121725</t>
  </si>
  <si>
    <t>NL0011794037</t>
  </si>
  <si>
    <t>US8552441094</t>
  </si>
  <si>
    <t>US30303M1027</t>
  </si>
  <si>
    <t>US70450Y1038</t>
  </si>
  <si>
    <t>US0378331005</t>
  </si>
  <si>
    <t>US02079K3059</t>
  </si>
  <si>
    <t>US5949181045</t>
  </si>
  <si>
    <t>US0846707026</t>
  </si>
  <si>
    <t>CH0012032048</t>
  </si>
  <si>
    <t>Revenue Growth L5Y</t>
  </si>
  <si>
    <t>EBITDA Margin L5Y</t>
  </si>
  <si>
    <t>ROCE L5Y</t>
  </si>
  <si>
    <t>ROCE with Goodwill L5Y</t>
  </si>
  <si>
    <t>Net Debt/Total Assets ex Goodwill L5Y</t>
  </si>
  <si>
    <t>Interest/Total Debt L5Y</t>
  </si>
  <si>
    <t>Net Debt/EBITDA L5Y</t>
  </si>
  <si>
    <t>Revenue Growth LY</t>
  </si>
  <si>
    <t>EBITDA Margin LY</t>
  </si>
  <si>
    <t>ROCE LY</t>
  </si>
  <si>
    <t>ROCE with Goodwill LY</t>
  </si>
  <si>
    <t>Net Debt/Total Assets ex Goodwill LY</t>
  </si>
  <si>
    <t>Interest/Total Debt LY</t>
  </si>
  <si>
    <t>Net Debt/EBITDA LY</t>
  </si>
  <si>
    <t>Revenue Stability</t>
  </si>
  <si>
    <t>Revenue Growth</t>
  </si>
  <si>
    <t>Margin Width</t>
  </si>
  <si>
    <t>Margin Stability</t>
  </si>
  <si>
    <t>Margin Growth</t>
  </si>
  <si>
    <t>Working Capital Req.</t>
  </si>
  <si>
    <t>CapEx Requirements</t>
  </si>
  <si>
    <t>Return on Capital Employed</t>
  </si>
  <si>
    <t xml:space="preserve">Amount of Debt </t>
  </si>
  <si>
    <t>Debt Repayment</t>
  </si>
  <si>
    <t>Debt Cost</t>
  </si>
  <si>
    <t>Cash Conversion</t>
  </si>
  <si>
    <t>Capital Allocation</t>
  </si>
  <si>
    <t>Classification</t>
  </si>
  <si>
    <t>Quality</t>
  </si>
  <si>
    <t>Country</t>
  </si>
  <si>
    <t>Sector</t>
  </si>
  <si>
    <t>Industry</t>
  </si>
  <si>
    <t>Group</t>
  </si>
  <si>
    <t>Supply Chain Position</t>
  </si>
  <si>
    <t>Risk</t>
  </si>
  <si>
    <t>Competitive Advantages</t>
  </si>
  <si>
    <t>Moat</t>
  </si>
  <si>
    <t>Moat Trend</t>
  </si>
  <si>
    <t>Growth</t>
  </si>
  <si>
    <t>Multiplier Sales</t>
  </si>
  <si>
    <t>Multiplier Earnings</t>
  </si>
  <si>
    <t>Valuation Low</t>
  </si>
  <si>
    <t>Valuation Up</t>
  </si>
  <si>
    <t>Position Type</t>
  </si>
  <si>
    <t>Buy Price</t>
  </si>
  <si>
    <t>Full Position Price</t>
  </si>
  <si>
    <t>Sell Price</t>
  </si>
  <si>
    <t>TTD US</t>
  </si>
  <si>
    <t>Stalwart</t>
  </si>
  <si>
    <t>Regular</t>
  </si>
  <si>
    <t>UNITED STATES</t>
  </si>
  <si>
    <t>Communication Services</t>
  </si>
  <si>
    <t>Media</t>
  </si>
  <si>
    <t>Media &amp; Entertainment</t>
  </si>
  <si>
    <t>Medium</t>
  </si>
  <si>
    <t>Switching Costs</t>
  </si>
  <si>
    <t>Narrow</t>
  </si>
  <si>
    <t>Narrowing</t>
  </si>
  <si>
    <t>No</t>
  </si>
  <si>
    <t>Strategical</t>
  </si>
  <si>
    <t>Good</t>
  </si>
  <si>
    <t>Financials</t>
  </si>
  <si>
    <t>Capital Markets</t>
  </si>
  <si>
    <t>Diversified Financials</t>
  </si>
  <si>
    <t>Low</t>
  </si>
  <si>
    <t>Wide</t>
  </si>
  <si>
    <t>Static</t>
  </si>
  <si>
    <t>Yes</t>
  </si>
  <si>
    <t>ANET US</t>
  </si>
  <si>
    <t>UI US</t>
  </si>
  <si>
    <t>Equity</t>
  </si>
  <si>
    <t>VARIACION</t>
  </si>
  <si>
    <t>MSI US</t>
  </si>
  <si>
    <t>SHORT_NAME</t>
  </si>
  <si>
    <t>JNPR US</t>
  </si>
  <si>
    <t>VVV US</t>
  </si>
  <si>
    <t>OMC US</t>
  </si>
  <si>
    <t>IPG US</t>
  </si>
  <si>
    <t>FDS US</t>
  </si>
  <si>
    <t>CSCO US</t>
  </si>
  <si>
    <t>NKE US</t>
  </si>
  <si>
    <t>WBC US</t>
  </si>
  <si>
    <t>ALSN US</t>
  </si>
  <si>
    <t>LYV US</t>
  </si>
  <si>
    <t>NVR US</t>
  </si>
  <si>
    <t>TTC US</t>
  </si>
  <si>
    <t>PTON US</t>
  </si>
  <si>
    <t>PII US</t>
  </si>
  <si>
    <t>CHH US</t>
  </si>
  <si>
    <t>MAR US</t>
  </si>
  <si>
    <t>WYND US</t>
  </si>
  <si>
    <t>HLT US</t>
  </si>
  <si>
    <t>TOY CN</t>
  </si>
  <si>
    <t>HAS US</t>
  </si>
  <si>
    <t>PM US</t>
  </si>
  <si>
    <t>MO US</t>
  </si>
  <si>
    <t>MNST US</t>
  </si>
  <si>
    <t>PEP US</t>
  </si>
  <si>
    <t>BF/B US</t>
  </si>
  <si>
    <t>SAM US</t>
  </si>
  <si>
    <t>KO US</t>
  </si>
  <si>
    <t>GILD US</t>
  </si>
  <si>
    <t>UTHR US</t>
  </si>
  <si>
    <t>REGN US</t>
  </si>
  <si>
    <t>BYD CN</t>
  </si>
  <si>
    <t>ROL US</t>
  </si>
  <si>
    <t>MORN US</t>
  </si>
  <si>
    <t>CSGP US</t>
  </si>
  <si>
    <t>CTAS US</t>
  </si>
  <si>
    <t>NLSN US</t>
  </si>
  <si>
    <t>IT US</t>
  </si>
  <si>
    <t>BAH US</t>
  </si>
  <si>
    <t>FCN US</t>
  </si>
  <si>
    <t>VRSK US</t>
  </si>
  <si>
    <t>CIGI CN</t>
  </si>
  <si>
    <t>SCI US</t>
  </si>
  <si>
    <t>HQY US</t>
  </si>
  <si>
    <t>NSP US</t>
  </si>
  <si>
    <t>RHI US</t>
  </si>
  <si>
    <t>MAN US</t>
  </si>
  <si>
    <t>AMN US</t>
  </si>
  <si>
    <t>ASGN US</t>
  </si>
  <si>
    <t>TNET US</t>
  </si>
  <si>
    <t>PCTY US</t>
  </si>
  <si>
    <t>URI US</t>
  </si>
  <si>
    <t>BFAM US</t>
  </si>
  <si>
    <t>LOPE US</t>
  </si>
  <si>
    <t>BCO US</t>
  </si>
  <si>
    <t>CL US</t>
  </si>
  <si>
    <t>EL US</t>
  </si>
  <si>
    <t>PG US</t>
  </si>
  <si>
    <t>IDXX US</t>
  </si>
  <si>
    <t>ABMD US</t>
  </si>
  <si>
    <t>GMED US</t>
  </si>
  <si>
    <t>MASI US</t>
  </si>
  <si>
    <t>RMD US</t>
  </si>
  <si>
    <t>RGEN US</t>
  </si>
  <si>
    <t>HSIC US</t>
  </si>
  <si>
    <t>VAR US</t>
  </si>
  <si>
    <t>BRKR US</t>
  </si>
  <si>
    <t>HUM US</t>
  </si>
  <si>
    <t>ANTM US</t>
  </si>
  <si>
    <t>CHE US</t>
  </si>
  <si>
    <t>CNC US</t>
  </si>
  <si>
    <t>MOH US</t>
  </si>
  <si>
    <t>AMED US</t>
  </si>
  <si>
    <t>DGX US</t>
  </si>
  <si>
    <t>UNH US</t>
  </si>
  <si>
    <t>CLX US</t>
  </si>
  <si>
    <t>KMB US</t>
  </si>
  <si>
    <t>CHD US</t>
  </si>
  <si>
    <t>ABBV US</t>
  </si>
  <si>
    <t>BMY US</t>
  </si>
  <si>
    <t>ZTS US</t>
  </si>
  <si>
    <t>MRK US</t>
  </si>
  <si>
    <t>PINC US</t>
  </si>
  <si>
    <t>CAH US</t>
  </si>
  <si>
    <t>MCK US</t>
  </si>
  <si>
    <t>ABC US</t>
  </si>
  <si>
    <t>CI US</t>
  </si>
  <si>
    <t>CVS US</t>
  </si>
  <si>
    <t>NEOG US</t>
  </si>
  <si>
    <t>HLF US</t>
  </si>
  <si>
    <t>MA US</t>
  </si>
  <si>
    <t>V US</t>
  </si>
  <si>
    <t>HLI US</t>
  </si>
  <si>
    <t>AMTD US</t>
  </si>
  <si>
    <t>CBOE US</t>
  </si>
  <si>
    <t>SEIC US</t>
  </si>
  <si>
    <t>NDAQ US</t>
  </si>
  <si>
    <t>HLNE US</t>
  </si>
  <si>
    <t>BEN US</t>
  </si>
  <si>
    <t>TROW US</t>
  </si>
  <si>
    <t>BRK/B US</t>
  </si>
  <si>
    <t>BRO US</t>
  </si>
  <si>
    <t>ERIE US</t>
  </si>
  <si>
    <t>LAMR US</t>
  </si>
  <si>
    <t>TREX US</t>
  </si>
  <si>
    <t>LII US</t>
  </si>
  <si>
    <t>AYI US</t>
  </si>
  <si>
    <t>EMR US</t>
  </si>
  <si>
    <t>OLED US</t>
  </si>
  <si>
    <t>HON US</t>
  </si>
  <si>
    <t>WAT US</t>
  </si>
  <si>
    <t>MTD US</t>
  </si>
  <si>
    <t>APH US</t>
  </si>
  <si>
    <t>BRC US</t>
  </si>
  <si>
    <t>A US</t>
  </si>
  <si>
    <t>ROP US</t>
  </si>
  <si>
    <t>GNTX US</t>
  </si>
  <si>
    <t>VSH US</t>
  </si>
  <si>
    <t>TRMB US</t>
  </si>
  <si>
    <t>ACM US</t>
  </si>
  <si>
    <t>J US</t>
  </si>
  <si>
    <t>EME US</t>
  </si>
  <si>
    <t>EXPO US</t>
  </si>
  <si>
    <t>STN CN</t>
  </si>
  <si>
    <t>KBR US</t>
  </si>
  <si>
    <t>TTEK US</t>
  </si>
  <si>
    <t>RSG US</t>
  </si>
  <si>
    <t>SRCL US</t>
  </si>
  <si>
    <t>WM US</t>
  </si>
  <si>
    <t>WCN US</t>
  </si>
  <si>
    <t>CLH US</t>
  </si>
  <si>
    <t>LECO US</t>
  </si>
  <si>
    <t>MSA US</t>
  </si>
  <si>
    <t>SNA US</t>
  </si>
  <si>
    <t>CAT US</t>
  </si>
  <si>
    <t>BWXT US</t>
  </si>
  <si>
    <t>OSK US</t>
  </si>
  <si>
    <t>ROK US</t>
  </si>
  <si>
    <t>CR US</t>
  </si>
  <si>
    <t>GGG US</t>
  </si>
  <si>
    <t>NDSN US</t>
  </si>
  <si>
    <t>DE US</t>
  </si>
  <si>
    <t>ITW US</t>
  </si>
  <si>
    <t>ITT US</t>
  </si>
  <si>
    <t>AAXN US</t>
  </si>
  <si>
    <t>IR US</t>
  </si>
  <si>
    <t>PH US</t>
  </si>
  <si>
    <t>SEE US</t>
  </si>
  <si>
    <t>CCK US</t>
  </si>
  <si>
    <t>SON US</t>
  </si>
  <si>
    <t>HII US</t>
  </si>
  <si>
    <t>CP CN</t>
  </si>
  <si>
    <t>NSC US</t>
  </si>
  <si>
    <t>CNR CN</t>
  </si>
  <si>
    <t>UNP US</t>
  </si>
  <si>
    <t>CSX US</t>
  </si>
  <si>
    <t>KSU US</t>
  </si>
  <si>
    <t>CHRW US</t>
  </si>
  <si>
    <t>EXPD US</t>
  </si>
  <si>
    <t>UPS US</t>
  </si>
  <si>
    <t>LSTR US</t>
  </si>
  <si>
    <t>GICS_INDUSTRY_NAME</t>
  </si>
  <si>
    <t>DVA US</t>
  </si>
  <si>
    <t>WU US</t>
  </si>
  <si>
    <t>FTV US</t>
  </si>
  <si>
    <t>CCL/B CN</t>
  </si>
  <si>
    <t>WSP CN</t>
  </si>
  <si>
    <t>CLGX US</t>
  </si>
  <si>
    <t>OUR BEST</t>
  </si>
  <si>
    <t>DOO CN</t>
  </si>
  <si>
    <t>PX_CLOSE_YTD</t>
  </si>
  <si>
    <t>UP/DOWN</t>
  </si>
  <si>
    <t>KDP US</t>
  </si>
  <si>
    <t>pe_ratio</t>
  </si>
  <si>
    <t>PER</t>
  </si>
  <si>
    <t>EV_EBITDA_ADJUSTED</t>
  </si>
  <si>
    <t>EV/EBTDA</t>
  </si>
  <si>
    <t>CUR_MKT_CAP</t>
  </si>
  <si>
    <t>CURR_ENTP_VAL</t>
  </si>
  <si>
    <t>DEUDA NETA</t>
  </si>
  <si>
    <t>NET_DEBT_TO_EBITDA</t>
  </si>
  <si>
    <t>YTD</t>
  </si>
  <si>
    <t>EFX US</t>
  </si>
  <si>
    <t>TRU US</t>
  </si>
  <si>
    <t>MCO US</t>
  </si>
  <si>
    <t>SPGI US</t>
  </si>
  <si>
    <t>ADP US</t>
  </si>
  <si>
    <t>MKTX US</t>
  </si>
  <si>
    <t>AVLR US</t>
  </si>
  <si>
    <t>WEX US</t>
  </si>
  <si>
    <t>SABR US</t>
  </si>
  <si>
    <t>SQ US</t>
  </si>
  <si>
    <t>HRB US</t>
  </si>
  <si>
    <t>FLT US</t>
  </si>
  <si>
    <t>GPN US</t>
  </si>
  <si>
    <t>LMT US</t>
  </si>
  <si>
    <t>GD US</t>
  </si>
  <si>
    <t>BA US</t>
  </si>
  <si>
    <t>RTN US</t>
  </si>
  <si>
    <t>BBD/B CN</t>
  </si>
  <si>
    <t>MOG/A US</t>
  </si>
  <si>
    <t>NOC US</t>
  </si>
  <si>
    <t>SPR US</t>
  </si>
  <si>
    <t>TDY US</t>
  </si>
  <si>
    <t>TDG US</t>
  </si>
  <si>
    <t>AJRD US</t>
  </si>
  <si>
    <t>LHX US</t>
  </si>
  <si>
    <t>UTX US</t>
  </si>
  <si>
    <t>HEI US</t>
  </si>
  <si>
    <t>ARNC US</t>
  </si>
  <si>
    <t>B US</t>
  </si>
  <si>
    <t>CAE CN</t>
  </si>
  <si>
    <t>LB US</t>
  </si>
  <si>
    <t>LULU US</t>
  </si>
  <si>
    <t>ROST US</t>
  </si>
  <si>
    <t>GPS US</t>
  </si>
  <si>
    <t>FL US</t>
  </si>
  <si>
    <t>BURL US</t>
  </si>
  <si>
    <t>AZO US</t>
  </si>
  <si>
    <t>ORLY US</t>
  </si>
  <si>
    <t>GPC US</t>
  </si>
  <si>
    <t>AAP US</t>
  </si>
  <si>
    <t>HD US</t>
  </si>
  <si>
    <t>LOW US</t>
  </si>
  <si>
    <t>MSM US</t>
  </si>
  <si>
    <t>BBY US</t>
  </si>
  <si>
    <t>ATD/B CN</t>
  </si>
  <si>
    <t>DOL CN</t>
  </si>
  <si>
    <t>DG US</t>
  </si>
  <si>
    <t>DLTR US</t>
  </si>
  <si>
    <t>COST US</t>
  </si>
  <si>
    <t>OLLI US</t>
  </si>
  <si>
    <t>WMT US</t>
  </si>
  <si>
    <t>WBA US</t>
  </si>
  <si>
    <t>WSM US</t>
  </si>
  <si>
    <t>TJX  US</t>
  </si>
  <si>
    <t>JWN US</t>
  </si>
  <si>
    <t>FIVE US</t>
  </si>
  <si>
    <t>ULTA US</t>
  </si>
  <si>
    <t>M US</t>
  </si>
  <si>
    <t>KSS US</t>
  </si>
  <si>
    <t>SBUX US</t>
  </si>
  <si>
    <t>DPZ US</t>
  </si>
  <si>
    <t>YUM US</t>
  </si>
  <si>
    <t>DNKN US</t>
  </si>
  <si>
    <t>CMG US</t>
  </si>
  <si>
    <t>DRI US</t>
  </si>
  <si>
    <t>MCD US</t>
  </si>
  <si>
    <t>DKS US</t>
  </si>
  <si>
    <t>WDFC US</t>
  </si>
  <si>
    <t>AEIS US</t>
  </si>
  <si>
    <t>KFY US</t>
  </si>
  <si>
    <t>FIZZ US</t>
  </si>
  <si>
    <t>WING US</t>
  </si>
  <si>
    <t>ENR US</t>
  </si>
  <si>
    <t>HGV US</t>
  </si>
  <si>
    <t>IRBT US</t>
  </si>
  <si>
    <t>KXS CN</t>
  </si>
  <si>
    <t>IPAR US</t>
  </si>
  <si>
    <t>ALRM US</t>
  </si>
  <si>
    <t>ETSY US</t>
  </si>
  <si>
    <t>EBAY US</t>
  </si>
  <si>
    <t>AMZN US</t>
  </si>
  <si>
    <t>EXPE US</t>
  </si>
  <si>
    <t>TRIP US</t>
  </si>
  <si>
    <t>GRUB US</t>
  </si>
  <si>
    <t>ZG US</t>
  </si>
  <si>
    <t>IAC US</t>
  </si>
  <si>
    <t>MTCH US</t>
  </si>
  <si>
    <t>CDW US</t>
  </si>
  <si>
    <t>CCOI US</t>
  </si>
  <si>
    <t>FB US</t>
  </si>
  <si>
    <t>TWTR US</t>
  </si>
  <si>
    <t>NFLX US</t>
  </si>
  <si>
    <t>NLOK US</t>
  </si>
  <si>
    <t>PANW US</t>
  </si>
  <si>
    <t>MIME US</t>
  </si>
  <si>
    <t>VRSN US</t>
  </si>
  <si>
    <t>GDDY US</t>
  </si>
  <si>
    <t>BKNG US</t>
  </si>
  <si>
    <t>FFIV US</t>
  </si>
  <si>
    <t>MSFT US</t>
  </si>
  <si>
    <t>INTU US</t>
  </si>
  <si>
    <t>APPF US</t>
  </si>
  <si>
    <t>FIVN US</t>
  </si>
  <si>
    <t>CDK US</t>
  </si>
  <si>
    <t>CRM US</t>
  </si>
  <si>
    <t>PTC US</t>
  </si>
  <si>
    <t>NUAN US</t>
  </si>
  <si>
    <t>SNPS US</t>
  </si>
  <si>
    <t>ADSK US</t>
  </si>
  <si>
    <t>AZPN US</t>
  </si>
  <si>
    <t>ANSS US</t>
  </si>
  <si>
    <t>RNG US</t>
  </si>
  <si>
    <t>VMW US</t>
  </si>
  <si>
    <t>ZM US</t>
  </si>
  <si>
    <t>AKAM US</t>
  </si>
  <si>
    <t>ENV US</t>
  </si>
  <si>
    <t>CTXS US</t>
  </si>
  <si>
    <t>JCOM US</t>
  </si>
  <si>
    <t>CSOD US</t>
  </si>
  <si>
    <t>DT US</t>
  </si>
  <si>
    <t>NOW US</t>
  </si>
  <si>
    <t>PAYX US</t>
  </si>
  <si>
    <t>FICO US</t>
  </si>
  <si>
    <t>FISV US</t>
  </si>
  <si>
    <t>SSNC US</t>
  </si>
  <si>
    <t>CDNS US</t>
  </si>
  <si>
    <t>JKHY US</t>
  </si>
  <si>
    <t>INOV US</t>
  </si>
  <si>
    <t>CERN US</t>
  </si>
  <si>
    <t>MSCI US</t>
  </si>
  <si>
    <t>ADBE US</t>
  </si>
  <si>
    <t>VEEV US</t>
  </si>
  <si>
    <t>TYL US</t>
  </si>
  <si>
    <t>ORCL US</t>
  </si>
  <si>
    <t>PAYC US</t>
  </si>
  <si>
    <t>VRNT US</t>
  </si>
  <si>
    <t>BLKB US</t>
  </si>
  <si>
    <t>OTEX US</t>
  </si>
  <si>
    <t>MANH US</t>
  </si>
  <si>
    <t>MANT US</t>
  </si>
  <si>
    <t>ATVI US</t>
  </si>
  <si>
    <t>TTWO US</t>
  </si>
  <si>
    <t>ZNGA US</t>
  </si>
  <si>
    <t>EA US</t>
  </si>
  <si>
    <t>CSU CN</t>
  </si>
  <si>
    <t>CIX CN</t>
  </si>
  <si>
    <t>HOY</t>
  </si>
  <si>
    <t>PATRIMONIO</t>
  </si>
  <si>
    <t>CARTERA</t>
  </si>
  <si>
    <t>FECHA</t>
  </si>
  <si>
    <t>DESCRIPCION</t>
  </si>
  <si>
    <t>INST_CODIGO</t>
  </si>
  <si>
    <t>INSTRUMENTO</t>
  </si>
  <si>
    <t>NOMBRE_PAIS</t>
  </si>
  <si>
    <t>COD_SECTOR</t>
  </si>
  <si>
    <t>NOM_SECTOR</t>
  </si>
  <si>
    <t>TITULOS</t>
  </si>
  <si>
    <t>NOMINAL</t>
  </si>
  <si>
    <t>CUPON_CORRIDO</t>
  </si>
  <si>
    <t>CUPON_ADQ_COMPRA</t>
  </si>
  <si>
    <t>COSTE_EXCUPON</t>
  </si>
  <si>
    <t>COTIZACION_EXCUPON</t>
  </si>
  <si>
    <t>COTIZACION_CUPON</t>
  </si>
  <si>
    <t>COD_SALDO</t>
  </si>
  <si>
    <t>TIPO_SALDO</t>
  </si>
  <si>
    <t>IND_VENTAS_COMPROMISO</t>
  </si>
  <si>
    <t>EFECTIVO</t>
  </si>
  <si>
    <t>TIR</t>
  </si>
  <si>
    <t>DURACION</t>
  </si>
  <si>
    <t>DIAS_DURACION</t>
  </si>
  <si>
    <t>VIDA_MEDIA</t>
  </si>
  <si>
    <t>DURACION_MACAULY</t>
  </si>
  <si>
    <t>RATING_S</t>
  </si>
  <si>
    <t>RATING_I</t>
  </si>
  <si>
    <t>RATING_M</t>
  </si>
  <si>
    <t>ES_FLOTANTE</t>
  </si>
  <si>
    <t>NUM_OPERACION</t>
  </si>
  <si>
    <t>FEC_VTO</t>
  </si>
  <si>
    <t>Futuros</t>
  </si>
  <si>
    <t>Alemania</t>
  </si>
  <si>
    <t>Contado</t>
  </si>
  <si>
    <t>Renta Variable</t>
  </si>
  <si>
    <t>España</t>
  </si>
  <si>
    <t>Italia</t>
  </si>
  <si>
    <t>Francia</t>
  </si>
  <si>
    <t>Holanda</t>
  </si>
  <si>
    <t>Suiza</t>
  </si>
  <si>
    <t xml:space="preserve"> </t>
  </si>
  <si>
    <t>DVD PER SHARE</t>
  </si>
  <si>
    <t>EV</t>
  </si>
  <si>
    <t>MARKET CAP</t>
  </si>
  <si>
    <t>PESO</t>
  </si>
  <si>
    <t>LIOQUIDEZ</t>
  </si>
  <si>
    <t>VALOR MERCADO</t>
  </si>
  <si>
    <t>LIQUIDEZ</t>
  </si>
  <si>
    <t>NUESTRO</t>
  </si>
  <si>
    <t>MERCADO</t>
  </si>
  <si>
    <t>ROCE 5Y</t>
  </si>
  <si>
    <t xml:space="preserve">SELL </t>
  </si>
  <si>
    <t>EBITDA</t>
  </si>
  <si>
    <t>RETURN_COM_EQY</t>
  </si>
  <si>
    <t>Bº/Pª  %</t>
  </si>
  <si>
    <t>%  INICIO</t>
  </si>
  <si>
    <t>PER&lt;</t>
  </si>
  <si>
    <t>Skin in the Game</t>
  </si>
  <si>
    <t>Note</t>
  </si>
  <si>
    <t>Valvoline Inc</t>
  </si>
  <si>
    <t>Excellent</t>
  </si>
  <si>
    <t>Materials</t>
  </si>
  <si>
    <t>Chemicals</t>
  </si>
  <si>
    <t>Strongest</t>
  </si>
  <si>
    <t>Trade Desk Inc/The</t>
  </si>
  <si>
    <t>Empresa growth que proporciona sistemas integrados para que sus clientes puedan hacer marketing y publicidad. Ameneza para las empresas existentes. Valoración extrema</t>
  </si>
  <si>
    <t>Omnicom Group Inc</t>
  </si>
  <si>
    <t>Interpublic Group of Cos Inc/The</t>
  </si>
  <si>
    <t>FactSet Research Systems Inc</t>
  </si>
  <si>
    <t>Western Union Co/The</t>
  </si>
  <si>
    <t>Information Technology</t>
  </si>
  <si>
    <t>IT Services</t>
  </si>
  <si>
    <t>Software &amp; Services</t>
  </si>
  <si>
    <t>Network Effects</t>
  </si>
  <si>
    <t>Slow</t>
  </si>
  <si>
    <t>Sabre Corp</t>
  </si>
  <si>
    <t>Fast</t>
  </si>
  <si>
    <t>Macy's Inc</t>
  </si>
  <si>
    <t>Turnaround</t>
  </si>
  <si>
    <t>Bad</t>
  </si>
  <si>
    <t>Consumer Discretionary</t>
  </si>
  <si>
    <t>Multiline Retail</t>
  </si>
  <si>
    <t>Retailing</t>
  </si>
  <si>
    <t>High</t>
  </si>
  <si>
    <t>Location</t>
  </si>
  <si>
    <t>Tactical</t>
  </si>
  <si>
    <t>Facebook Inc</t>
  </si>
  <si>
    <t>Fast Grower</t>
  </si>
  <si>
    <t>Interactive Media &amp; Services</t>
  </si>
  <si>
    <t>Widing</t>
  </si>
  <si>
    <t>Alphabet Inc</t>
  </si>
  <si>
    <t>Microsoft Corp</t>
  </si>
  <si>
    <t>Software</t>
  </si>
  <si>
    <t>AAPL US</t>
  </si>
  <si>
    <t>Apple Inc</t>
  </si>
  <si>
    <t>Technology Hardware, Storage &amp;</t>
  </si>
  <si>
    <t>Technology Hardware &amp; Equipmen</t>
  </si>
  <si>
    <t>Intangible Assets/Brands</t>
  </si>
  <si>
    <t>FTNT US</t>
  </si>
  <si>
    <t>HP US</t>
  </si>
  <si>
    <t>NTAP US</t>
  </si>
  <si>
    <t>QLYS US</t>
  </si>
  <si>
    <t>IBM US</t>
  </si>
  <si>
    <t>DOX US</t>
  </si>
  <si>
    <t>CACI US</t>
  </si>
  <si>
    <t>MMS US</t>
  </si>
  <si>
    <t>LDOS US</t>
  </si>
  <si>
    <t>EPAM US</t>
  </si>
  <si>
    <t>PSN US</t>
  </si>
  <si>
    <t>NCR US</t>
  </si>
  <si>
    <t>STX US</t>
  </si>
  <si>
    <t>ZBRA US</t>
  </si>
  <si>
    <t>NVDA US</t>
  </si>
  <si>
    <t>XLNX US</t>
  </si>
  <si>
    <t>TXN US</t>
  </si>
  <si>
    <t>SWKS US</t>
  </si>
  <si>
    <t>IPGP US</t>
  </si>
  <si>
    <t>AVGO US</t>
  </si>
  <si>
    <t>INTC US</t>
  </si>
  <si>
    <t>MPWR US</t>
  </si>
  <si>
    <t>MXIM US</t>
  </si>
  <si>
    <t>QCOM US</t>
  </si>
  <si>
    <t>TER US</t>
  </si>
  <si>
    <t>KLAC US</t>
  </si>
  <si>
    <t>LRCX US</t>
  </si>
  <si>
    <t>AMAT US</t>
  </si>
  <si>
    <t>Altria Group Inc</t>
  </si>
  <si>
    <t/>
  </si>
  <si>
    <t>Consumer Staples</t>
  </si>
  <si>
    <t>Tobacco</t>
  </si>
  <si>
    <t>Food, Beverage &amp; Tobacco</t>
  </si>
  <si>
    <t>Stericycle Inc</t>
  </si>
  <si>
    <t>Industrials</t>
  </si>
  <si>
    <t>Commercial Services &amp; Supplies</t>
  </si>
  <si>
    <t>Commercial &amp; Professional Serv</t>
  </si>
  <si>
    <t>Processes</t>
  </si>
  <si>
    <t>PYPL US</t>
  </si>
  <si>
    <t>PayPal Holdings Inc</t>
  </si>
  <si>
    <t>Starbucks Corp</t>
  </si>
  <si>
    <t>Hotels, Restaurants &amp; Leisure</t>
  </si>
  <si>
    <t>Consumer Services</t>
  </si>
  <si>
    <t>Booking Holdings Inc</t>
  </si>
  <si>
    <t>Internet &amp; Direct Marketing Re</t>
  </si>
  <si>
    <t>Palo Alto Networks Inc</t>
  </si>
  <si>
    <t>GOOG US</t>
  </si>
  <si>
    <t>CGI US</t>
  </si>
  <si>
    <t>CHKP US</t>
  </si>
  <si>
    <t>Check Point Software Technologies Ltd</t>
  </si>
  <si>
    <t>ISRAEL</t>
  </si>
  <si>
    <t>SPX Index</t>
  </si>
  <si>
    <t>INDX_MEMBERS</t>
  </si>
  <si>
    <t>ICB_INDUSTRY_NAME</t>
  </si>
  <si>
    <t>AAL UW</t>
  </si>
  <si>
    <t>AAP UN</t>
  </si>
  <si>
    <t>AAPL UW</t>
  </si>
  <si>
    <t>ABBV UN</t>
  </si>
  <si>
    <t>ABC UN</t>
  </si>
  <si>
    <t>ABMD UW</t>
  </si>
  <si>
    <t>ABT UN</t>
  </si>
  <si>
    <t>ACN UN</t>
  </si>
  <si>
    <t>ADBE UW</t>
  </si>
  <si>
    <t>ADI UW</t>
  </si>
  <si>
    <t>ADM UN</t>
  </si>
  <si>
    <t>ADP UW</t>
  </si>
  <si>
    <t>ADSK UW</t>
  </si>
  <si>
    <t>AEE UN</t>
  </si>
  <si>
    <t>AES UN</t>
  </si>
  <si>
    <t>AFL UN</t>
  </si>
  <si>
    <t>AIG UN</t>
  </si>
  <si>
    <t>AIZ UN</t>
  </si>
  <si>
    <t>AJG UN</t>
  </si>
  <si>
    <t>AKAM UW</t>
  </si>
  <si>
    <t>ALB UN</t>
  </si>
  <si>
    <t>ALGN UW</t>
  </si>
  <si>
    <t>ALK UN</t>
  </si>
  <si>
    <t>ALL UN</t>
  </si>
  <si>
    <t>ALLE UN</t>
  </si>
  <si>
    <t>AMAT UW</t>
  </si>
  <si>
    <t>AMCR UN</t>
  </si>
  <si>
    <t>AMD UW</t>
  </si>
  <si>
    <t>AME UN</t>
  </si>
  <si>
    <t>AMGN UW</t>
  </si>
  <si>
    <t>AMP UN</t>
  </si>
  <si>
    <t>AMT UN</t>
  </si>
  <si>
    <t>AMZN UW</t>
  </si>
  <si>
    <t>ANET UN</t>
  </si>
  <si>
    <t>ANSS UW</t>
  </si>
  <si>
    <t>ANTM UN</t>
  </si>
  <si>
    <t>AON UN</t>
  </si>
  <si>
    <t>AOS UN</t>
  </si>
  <si>
    <t>APD UN</t>
  </si>
  <si>
    <t>APH UN</t>
  </si>
  <si>
    <t>APTV UN</t>
  </si>
  <si>
    <t>ARE UN</t>
  </si>
  <si>
    <t>ATO UN</t>
  </si>
  <si>
    <t>ATVI UW</t>
  </si>
  <si>
    <t>AVB UN</t>
  </si>
  <si>
    <t>AVGO UW</t>
  </si>
  <si>
    <t>AVY UN</t>
  </si>
  <si>
    <t>AWK UN</t>
  </si>
  <si>
    <t>AXP UN</t>
  </si>
  <si>
    <t>AZO UN</t>
  </si>
  <si>
    <t>BA UN</t>
  </si>
  <si>
    <t>BAC UN</t>
  </si>
  <si>
    <t>BAX UN</t>
  </si>
  <si>
    <t>BBY UN</t>
  </si>
  <si>
    <t>BDX UN</t>
  </si>
  <si>
    <t>BEN UN</t>
  </si>
  <si>
    <t>BF/B UN</t>
  </si>
  <si>
    <t>BIIB UW</t>
  </si>
  <si>
    <t>BK UN</t>
  </si>
  <si>
    <t>BKNG UW</t>
  </si>
  <si>
    <t>BKR UN</t>
  </si>
  <si>
    <t>BLK UN</t>
  </si>
  <si>
    <t>BLL UN</t>
  </si>
  <si>
    <t>BMY UN</t>
  </si>
  <si>
    <t>BR UN</t>
  </si>
  <si>
    <t>BRK/B UN</t>
  </si>
  <si>
    <t>BSX UN</t>
  </si>
  <si>
    <t>BWA UN</t>
  </si>
  <si>
    <t>BXP UN</t>
  </si>
  <si>
    <t>C UN</t>
  </si>
  <si>
    <t>CAG UN</t>
  </si>
  <si>
    <t>CAH UN</t>
  </si>
  <si>
    <t>CAT UN</t>
  </si>
  <si>
    <t>CB UN</t>
  </si>
  <si>
    <t>CBOE UF</t>
  </si>
  <si>
    <t>CBRE UN</t>
  </si>
  <si>
    <t>CCI UN</t>
  </si>
  <si>
    <t>CCL UN</t>
  </si>
  <si>
    <t>CDNS UW</t>
  </si>
  <si>
    <t>CDW UW</t>
  </si>
  <si>
    <t>CE UN</t>
  </si>
  <si>
    <t>CERN UW</t>
  </si>
  <si>
    <t>CF UN</t>
  </si>
  <si>
    <t>CFG UN</t>
  </si>
  <si>
    <t>CHD UN</t>
  </si>
  <si>
    <t>CHRW UW</t>
  </si>
  <si>
    <t>CHTR UW</t>
  </si>
  <si>
    <t>CI UN</t>
  </si>
  <si>
    <t>CINF UW</t>
  </si>
  <si>
    <t>CL UN</t>
  </si>
  <si>
    <t>CLX UN</t>
  </si>
  <si>
    <t>CMA UN</t>
  </si>
  <si>
    <t>CMCSA UW</t>
  </si>
  <si>
    <t>CME UW</t>
  </si>
  <si>
    <t>CMG UN</t>
  </si>
  <si>
    <t>CMI UN</t>
  </si>
  <si>
    <t>CMS UN</t>
  </si>
  <si>
    <t>CNC UN</t>
  </si>
  <si>
    <t>CNP UN</t>
  </si>
  <si>
    <t>COF UN</t>
  </si>
  <si>
    <t>COO UN</t>
  </si>
  <si>
    <t>COP UN</t>
  </si>
  <si>
    <t>COST UW</t>
  </si>
  <si>
    <t>CPB UN</t>
  </si>
  <si>
    <t>CPRT UW</t>
  </si>
  <si>
    <t>CRM UN</t>
  </si>
  <si>
    <t>CSCO UW</t>
  </si>
  <si>
    <t>CSX UW</t>
  </si>
  <si>
    <t>CTAS UW</t>
  </si>
  <si>
    <t>CTSH UW</t>
  </si>
  <si>
    <t>CTVA UN</t>
  </si>
  <si>
    <t>CTXS UW</t>
  </si>
  <si>
    <t>CVS UN</t>
  </si>
  <si>
    <t>CVX UN</t>
  </si>
  <si>
    <t>D UN</t>
  </si>
  <si>
    <t>DAL UN</t>
  </si>
  <si>
    <t>DD UN</t>
  </si>
  <si>
    <t>DE UN</t>
  </si>
  <si>
    <t>DFS UN</t>
  </si>
  <si>
    <t>DG UN</t>
  </si>
  <si>
    <t>DGX UN</t>
  </si>
  <si>
    <t>DHI UN</t>
  </si>
  <si>
    <t>DHR UN</t>
  </si>
  <si>
    <t>DIS UN</t>
  </si>
  <si>
    <t>DISCA UW</t>
  </si>
  <si>
    <t>DISCK UW</t>
  </si>
  <si>
    <t>DISH UW</t>
  </si>
  <si>
    <t>DLR UN</t>
  </si>
  <si>
    <t>DLTR UW</t>
  </si>
  <si>
    <t>DOV UN</t>
  </si>
  <si>
    <t>DOW UN</t>
  </si>
  <si>
    <t>DRE UN</t>
  </si>
  <si>
    <t>DRI UN</t>
  </si>
  <si>
    <t>DTE UN</t>
  </si>
  <si>
    <t>DUK UN</t>
  </si>
  <si>
    <t>DVA UN</t>
  </si>
  <si>
    <t>DVN UN</t>
  </si>
  <si>
    <t>DXC UN</t>
  </si>
  <si>
    <t>EA UW</t>
  </si>
  <si>
    <t>EBAY UW</t>
  </si>
  <si>
    <t>ECL UN</t>
  </si>
  <si>
    <t>ED UN</t>
  </si>
  <si>
    <t>EFX UN</t>
  </si>
  <si>
    <t>EIX UN</t>
  </si>
  <si>
    <t>EL UN</t>
  </si>
  <si>
    <t>EMN UN</t>
  </si>
  <si>
    <t>EMR UN</t>
  </si>
  <si>
    <t>EOG UN</t>
  </si>
  <si>
    <t>EQIX UW</t>
  </si>
  <si>
    <t>EQR UN</t>
  </si>
  <si>
    <t>ES UN</t>
  </si>
  <si>
    <t>ESS UN</t>
  </si>
  <si>
    <t>ETN UN</t>
  </si>
  <si>
    <t>ETR UN</t>
  </si>
  <si>
    <t>EVRG UN</t>
  </si>
  <si>
    <t>EW UN</t>
  </si>
  <si>
    <t>EXC UW</t>
  </si>
  <si>
    <t>EXPD UW</t>
  </si>
  <si>
    <t>EXPE UW</t>
  </si>
  <si>
    <t>EXR UN</t>
  </si>
  <si>
    <t>F UN</t>
  </si>
  <si>
    <t>FANG UW</t>
  </si>
  <si>
    <t>FAST UW</t>
  </si>
  <si>
    <t>FB UW</t>
  </si>
  <si>
    <t>FBHS UN</t>
  </si>
  <si>
    <t>FCX UN</t>
  </si>
  <si>
    <t>FDX UN</t>
  </si>
  <si>
    <t>FE UN</t>
  </si>
  <si>
    <t>FFIV UW</t>
  </si>
  <si>
    <t>FIS UN</t>
  </si>
  <si>
    <t>FISV UW</t>
  </si>
  <si>
    <t>FITB UW</t>
  </si>
  <si>
    <t>FLT UN</t>
  </si>
  <si>
    <t>FMC UN</t>
  </si>
  <si>
    <t>FOX UW</t>
  </si>
  <si>
    <t>FOXA UW</t>
  </si>
  <si>
    <t>FRC UN</t>
  </si>
  <si>
    <t>FRT UN</t>
  </si>
  <si>
    <t>FTNT UW</t>
  </si>
  <si>
    <t>FTV UN</t>
  </si>
  <si>
    <t>GD UN</t>
  </si>
  <si>
    <t>GE UN</t>
  </si>
  <si>
    <t>GILD UW</t>
  </si>
  <si>
    <t>GIS UN</t>
  </si>
  <si>
    <t>GL UN</t>
  </si>
  <si>
    <t>GLW UN</t>
  </si>
  <si>
    <t>GM UN</t>
  </si>
  <si>
    <t>GOOG UW</t>
  </si>
  <si>
    <t>GOOGL UW</t>
  </si>
  <si>
    <t>GPC UN</t>
  </si>
  <si>
    <t>GPN UN</t>
  </si>
  <si>
    <t>GPS UN</t>
  </si>
  <si>
    <t>GRMN UW</t>
  </si>
  <si>
    <t>GS UN</t>
  </si>
  <si>
    <t>GWW UN</t>
  </si>
  <si>
    <t>HAL UN</t>
  </si>
  <si>
    <t>HAS UW</t>
  </si>
  <si>
    <t>HBAN UW</t>
  </si>
  <si>
    <t>HBI UN</t>
  </si>
  <si>
    <t>HCA UN</t>
  </si>
  <si>
    <t>HD UN</t>
  </si>
  <si>
    <t>HES UN</t>
  </si>
  <si>
    <t>HIG UN</t>
  </si>
  <si>
    <t>HII UN</t>
  </si>
  <si>
    <t>HLT UN</t>
  </si>
  <si>
    <t>HOLX UW</t>
  </si>
  <si>
    <t>HPE UN</t>
  </si>
  <si>
    <t>HPQ UN</t>
  </si>
  <si>
    <t>HRL UN</t>
  </si>
  <si>
    <t>HSIC UW</t>
  </si>
  <si>
    <t>HSY UN</t>
  </si>
  <si>
    <t>HUM UN</t>
  </si>
  <si>
    <t>IBM UN</t>
  </si>
  <si>
    <t>ICE UN</t>
  </si>
  <si>
    <t>IDXX UW</t>
  </si>
  <si>
    <t>IEX UN</t>
  </si>
  <si>
    <t>IFF UN</t>
  </si>
  <si>
    <t>ILMN UW</t>
  </si>
  <si>
    <t>INCY UW</t>
  </si>
  <si>
    <t>INFO UN</t>
  </si>
  <si>
    <t>INTC UW</t>
  </si>
  <si>
    <t>INTU UW</t>
  </si>
  <si>
    <t>IP UN</t>
  </si>
  <si>
    <t>IPG UN</t>
  </si>
  <si>
    <t>IPGP UW</t>
  </si>
  <si>
    <t>IQV UN</t>
  </si>
  <si>
    <t>IR UN</t>
  </si>
  <si>
    <t>IRM UN</t>
  </si>
  <si>
    <t>ISRG UW</t>
  </si>
  <si>
    <t>IT UN</t>
  </si>
  <si>
    <t>ITW UN</t>
  </si>
  <si>
    <t>IVZ UN</t>
  </si>
  <si>
    <t>J UN</t>
  </si>
  <si>
    <t>JBHT UW</t>
  </si>
  <si>
    <t>JCI UN</t>
  </si>
  <si>
    <t>JKHY UW</t>
  </si>
  <si>
    <t>JNJ UN</t>
  </si>
  <si>
    <t>JNPR UN</t>
  </si>
  <si>
    <t>JPM UN</t>
  </si>
  <si>
    <t>K UN</t>
  </si>
  <si>
    <t>KEY UN</t>
  </si>
  <si>
    <t>KEYS UN</t>
  </si>
  <si>
    <t>KHC UW</t>
  </si>
  <si>
    <t>KIM UN</t>
  </si>
  <si>
    <t>KLAC UW</t>
  </si>
  <si>
    <t>KMB UN</t>
  </si>
  <si>
    <t>KMI UN</t>
  </si>
  <si>
    <t>KMX UN</t>
  </si>
  <si>
    <t>KO UN</t>
  </si>
  <si>
    <t>KR UN</t>
  </si>
  <si>
    <t>KSU UN</t>
  </si>
  <si>
    <t>L UN</t>
  </si>
  <si>
    <t>LDOS UN</t>
  </si>
  <si>
    <t>LEG UN</t>
  </si>
  <si>
    <t>LEN UN</t>
  </si>
  <si>
    <t>LH UN</t>
  </si>
  <si>
    <t>LHX UN</t>
  </si>
  <si>
    <t>LIN UN</t>
  </si>
  <si>
    <t>LKQ UW</t>
  </si>
  <si>
    <t>LLY UN</t>
  </si>
  <si>
    <t>LMT UN</t>
  </si>
  <si>
    <t>LNC UN</t>
  </si>
  <si>
    <t>LNT UW</t>
  </si>
  <si>
    <t>LOW UN</t>
  </si>
  <si>
    <t>LRCX UW</t>
  </si>
  <si>
    <t>LUV UN</t>
  </si>
  <si>
    <t>LVS UN</t>
  </si>
  <si>
    <t>LW UN</t>
  </si>
  <si>
    <t>LYB UN</t>
  </si>
  <si>
    <t>LYV UN</t>
  </si>
  <si>
    <t>MA UN</t>
  </si>
  <si>
    <t>MAA UN</t>
  </si>
  <si>
    <t>MAR UW</t>
  </si>
  <si>
    <t>MAS UN</t>
  </si>
  <si>
    <t>MCD UN</t>
  </si>
  <si>
    <t>MCHP UW</t>
  </si>
  <si>
    <t>MCK UN</t>
  </si>
  <si>
    <t>MCO UN</t>
  </si>
  <si>
    <t>MDLZ UW</t>
  </si>
  <si>
    <t>MDT UN</t>
  </si>
  <si>
    <t>MET UN</t>
  </si>
  <si>
    <t>MGM UN</t>
  </si>
  <si>
    <t>MHK UN</t>
  </si>
  <si>
    <t>MKC UN</t>
  </si>
  <si>
    <t>MKTX UW</t>
  </si>
  <si>
    <t>MLM UN</t>
  </si>
  <si>
    <t>MMC UN</t>
  </si>
  <si>
    <t>MMM UN</t>
  </si>
  <si>
    <t>MNST UW</t>
  </si>
  <si>
    <t>MO UN</t>
  </si>
  <si>
    <t>MOS UN</t>
  </si>
  <si>
    <t>MPC UN</t>
  </si>
  <si>
    <t>MRK UN</t>
  </si>
  <si>
    <t>MRO UN</t>
  </si>
  <si>
    <t>MS UN</t>
  </si>
  <si>
    <t>MSCI UN</t>
  </si>
  <si>
    <t>MSFT UW</t>
  </si>
  <si>
    <t>MSI UN</t>
  </si>
  <si>
    <t>MTB UN</t>
  </si>
  <si>
    <t>MTD UN</t>
  </si>
  <si>
    <t>MU UW</t>
  </si>
  <si>
    <t>NCLH UN</t>
  </si>
  <si>
    <t>NDAQ UW</t>
  </si>
  <si>
    <t>NEE UN</t>
  </si>
  <si>
    <t>NEM UN</t>
  </si>
  <si>
    <t>NFLX UW</t>
  </si>
  <si>
    <t>NI UN</t>
  </si>
  <si>
    <t>NKE UN</t>
  </si>
  <si>
    <t>NLOK UW</t>
  </si>
  <si>
    <t>NLSN UN</t>
  </si>
  <si>
    <t>NOC UN</t>
  </si>
  <si>
    <t>NOW UN</t>
  </si>
  <si>
    <t>NRG UN</t>
  </si>
  <si>
    <t>NSC UN</t>
  </si>
  <si>
    <t>NTAP UW</t>
  </si>
  <si>
    <t>NTRS UW</t>
  </si>
  <si>
    <t>NUE UN</t>
  </si>
  <si>
    <t>NVDA UW</t>
  </si>
  <si>
    <t>NVR UN</t>
  </si>
  <si>
    <t>NWL UW</t>
  </si>
  <si>
    <t>NWS UW</t>
  </si>
  <si>
    <t>NWSA UW</t>
  </si>
  <si>
    <t>O UN</t>
  </si>
  <si>
    <t>ODFL UW</t>
  </si>
  <si>
    <t>OKE UN</t>
  </si>
  <si>
    <t>OMC UN</t>
  </si>
  <si>
    <t>ORCL UN</t>
  </si>
  <si>
    <t>ORLY UW</t>
  </si>
  <si>
    <t>OXY UN</t>
  </si>
  <si>
    <t>PAYC UN</t>
  </si>
  <si>
    <t>PAYX UW</t>
  </si>
  <si>
    <t>PBCT UW</t>
  </si>
  <si>
    <t>PCAR UW</t>
  </si>
  <si>
    <t>PEAK UN</t>
  </si>
  <si>
    <t>PEG UN</t>
  </si>
  <si>
    <t>PEP UW</t>
  </si>
  <si>
    <t>PFE UN</t>
  </si>
  <si>
    <t>PFG UW</t>
  </si>
  <si>
    <t>PG UN</t>
  </si>
  <si>
    <t>PGR UN</t>
  </si>
  <si>
    <t>PH UN</t>
  </si>
  <si>
    <t>PHM UN</t>
  </si>
  <si>
    <t>PKG UN</t>
  </si>
  <si>
    <t>PKI UN</t>
  </si>
  <si>
    <t>PLD UN</t>
  </si>
  <si>
    <t>PM UN</t>
  </si>
  <si>
    <t>PNC UN</t>
  </si>
  <si>
    <t>PNR UN</t>
  </si>
  <si>
    <t>PNW UN</t>
  </si>
  <si>
    <t>PPG UN</t>
  </si>
  <si>
    <t>PPL UN</t>
  </si>
  <si>
    <t>PRU UN</t>
  </si>
  <si>
    <t>PSA UN</t>
  </si>
  <si>
    <t>PSX UN</t>
  </si>
  <si>
    <t>PVH UN</t>
  </si>
  <si>
    <t>PWR UN</t>
  </si>
  <si>
    <t>PXD UN</t>
  </si>
  <si>
    <t>PYPL UW</t>
  </si>
  <si>
    <t>QCOM UW</t>
  </si>
  <si>
    <t>QRVO UW</t>
  </si>
  <si>
    <t>RCL UN</t>
  </si>
  <si>
    <t>RE UN</t>
  </si>
  <si>
    <t>REG UW</t>
  </si>
  <si>
    <t>REGN UW</t>
  </si>
  <si>
    <t>RF UN</t>
  </si>
  <si>
    <t>RHI UN</t>
  </si>
  <si>
    <t>RJF UN</t>
  </si>
  <si>
    <t>RL UN</t>
  </si>
  <si>
    <t>RMD UN</t>
  </si>
  <si>
    <t>ROK UN</t>
  </si>
  <si>
    <t>ROL UN</t>
  </si>
  <si>
    <t>ROP UN</t>
  </si>
  <si>
    <t>ROST UW</t>
  </si>
  <si>
    <t>RSG UN</t>
  </si>
  <si>
    <t>SBAC UW</t>
  </si>
  <si>
    <t>SBUX UW</t>
  </si>
  <si>
    <t>SCHW UN</t>
  </si>
  <si>
    <t>SEE UN</t>
  </si>
  <si>
    <t>SHW UN</t>
  </si>
  <si>
    <t>SIVB UW</t>
  </si>
  <si>
    <t>SJM UN</t>
  </si>
  <si>
    <t>SLB UN</t>
  </si>
  <si>
    <t>SNA UN</t>
  </si>
  <si>
    <t>SNPS UW</t>
  </si>
  <si>
    <t>SO UN</t>
  </si>
  <si>
    <t>SPG UN</t>
  </si>
  <si>
    <t>SPGI UN</t>
  </si>
  <si>
    <t>SRE UN</t>
  </si>
  <si>
    <t>STE UN</t>
  </si>
  <si>
    <t>STT UN</t>
  </si>
  <si>
    <t>STX UW</t>
  </si>
  <si>
    <t>STZ UN</t>
  </si>
  <si>
    <t>SWK UN</t>
  </si>
  <si>
    <t>SWKS UW</t>
  </si>
  <si>
    <t>SYF UN</t>
  </si>
  <si>
    <t>SYK UN</t>
  </si>
  <si>
    <t>SYY UN</t>
  </si>
  <si>
    <t>T UN</t>
  </si>
  <si>
    <t>TAP UN</t>
  </si>
  <si>
    <t>TDG UN</t>
  </si>
  <si>
    <t>TEL UN</t>
  </si>
  <si>
    <t>TFC UN</t>
  </si>
  <si>
    <t>TFX UN</t>
  </si>
  <si>
    <t>TGT UN</t>
  </si>
  <si>
    <t>TJX UN</t>
  </si>
  <si>
    <t>TMO UN</t>
  </si>
  <si>
    <t>TMUS UW</t>
  </si>
  <si>
    <t>TPR UN</t>
  </si>
  <si>
    <t>TROW UW</t>
  </si>
  <si>
    <t>TRV UN</t>
  </si>
  <si>
    <t>TSCO UW</t>
  </si>
  <si>
    <t>TSN UN</t>
  </si>
  <si>
    <t>TTWO UW</t>
  </si>
  <si>
    <t>TWTR UN</t>
  </si>
  <si>
    <t>TXN UW</t>
  </si>
  <si>
    <t>TXT UN</t>
  </si>
  <si>
    <t>UA UN</t>
  </si>
  <si>
    <t>UAA UN</t>
  </si>
  <si>
    <t>UAL UW</t>
  </si>
  <si>
    <t>UDR UN</t>
  </si>
  <si>
    <t>UHS UN</t>
  </si>
  <si>
    <t>ULTA UW</t>
  </si>
  <si>
    <t>UNH UN</t>
  </si>
  <si>
    <t>UNP UN</t>
  </si>
  <si>
    <t>UPS UN</t>
  </si>
  <si>
    <t>URI UN</t>
  </si>
  <si>
    <t>USB UN</t>
  </si>
  <si>
    <t>V UN</t>
  </si>
  <si>
    <t>VFC UN</t>
  </si>
  <si>
    <t>VIAC UW</t>
  </si>
  <si>
    <t>VLO UN</t>
  </si>
  <si>
    <t>VMC UN</t>
  </si>
  <si>
    <t>VNO UN</t>
  </si>
  <si>
    <t>VRSK UW</t>
  </si>
  <si>
    <t>VRSN UW</t>
  </si>
  <si>
    <t>VRTX UW</t>
  </si>
  <si>
    <t>VTR UN</t>
  </si>
  <si>
    <t>VZ UN</t>
  </si>
  <si>
    <t>WAB UN</t>
  </si>
  <si>
    <t>WAT UN</t>
  </si>
  <si>
    <t>WBA UW</t>
  </si>
  <si>
    <t>WDC UW</t>
  </si>
  <si>
    <t>WEC UN</t>
  </si>
  <si>
    <t>WELL UN</t>
  </si>
  <si>
    <t>WFC UN</t>
  </si>
  <si>
    <t>WHR UN</t>
  </si>
  <si>
    <t>WLTW UW</t>
  </si>
  <si>
    <t>WM UN</t>
  </si>
  <si>
    <t>WMB UN</t>
  </si>
  <si>
    <t>WMT UN</t>
  </si>
  <si>
    <t>WRB UN</t>
  </si>
  <si>
    <t>WRK UN</t>
  </si>
  <si>
    <t>WU UN</t>
  </si>
  <si>
    <t>WY UN</t>
  </si>
  <si>
    <t>WYNN UW</t>
  </si>
  <si>
    <t>XEL UW</t>
  </si>
  <si>
    <t>XLNX UW</t>
  </si>
  <si>
    <t>XOM UN</t>
  </si>
  <si>
    <t>XRAY UW</t>
  </si>
  <si>
    <t>XYL UN</t>
  </si>
  <si>
    <t>YUM UN</t>
  </si>
  <si>
    <t>ZBH UN</t>
  </si>
  <si>
    <t>ZBRA UW</t>
  </si>
  <si>
    <t>ZION UW</t>
  </si>
  <si>
    <t>ZTS UN</t>
  </si>
  <si>
    <t>SX5E Index</t>
  </si>
  <si>
    <t>AD NA</t>
  </si>
  <si>
    <t>ADS GY</t>
  </si>
  <si>
    <t>AI FP</t>
  </si>
  <si>
    <t>AIR FP</t>
  </si>
  <si>
    <t>ALV GY</t>
  </si>
  <si>
    <t>ASML NA</t>
  </si>
  <si>
    <t>BAS GY</t>
  </si>
  <si>
    <t>BAYN GY</t>
  </si>
  <si>
    <t>BMW GY</t>
  </si>
  <si>
    <t>BN FP</t>
  </si>
  <si>
    <t>BNP FP</t>
  </si>
  <si>
    <t>CRH ID</t>
  </si>
  <si>
    <t>CS FP</t>
  </si>
  <si>
    <t>DAI GY</t>
  </si>
  <si>
    <t>DB1 GY</t>
  </si>
  <si>
    <t>DG FP</t>
  </si>
  <si>
    <t>DPW GY</t>
  </si>
  <si>
    <t>DTE GY</t>
  </si>
  <si>
    <t>EL FP</t>
  </si>
  <si>
    <t>ENEL IM</t>
  </si>
  <si>
    <t>ENGI FP</t>
  </si>
  <si>
    <t>ENI IM</t>
  </si>
  <si>
    <t>FRE GY</t>
  </si>
  <si>
    <t>GLE FP</t>
  </si>
  <si>
    <t>IBE SQ</t>
  </si>
  <si>
    <t>INGA NA</t>
  </si>
  <si>
    <t>ISP IM</t>
  </si>
  <si>
    <t>ITX SQ</t>
  </si>
  <si>
    <t>KER FP</t>
  </si>
  <si>
    <t>LIN GY</t>
  </si>
  <si>
    <t>MC FP</t>
  </si>
  <si>
    <t>MUV2 GY</t>
  </si>
  <si>
    <t>OR FP</t>
  </si>
  <si>
    <t>ORA FP</t>
  </si>
  <si>
    <t>PHIA NA</t>
  </si>
  <si>
    <t>SAF FP</t>
  </si>
  <si>
    <t>SAN FP</t>
  </si>
  <si>
    <t>SAN SQ</t>
  </si>
  <si>
    <t>SAP GY</t>
  </si>
  <si>
    <t>SIE GY</t>
  </si>
  <si>
    <t>SU FP</t>
  </si>
  <si>
    <t>VIV FP</t>
  </si>
  <si>
    <t>VOW3 GY</t>
  </si>
  <si>
    <t>CAC Index</t>
  </si>
  <si>
    <t>CA FP</t>
  </si>
  <si>
    <t>CAP FP</t>
  </si>
  <si>
    <t>DSY FP</t>
  </si>
  <si>
    <t>EN FP</t>
  </si>
  <si>
    <t>HO FP</t>
  </si>
  <si>
    <t>LR FP</t>
  </si>
  <si>
    <t>ML FP</t>
  </si>
  <si>
    <t>MT NA</t>
  </si>
  <si>
    <t>PUB FP</t>
  </si>
  <si>
    <t>RI FP</t>
  </si>
  <si>
    <t>RMS FP</t>
  </si>
  <si>
    <t>RNO FP</t>
  </si>
  <si>
    <t>SGO FP</t>
  </si>
  <si>
    <t>STM FP</t>
  </si>
  <si>
    <t>URW NA</t>
  </si>
  <si>
    <t>VIE FP</t>
  </si>
  <si>
    <t>DAX Index</t>
  </si>
  <si>
    <t>CON GY</t>
  </si>
  <si>
    <t>DBK GY</t>
  </si>
  <si>
    <t>EOAN GY</t>
  </si>
  <si>
    <t>FME GY</t>
  </si>
  <si>
    <t>HEI GY</t>
  </si>
  <si>
    <t>HEN3 GY</t>
  </si>
  <si>
    <t>IFX GY</t>
  </si>
  <si>
    <t>MRK GY</t>
  </si>
  <si>
    <t>MTX GY</t>
  </si>
  <si>
    <t>RWE GY</t>
  </si>
  <si>
    <t>VNA GY</t>
  </si>
  <si>
    <t>WDI GY</t>
  </si>
  <si>
    <t>IBEX Index</t>
  </si>
  <si>
    <t>ACX SM</t>
  </si>
  <si>
    <t>AENA SM</t>
  </si>
  <si>
    <t>AMS SM</t>
  </si>
  <si>
    <t>ANA SM</t>
  </si>
  <si>
    <t>BBVA SM</t>
  </si>
  <si>
    <t>BKT SM</t>
  </si>
  <si>
    <t>CABK SM</t>
  </si>
  <si>
    <t>CIE SM</t>
  </si>
  <si>
    <t>CLNX SM</t>
  </si>
  <si>
    <t>COL SM</t>
  </si>
  <si>
    <t>ELE SM</t>
  </si>
  <si>
    <t>ENG SM</t>
  </si>
  <si>
    <t>FER SM</t>
  </si>
  <si>
    <t>GRF SM</t>
  </si>
  <si>
    <t>IAG SM</t>
  </si>
  <si>
    <t>IBE SM</t>
  </si>
  <si>
    <t>IDR SM</t>
  </si>
  <si>
    <t>ITX SM</t>
  </si>
  <si>
    <t>MAP SM</t>
  </si>
  <si>
    <t>MEL SM</t>
  </si>
  <si>
    <t>MRL SM</t>
  </si>
  <si>
    <t>MTS SM</t>
  </si>
  <si>
    <t>NTGY SM</t>
  </si>
  <si>
    <t>REE SM</t>
  </si>
  <si>
    <t>REP SM</t>
  </si>
  <si>
    <t>SAB SM</t>
  </si>
  <si>
    <t>SAN SM</t>
  </si>
  <si>
    <t>SGRE SM</t>
  </si>
  <si>
    <t>TEF SM</t>
  </si>
  <si>
    <t>VIS SM</t>
  </si>
  <si>
    <t>Berkshire Hathaway Inc</t>
  </si>
  <si>
    <t>Asset Plays</t>
  </si>
  <si>
    <t>Diversified Financial Services</t>
  </si>
  <si>
    <t>Unique Assets</t>
  </si>
  <si>
    <t>Kansas City Southern</t>
  </si>
  <si>
    <t>Road &amp; Rail</t>
  </si>
  <si>
    <t>Transportation</t>
  </si>
  <si>
    <t>Lowe's Cos Inc</t>
  </si>
  <si>
    <t>Specialty Retail</t>
  </si>
  <si>
    <t>Economies of Scale</t>
  </si>
  <si>
    <t>VIPS US</t>
  </si>
  <si>
    <t>Vipshop Holdings Ltd</t>
  </si>
  <si>
    <t>Slow Grower</t>
  </si>
  <si>
    <t>CHINA</t>
  </si>
  <si>
    <t>BABA US</t>
  </si>
  <si>
    <t>Alibaba Group Holding Ltd</t>
  </si>
  <si>
    <t>Infraponder</t>
  </si>
  <si>
    <t>Sobreponderar</t>
  </si>
  <si>
    <t>Neutral</t>
  </si>
  <si>
    <t>FONDO</t>
  </si>
  <si>
    <t>941 HK</t>
  </si>
  <si>
    <t>China Mobile Ltd</t>
  </si>
  <si>
    <t>HONG KONG</t>
  </si>
  <si>
    <t>Wireless Telecommunication Ser</t>
  </si>
  <si>
    <t>Telecommunication Services</t>
  </si>
  <si>
    <t>LVMH Moet Hennessy Louis Vuitton SE</t>
  </si>
  <si>
    <t>FRANCE</t>
  </si>
  <si>
    <t>Textiles, Apparel &amp; Luxury Goo</t>
  </si>
  <si>
    <t>Consumer Durables &amp; Apparel</t>
  </si>
  <si>
    <t>AM FP</t>
  </si>
  <si>
    <t>Dassault Aviation SA</t>
  </si>
  <si>
    <t>Aerospace &amp; Defense</t>
  </si>
  <si>
    <t>Capital Goods</t>
  </si>
  <si>
    <t>Thales SA</t>
  </si>
  <si>
    <t>Kering SA</t>
  </si>
  <si>
    <t>ROG SW</t>
  </si>
  <si>
    <t>Roche Holding AG</t>
  </si>
  <si>
    <t>SWITZERLAND</t>
  </si>
  <si>
    <t>Health Care</t>
  </si>
  <si>
    <t>Pharmaceuticals</t>
  </si>
  <si>
    <t>Pharmaceuticals, Biotechnology</t>
  </si>
  <si>
    <t>Intangible Assets/Patents</t>
  </si>
  <si>
    <t>PUM GY</t>
  </si>
  <si>
    <t>Puma SE</t>
  </si>
  <si>
    <t>GERMANY</t>
  </si>
  <si>
    <t>Wirecard AG</t>
  </si>
  <si>
    <t>TT UN</t>
  </si>
  <si>
    <t>941 HK Equity</t>
  </si>
  <si>
    <t>ID_ISIN</t>
  </si>
  <si>
    <t>ES0109067019</t>
  </si>
  <si>
    <t>AMS SM Equity</t>
  </si>
  <si>
    <t>NL0000235190</t>
  </si>
  <si>
    <t>AIR FP Equity</t>
  </si>
  <si>
    <t>PTCOR0AE0006</t>
  </si>
  <si>
    <t>COR PL Equity</t>
  </si>
  <si>
    <t>Portugal</t>
  </si>
  <si>
    <t>BA US Equity</t>
  </si>
  <si>
    <t>HEI US Equity</t>
  </si>
  <si>
    <t>US68389X1054</t>
  </si>
  <si>
    <t>ORCL US Equity</t>
  </si>
  <si>
    <t>PEGAR AQUÍ</t>
  </si>
  <si>
    <t>SECTORES</t>
  </si>
  <si>
    <t>ROE&gt;</t>
  </si>
  <si>
    <t>APA UW</t>
  </si>
  <si>
    <t>CARR UN</t>
  </si>
  <si>
    <t>DPZ UN</t>
  </si>
  <si>
    <t>DXCM UW</t>
  </si>
  <si>
    <t>HWM UN</t>
  </si>
  <si>
    <t>OTIS UN</t>
  </si>
  <si>
    <t>RTX UN</t>
  </si>
  <si>
    <t>WST UN</t>
  </si>
  <si>
    <t>WLN FP</t>
  </si>
  <si>
    <t>GLNG US Equity</t>
  </si>
  <si>
    <t>SPX/SX5E</t>
  </si>
  <si>
    <t>US4581401001</t>
  </si>
  <si>
    <t>INTC US Equity</t>
  </si>
  <si>
    <t>US1912161007</t>
  </si>
  <si>
    <t>KO US Equity</t>
  </si>
  <si>
    <t>AI FP Equity</t>
  </si>
  <si>
    <t>SEM PL Equity</t>
  </si>
  <si>
    <t>TCEHY US Equity</t>
  </si>
  <si>
    <t>ICLN US Equity</t>
  </si>
  <si>
    <t>DE0007164600</t>
  </si>
  <si>
    <t>SAP GY Equity</t>
  </si>
  <si>
    <t>FR0000120073</t>
  </si>
  <si>
    <t>Roche AG-Genuss</t>
  </si>
  <si>
    <t>Consumo No Ciclico</t>
  </si>
  <si>
    <t>Airbus Group NV (FR)</t>
  </si>
  <si>
    <t>Industrial</t>
  </si>
  <si>
    <t>Amadeus IT Holding SA</t>
  </si>
  <si>
    <t>Tecnologia</t>
  </si>
  <si>
    <t>Talgo SA</t>
  </si>
  <si>
    <t>Euskaltel S.A.</t>
  </si>
  <si>
    <t>EKT SM Equity</t>
  </si>
  <si>
    <t>Comunicaciones</t>
  </si>
  <si>
    <t>Facebook Inc-A</t>
  </si>
  <si>
    <t>Estados Unidos</t>
  </si>
  <si>
    <t>Software AG</t>
  </si>
  <si>
    <t>Microsoft Corp. (USD)</t>
  </si>
  <si>
    <t>Apple Computer Inc. (USD)</t>
  </si>
  <si>
    <t>Sanofi - Synthelabo</t>
  </si>
  <si>
    <t>Saipem SpA</t>
  </si>
  <si>
    <t>Energia</t>
  </si>
  <si>
    <t>SAP AG</t>
  </si>
  <si>
    <t>Berkshire Hathaway /B</t>
  </si>
  <si>
    <t>Financiero</t>
  </si>
  <si>
    <t>Air Liquide</t>
  </si>
  <si>
    <t>Recursos Basicos</t>
  </si>
  <si>
    <t>Koninklijke Ahord Delhaize</t>
  </si>
  <si>
    <t>Maire Tecnimont Spa</t>
  </si>
  <si>
    <t>Oracle Corporation</t>
  </si>
  <si>
    <t>Coca Cola Company</t>
  </si>
  <si>
    <t>Starbucks Corporation</t>
  </si>
  <si>
    <t>Consumo Ciclico</t>
  </si>
  <si>
    <t>Laboratorios ROVI</t>
  </si>
  <si>
    <t>Corticeira Amorim</t>
  </si>
  <si>
    <t>Intel Corp</t>
  </si>
  <si>
    <t>S&amp;P Global Inc</t>
  </si>
  <si>
    <t>US78409V1044</t>
  </si>
  <si>
    <t>SPGI US Equity</t>
  </si>
  <si>
    <t>Paypal Holdings INC</t>
  </si>
  <si>
    <t>Moodys</t>
  </si>
  <si>
    <t>US6153691059</t>
  </si>
  <si>
    <t>MCO US Equity</t>
  </si>
  <si>
    <t>lista("ficha_cartera2";$E$5;$C$5)</t>
  </si>
  <si>
    <t>NOVO B. CRECIMIENTO, FP</t>
  </si>
  <si>
    <t>EURO STOXX 50     Jun21</t>
  </si>
  <si>
    <t>DE000C360QK1</t>
  </si>
  <si>
    <t>VGM1 Index</t>
  </si>
  <si>
    <t>Futuros y Opciones</t>
  </si>
  <si>
    <t>S&amp;P500 EMINI FUT  Jun21</t>
  </si>
  <si>
    <t>ESM1 Index</t>
  </si>
  <si>
    <t>EURO-BUND FUTURE  Jun21</t>
  </si>
  <si>
    <t>DE000C5RQDA9</t>
  </si>
  <si>
    <t>RXM1 Comdty</t>
  </si>
  <si>
    <t>EURO FX CURR FUT  Jun21</t>
  </si>
  <si>
    <t>ECM1 Curncy</t>
  </si>
  <si>
    <t>US09857L1089</t>
  </si>
  <si>
    <t>Alphabet - Class A</t>
  </si>
  <si>
    <t>US4851703029</t>
  </si>
  <si>
    <t>Quanterix Corp</t>
  </si>
  <si>
    <t>US74766Q1013</t>
  </si>
  <si>
    <t>QTRX US Equity</t>
  </si>
  <si>
    <t>US6974351057</t>
  </si>
  <si>
    <t>Pinduoduo Inc - ADR</t>
  </si>
  <si>
    <t>US7223041028</t>
  </si>
  <si>
    <t>PDD US Equity</t>
  </si>
  <si>
    <t>China</t>
  </si>
  <si>
    <t>Boeing Co/The</t>
  </si>
  <si>
    <t>US0970231058</t>
  </si>
  <si>
    <t>HEICO Corp</t>
  </si>
  <si>
    <t>US4228061093</t>
  </si>
  <si>
    <t>Lowes Cos Inc</t>
  </si>
  <si>
    <t>US5486611073</t>
  </si>
  <si>
    <t>XPeng Inc</t>
  </si>
  <si>
    <t>US98422D1054</t>
  </si>
  <si>
    <t>XPEV US Equity</t>
  </si>
  <si>
    <t>Check Point Software Technologies</t>
  </si>
  <si>
    <t>IL0010824113</t>
  </si>
  <si>
    <t>Israel</t>
  </si>
  <si>
    <t>Tencent Holdings ADR USA</t>
  </si>
  <si>
    <t>US88032Q1094</t>
  </si>
  <si>
    <t>US01609W1027</t>
  </si>
  <si>
    <t>Kroger Co/The</t>
  </si>
  <si>
    <t>US5010441013</t>
  </si>
  <si>
    <t>KR US Equity</t>
  </si>
  <si>
    <t>iShares STOXX Europe 600 Insur</t>
  </si>
  <si>
    <t>DE000A0H08K7</t>
  </si>
  <si>
    <t>SXIPEX GY Equity</t>
  </si>
  <si>
    <t>Fondos</t>
  </si>
  <si>
    <t>CANCOM SE</t>
  </si>
  <si>
    <t>DE0005419105</t>
  </si>
  <si>
    <t xml:space="preserve">Semapa-Sociedade </t>
  </si>
  <si>
    <t>PTSEM0AM0004</t>
  </si>
  <si>
    <t>Ebro Foods</t>
  </si>
  <si>
    <t>ES0112501012</t>
  </si>
  <si>
    <t>EBRO SM Equity</t>
  </si>
  <si>
    <t>iShares Global Clean Energy ETF</t>
  </si>
  <si>
    <t>US4642882249</t>
  </si>
  <si>
    <t>S&amp;T AG</t>
  </si>
  <si>
    <t>AT0000A0E9W5</t>
  </si>
  <si>
    <t>Austria</t>
  </si>
  <si>
    <t>Jenoptik AG</t>
  </si>
  <si>
    <t>DE000A2NB601</t>
  </si>
  <si>
    <t>Teekay LNG Partners LP</t>
  </si>
  <si>
    <t>MHY8564M1057</t>
  </si>
  <si>
    <t>Islas Bermudas</t>
  </si>
  <si>
    <t>Barrick Gold Corp</t>
  </si>
  <si>
    <t>CA0679011084</t>
  </si>
  <si>
    <t>Canadá</t>
  </si>
  <si>
    <t>US92763W1036</t>
  </si>
  <si>
    <t>HK0941009539</t>
  </si>
  <si>
    <t>Hong Kong</t>
  </si>
  <si>
    <t>Leonardo SpA</t>
  </si>
  <si>
    <t>IT0003856405</t>
  </si>
  <si>
    <t>Golar LNG Ltd</t>
  </si>
  <si>
    <t>BMG9456A1009</t>
  </si>
  <si>
    <t>Teekay Corp</t>
  </si>
  <si>
    <t>MHY8564W1030</t>
  </si>
  <si>
    <t>PAX Global Technology Ltd</t>
  </si>
  <si>
    <t>BMG6955J1036</t>
  </si>
  <si>
    <t>Opciones</t>
  </si>
  <si>
    <t>CALL VIPS US 08/20/21 C40</t>
  </si>
  <si>
    <t>VIPS US 08/20/21 C40 Equity</t>
  </si>
  <si>
    <t>ADYEN NA</t>
  </si>
  <si>
    <t>FLTR ID</t>
  </si>
  <si>
    <t>KNEBV FH</t>
  </si>
  <si>
    <t>PRX NA</t>
  </si>
  <si>
    <t>ALM SM</t>
  </si>
  <si>
    <t>FDR SM</t>
  </si>
  <si>
    <t>PHM SM</t>
  </si>
  <si>
    <t>SLR SM</t>
  </si>
  <si>
    <t>DHER GY</t>
  </si>
  <si>
    <t>DWNI GY</t>
  </si>
  <si>
    <t>ENR GY</t>
  </si>
  <si>
    <t>ALO FP</t>
  </si>
  <si>
    <t>STLA FP</t>
  </si>
  <si>
    <t>TEP FP</t>
  </si>
  <si>
    <t>AEP UW</t>
  </si>
  <si>
    <t>BIO UN</t>
  </si>
  <si>
    <t>CTLT UN</t>
  </si>
  <si>
    <t>CZR UW</t>
  </si>
  <si>
    <t>ENPH UQ</t>
  </si>
  <si>
    <t>ETSY UW</t>
  </si>
  <si>
    <t>GNRC UN</t>
  </si>
  <si>
    <t>HON UW</t>
  </si>
  <si>
    <t>HST UW</t>
  </si>
  <si>
    <t>LUMN UN</t>
  </si>
  <si>
    <t>MPWR UW</t>
  </si>
  <si>
    <t>NXPI UW</t>
  </si>
  <si>
    <t>PENN UW</t>
  </si>
  <si>
    <t>POOL UW</t>
  </si>
  <si>
    <t>PTC UW</t>
  </si>
  <si>
    <t>TDY UN</t>
  </si>
  <si>
    <t>TER UW</t>
  </si>
  <si>
    <t>TRMB UW</t>
  </si>
  <si>
    <t>TSLA UW</t>
  </si>
  <si>
    <t>TYL UN</t>
  </si>
  <si>
    <t>VTRS UW</t>
  </si>
  <si>
    <t>BBVA SQ</t>
  </si>
  <si>
    <t>STLA IM</t>
  </si>
  <si>
    <t>TTE FP</t>
  </si>
  <si>
    <t>UMG NA</t>
  </si>
  <si>
    <t>AIR GY</t>
  </si>
  <si>
    <t>BNR GY</t>
  </si>
  <si>
    <t>HFG GY</t>
  </si>
  <si>
    <t>PAH3 GY</t>
  </si>
  <si>
    <t>QIA GY</t>
  </si>
  <si>
    <t>SHL GY</t>
  </si>
  <si>
    <t>SRT3 GY</t>
  </si>
  <si>
    <t>SY1 GY</t>
  </si>
  <si>
    <t>ZAL GY</t>
  </si>
  <si>
    <t>BBWI UN</t>
  </si>
  <si>
    <t>BRO UN</t>
  </si>
  <si>
    <t>CDAY UN</t>
  </si>
  <si>
    <t>CRL UN</t>
  </si>
  <si>
    <t>CTRA UN</t>
  </si>
  <si>
    <t>MRNA UW</t>
  </si>
  <si>
    <t>MTCH UW</t>
  </si>
  <si>
    <t>OGN UN</t>
  </si>
  <si>
    <t>TECH UW</t>
  </si>
  <si>
    <t>ERF 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</si>
</sst>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€_-;\-* #,##0.00\ _€_-;_-* &quot;-&quot;??\ _€_-;_-@_-"/>
    <numFmt numFmtId="165" formatCode="[$-C0A]d\-mmm\-yy;@"/>
    <numFmt numFmtId="166" formatCode="_-* #,##0\ _€_-;\-* #,##0\ _€_-;_-* &quot;-&quot;??\ _€_-;_-@_-"/>
    <numFmt numFmtId="167" formatCode="0.0000"/>
    <numFmt numFmtId="168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165" fontId="2" fillId="2" borderId="0" xfId="0" applyNumberFormat="1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" fontId="4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0" fontId="6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0" fontId="7" fillId="2" borderId="0" xfId="0" applyFont="1" applyFill="1" applyAlignment="1">
      <alignment horizontal="center"/>
    </xf>
    <xf numFmtId="164" fontId="5" fillId="0" borderId="0" xfId="2" applyFont="1" applyAlignment="1">
      <alignment horizontal="center"/>
    </xf>
    <xf numFmtId="164" fontId="5" fillId="0" borderId="0" xfId="2" applyFont="1" applyAlignment="1"/>
    <xf numFmtId="9" fontId="0" fillId="0" borderId="0" xfId="0" applyNumberFormat="1"/>
    <xf numFmtId="168" fontId="0" fillId="0" borderId="0" xfId="0" applyNumberFormat="1"/>
    <xf numFmtId="14" fontId="0" fillId="0" borderId="0" xfId="0" applyNumberFormat="1"/>
    <xf numFmtId="1" fontId="0" fillId="0" borderId="0" xfId="0" applyNumberFormat="1"/>
    <xf numFmtId="165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10" fontId="0" fillId="2" borderId="0" xfId="1" applyNumberFormat="1" applyFont="1" applyFill="1" applyAlignment="1">
      <alignment horizontal="center"/>
    </xf>
    <xf numFmtId="4" fontId="0" fillId="2" borderId="0" xfId="0" applyNumberFormat="1" applyFill="1" applyAlignment="1">
      <alignment horizontal="center"/>
    </xf>
    <xf numFmtId="3" fontId="0" fillId="2" borderId="0" xfId="0" applyNumberFormat="1" applyFill="1" applyAlignment="1">
      <alignment horizontal="center"/>
    </xf>
    <xf numFmtId="168" fontId="0" fillId="0" borderId="0" xfId="0" applyNumberFormat="1" applyAlignment="1">
      <alignment horizontal="center"/>
    </xf>
    <xf numFmtId="10" fontId="0" fillId="3" borderId="0" xfId="1" applyNumberFormat="1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0" borderId="9" xfId="0" applyBorder="1" applyAlignment="1">
      <alignment horizontal="center"/>
    </xf>
    <xf numFmtId="2" fontId="4" fillId="0" borderId="11" xfId="0" applyNumberFormat="1" applyFont="1" applyBorder="1" applyAlignment="1">
      <alignment horizontal="center"/>
    </xf>
    <xf numFmtId="10" fontId="8" fillId="0" borderId="12" xfId="1" applyNumberFormat="1" applyFont="1" applyBorder="1" applyAlignment="1">
      <alignment horizontal="center" vertical="center"/>
    </xf>
    <xf numFmtId="2" fontId="2" fillId="3" borderId="11" xfId="0" applyNumberFormat="1" applyFont="1" applyFill="1" applyBorder="1" applyAlignment="1">
      <alignment horizontal="center"/>
    </xf>
    <xf numFmtId="164" fontId="0" fillId="0" borderId="0" xfId="2" applyFont="1" applyAlignment="1">
      <alignment horizontal="center"/>
    </xf>
    <xf numFmtId="0" fontId="2" fillId="0" borderId="0" xfId="0" applyFont="1"/>
    <xf numFmtId="0" fontId="9" fillId="0" borderId="0" xfId="0" applyFont="1"/>
    <xf numFmtId="15" fontId="9" fillId="0" borderId="0" xfId="0" applyNumberFormat="1" applyFont="1"/>
    <xf numFmtId="0" fontId="3" fillId="0" borderId="0" xfId="0" applyFont="1"/>
    <xf numFmtId="4" fontId="2" fillId="0" borderId="0" xfId="0" applyNumberFormat="1" applyFont="1" applyAlignment="1">
      <alignment horizontal="center"/>
    </xf>
    <xf numFmtId="10" fontId="2" fillId="0" borderId="0" xfId="1" applyNumberFormat="1" applyFont="1" applyAlignment="1">
      <alignment horizontal="center"/>
    </xf>
    <xf numFmtId="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164" fontId="9" fillId="0" borderId="0" xfId="2" applyFont="1" applyAlignment="1">
      <alignment horizontal="center" vertical="center"/>
    </xf>
    <xf numFmtId="10" fontId="0" fillId="0" borderId="0" xfId="1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10" fontId="8" fillId="0" borderId="0" xfId="1" applyNumberFormat="1" applyFont="1" applyBorder="1" applyAlignment="1">
      <alignment horizontal="center" vertical="center"/>
    </xf>
    <xf numFmtId="10" fontId="2" fillId="0" borderId="0" xfId="1" applyNumberFormat="1" applyFont="1" applyBorder="1" applyAlignment="1">
      <alignment horizontal="center"/>
    </xf>
    <xf numFmtId="2" fontId="2" fillId="3" borderId="0" xfId="0" applyNumberFormat="1" applyFont="1" applyFill="1" applyAlignment="1">
      <alignment horizontal="center"/>
    </xf>
    <xf numFmtId="10" fontId="2" fillId="0" borderId="10" xfId="1" applyNumberFormat="1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9" fontId="0" fillId="0" borderId="11" xfId="0" applyNumberForma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10" fontId="2" fillId="0" borderId="12" xfId="1" applyNumberFormat="1" applyFont="1" applyBorder="1" applyAlignment="1">
      <alignment horizontal="center"/>
    </xf>
    <xf numFmtId="10" fontId="5" fillId="0" borderId="0" xfId="0" applyNumberFormat="1" applyFont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4" fontId="2" fillId="2" borderId="16" xfId="0" applyNumberFormat="1" applyFont="1" applyFill="1" applyBorder="1" applyAlignment="1">
      <alignment horizontal="center"/>
    </xf>
    <xf numFmtId="4" fontId="2" fillId="2" borderId="14" xfId="0" applyNumberFormat="1" applyFont="1" applyFill="1" applyBorder="1" applyAlignment="1">
      <alignment horizontal="center"/>
    </xf>
    <xf numFmtId="166" fontId="6" fillId="0" borderId="0" xfId="2" applyNumberFormat="1" applyFont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4" fontId="2" fillId="2" borderId="19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4" fontId="12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4" fontId="5" fillId="0" borderId="0" xfId="0" applyNumberFormat="1" applyFont="1"/>
    <xf numFmtId="0" fontId="5" fillId="0" borderId="0" xfId="0" applyFont="1" applyAlignment="1">
      <alignment horizontal="right"/>
    </xf>
    <xf numFmtId="10" fontId="5" fillId="0" borderId="0" xfId="1" applyNumberFormat="1" applyFont="1" applyAlignment="1">
      <alignment horizontal="center"/>
    </xf>
    <xf numFmtId="4" fontId="6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/>
    <xf numFmtId="0" fontId="2" fillId="0" borderId="0" xfId="0" applyFont="1" applyAlignment="1">
      <alignment horizontal="right"/>
    </xf>
    <xf numFmtId="10" fontId="0" fillId="0" borderId="0" xfId="0" applyNumberFormat="1" applyAlignment="1">
      <alignment horizontal="center"/>
    </xf>
    <xf numFmtId="10" fontId="5" fillId="0" borderId="0" xfId="1" applyNumberFormat="1" applyFont="1"/>
    <xf numFmtId="0" fontId="2" fillId="4" borderId="0" xfId="0" applyFont="1" applyFill="1" applyAlignment="1">
      <alignment horizontal="center"/>
    </xf>
    <xf numFmtId="165" fontId="6" fillId="0" borderId="0" xfId="0" applyNumberFormat="1" applyFont="1" applyAlignment="1">
      <alignment horizontal="center"/>
    </xf>
    <xf numFmtId="0" fontId="2" fillId="5" borderId="20" xfId="0" applyFont="1" applyFill="1" applyBorder="1" applyAlignment="1">
      <alignment horizontal="center"/>
    </xf>
    <xf numFmtId="10" fontId="2" fillId="2" borderId="0" xfId="1" applyNumberFormat="1" applyFont="1" applyFill="1" applyAlignment="1">
      <alignment horizontal="center"/>
    </xf>
    <xf numFmtId="14" fontId="9" fillId="0" borderId="0" xfId="0" applyNumberFormat="1" applyFont="1"/>
    <xf numFmtId="164" fontId="9" fillId="0" borderId="0" xfId="2" applyFont="1" applyAlignment="1">
      <alignment horizontal="center"/>
    </xf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Technology</v>
        <stp/>
        <stp>##V3_BDPV12</stp>
        <stp>CDW UW Equity</stp>
        <stp>ICB_INDUSTRY_NAME</stp>
        <stp>[VALORES POTENCIALES Y SEGUIMIENTO.xlsx]SPX SX5E CAC40 DAX30 IBEX35!R94C4</stp>
        <tr r="D94" s="6"/>
      </tp>
      <tp t="s">
        <v>Financials</v>
        <stp/>
        <stp>##V3_BDPV12</stp>
        <stp>CBOE UF Equity</stp>
        <stp>ICB_INDUSTRY_NAME</stp>
        <stp>[VALORES POTENCIALES Y SEGUIMIENTO.xlsx]SPX SX5E CAC40 DAX30 IBEX35!R88C4</stp>
        <tr r="D88" s="6"/>
      </tp>
      <tp t="s">
        <v>16/09/2022</v>
        <stp/>
        <stp>##V3_BDPV12</stp>
        <stp>327 HK Equity</stp>
        <stp>DVD_PAY_DT</stp>
        <stp>[VALORES POTENCIALES Y SEGUIMIENTO.xlsx]CARTERA!R66C41</stp>
        <tr r="AO66" s="4"/>
      </tp>
      <tp t="s">
        <v>30/12/2022</v>
        <stp/>
        <stp>##V3_BDPV12</stp>
        <stp>LDOS US Equity</stp>
        <stp>DVD_PAY_DT</stp>
        <stp>[VALORES POTENCIALES Y SEGUIMIENTO.xlsx]POTENCIALES!R339C12</stp>
        <tr r="L339" s="1"/>
      </tp>
      <tp>
        <v>-1.4264912820952598</v>
        <stp/>
        <stp>##V3_BDPV12</stp>
        <stp>MPWR US Equity</stp>
        <stp>NET_DEBT_TO_EBITDA</stp>
        <stp>[VALORES POTENCIALES Y SEGUIMIENTO.xlsx]POTENCIALES!R353C20</stp>
        <tr r="T353" s="1"/>
      </tp>
      <tp t="s">
        <v>29/12/2022</v>
        <stp/>
        <stp>##V3_BDPV12</stp>
        <stp>TROW US Equity</stp>
        <stp>DVD_PAY_DT</stp>
        <stp>[VALORES POTENCIALES Y SEGUIMIENTO.xlsx]POTENCIALES!R114C12</stp>
        <tr r="L114" s="1"/>
      </tp>
      <tp t="s">
        <v>#N/A Field Not Applicable</v>
        <stp/>
        <stp>##V3_BDPV12</stp>
        <stp>INOV US Equity</stp>
        <stp>DVD_PAY_DT</stp>
        <stp>[VALORES POTENCIALES Y SEGUIMIENTO.xlsx]POTENCIALES!R312C12</stp>
        <tr r="L312" s="1"/>
      </tp>
      <tp>
        <v>27.606076903082752</v>
        <stp/>
        <stp>##V3_BDPV12</stp>
        <stp>WDFC US Equity</stp>
        <stp>EV_EBITDA_ADJUSTED</stp>
        <stp>[VALORES POTENCIALES Y SEGUIMIENTO.xlsx]POTENCIALES!R248C15</stp>
        <tr r="O248" s="1"/>
      </tp>
      <tp t="s">
        <v>24/02/2023</v>
        <stp/>
        <stp>##V3_BDPV12</stp>
        <stp>CHE US Equity</stp>
        <stp>EXPECTED_REPORT_DT</stp>
        <stp>[VALORES POTENCIALES Y SEGUIMIENTO.xlsx]POTENCIALES!R81C8</stp>
        <tr r="H81" s="1"/>
      </tp>
      <tp t="s">
        <v>23/02/2023</v>
        <stp/>
        <stp>##V3_BDPV12</stp>
        <stp>FCN US Equity</stp>
        <stp>EXPECTED_REPORT_DT</stp>
        <stp>[VALORES POTENCIALES Y SEGUIMIENTO.xlsx]POTENCIALES!R51C8</stp>
        <tr r="H51" s="1"/>
      </tp>
      <tp t="s">
        <v>10/05/2023</v>
        <stp/>
        <stp>##V3_BDPV12</stp>
        <stp>PTON US Equity</stp>
        <stp>EXPECTED_REPORT_DT</stp>
        <stp>[VALORES POTENCIALES Y SEGUIMIENTO.xlsx]POTENCIALES!R22C8</stp>
        <tr r="H22" s="1"/>
      </tp>
      <tp t="s">
        <v>#N/A Field Not Applicable</v>
        <stp/>
        <stp>##V3_BDPV12</stp>
        <stp>NEOG US Equity</stp>
        <stp>DVD_PAY_DT</stp>
        <stp>[VALORES POTENCIALES Y SEGUIMIENTO.xlsx]POTENCIALES!R101C12</stp>
        <tr r="L101" s="1"/>
      </tp>
      <tp t="s">
        <v>#N/A Field Not Applicable</v>
        <stp/>
        <stp>##V3_BDPV12</stp>
        <stp>CSOD US Equity</stp>
        <stp>DVD_PAY_DT</stp>
        <stp>[VALORES POTENCIALES Y SEGUIMIENTO.xlsx]POTENCIALES!R304C12</stp>
        <tr r="L304" s="1"/>
      </tp>
      <tp t="s">
        <v>15/12/2022</v>
        <stp/>
        <stp>##V3_BDPV12</stp>
        <stp>CBOE US Equity</stp>
        <stp>DVD_PAY_DT</stp>
        <stp>[VALORES POTENCIALES Y SEGUIMIENTO.xlsx]POTENCIALES!R108C12</stp>
        <tr r="L108" s="1"/>
      </tp>
      <tp t="s">
        <v>#N/A Field Not Applicable</v>
        <stp/>
        <stp>##V3_BDPV12</stp>
        <stp>GOOG US Equity</stp>
        <stp>DVD_PAY_DT</stp>
        <stp>[VALORES POTENCIALES Y SEGUIMIENTO.xlsx]POTENCIALES!R281C12</stp>
        <tr r="L281" s="1"/>
      </tp>
      <tp>
        <v>3.5127404748864142</v>
        <stp/>
        <stp>##V3_BDPV12</stp>
        <stp>TTWO US Equity</stp>
        <stp>NET_DEBT_TO_EBITDA</stp>
        <stp>[VALORES POTENCIALES Y SEGUIMIENTO.xlsx]POTENCIALES!R327C20</stp>
        <tr r="T327" s="1"/>
      </tp>
      <tp t="s">
        <v>02/12/2022</v>
        <stp/>
        <stp>##V3_BDPV12</stp>
        <stp>CCOI US Equity</stp>
        <stp>DVD_PAY_DT</stp>
        <stp>[VALORES POTENCIALES Y SEGUIMIENTO.xlsx]POTENCIALES!R271C12</stp>
        <tr r="L271" s="1"/>
      </tp>
      <tp t="s">
        <v>05/05/2023</v>
        <stp/>
        <stp>##V3_BDPV12</stp>
        <stp>PCTY US Equity</stp>
        <stp>EXPECTED_REPORT_DT</stp>
        <stp>[VALORES POTENCIALES Y SEGUIMIENTO.xlsx]POTENCIALES!R62C8</stp>
        <tr r="H62" s="1"/>
      </tp>
      <tp t="s">
        <v>#N/A N/A</v>
        <stp/>
        <stp>##V3_BDPV12</stp>
        <stp>NLOK US Equity</stp>
        <stp>DVD_PAY_DT</stp>
        <stp>[VALORES POTENCIALES Y SEGUIMIENTO.xlsx]POTENCIALES!R277C12</stp>
        <tr r="L277" s="1"/>
      </tp>
      <tp t="s">
        <v>09/03/2023</v>
        <stp/>
        <stp>##V3_BDPV12</stp>
        <stp>TTC US Equity</stp>
        <stp>EXPECTED_REPORT_DT</stp>
        <stp>[VALORES POTENCIALES Y SEGUIMIENTO.xlsx]POTENCIALES!R21C8</stp>
        <tr r="H21" s="1"/>
      </tp>
      <tp t="s">
        <v>23/03/2023</v>
        <stp/>
        <stp>##V3_BDPV12</stp>
        <stp>QCOM US Equity</stp>
        <stp>DVD_PAY_DT</stp>
        <stp>[VALORES POTENCIALES Y SEGUIMIENTO.xlsx]POTENCIALES!R355C12</stp>
        <tr r="L355" s="1"/>
      </tp>
      <tp t="s">
        <v>#N/A N/A</v>
        <stp/>
        <stp>##V3_BDPV12</stp>
        <stp>JCOM US Equity</stp>
        <stp>DVD_PAY_DT</stp>
        <stp>[VALORES POTENCIALES Y SEGUIMIENTO.xlsx]POTENCIALES!R303C12</stp>
        <tr r="L303" s="1"/>
      </tp>
      <tp>
        <v>18.848920481735522</v>
        <stp/>
        <stp>##V3_BDPV12</stp>
        <stp>MSFT US Equity</stp>
        <stp>EV_EBITDA_ADJUSTED</stp>
        <stp>[VALORES POTENCIALES Y SEGUIMIENTO.xlsx]POTENCIALES!R282C15</stp>
        <tr r="O282" s="1"/>
      </tp>
      <tp>
        <v>55.42</v>
        <stp/>
        <stp>##V3_BDPV12</stp>
        <stp>ALRM US Equity</stp>
        <stp>LAST PRICE</stp>
        <stp>[VALORES POTENCIALES Y SEGUIMIENTO.xlsx]POTENCIALES!R253C30</stp>
        <tr r="AD253" s="1"/>
      </tp>
      <tp>
        <v>231.13</v>
        <stp/>
        <stp>##V3_BDPV12</stp>
        <stp>BURL US Equity</stp>
        <stp>LAST PRICE</stp>
        <stp>[VALORES POTENCIALES Y SEGUIMIENTO.xlsx]POTENCIALES!R216C30</stp>
        <tr r="AD216" s="1"/>
      </tp>
      <tp t="s">
        <v>Semiconductors</v>
        <stp/>
        <stp>##V3_BDPV12</stp>
        <stp>INTC US Equity</stp>
        <stp>GICS_SUB_INDUSTRY_NAME</stp>
        <stp>[VALORES POTENCIALES Y SEGUIMIENTO.xlsx]POTENCIALES!R352C7</stp>
        <tr r="G352" s="1"/>
      </tp>
      <tp t="s">
        <v>#N/A Real Time</v>
        <stp/>
        <stp>##V3_BDPV12</stp>
        <stp>CERN US Equity</stp>
        <stp>LAST PRICE</stp>
        <stp>[VALORES POTENCIALES Y SEGUIMIENTO.xlsx]POTENCIALES!R313C30</stp>
        <tr r="AD313" s="1"/>
      </tp>
      <tp>
        <v>8.4708000000000006</v>
        <stp/>
        <stp>##V3_BDPV12</stp>
        <stp>eurhkd curncy</stp>
        <stp>Px Close 1d</stp>
        <stp>[VALORES POTENCIALES Y SEGUIMIENTO.xlsx]CARTERA!R7C15</stp>
        <tr r="O7" s="4"/>
      </tp>
      <tp t="s">
        <v>#N/A Invalid Security</v>
        <stp/>
        <stp>##V3_BDPV12</stp>
        <stp>VIAC UW Equity</stp>
        <stp>CUR_MKT_CAP</stp>
        <stp>[VALORES POTENCIALES Y SEGUIMIENTO.xlsx]SPX SX5E CAC40 DAX30 IBEX35!R474C3</stp>
        <tr r="C474" s="6"/>
      </tp>
      <tp t="s">
        <v>Application Software</v>
        <stp/>
        <stp>##V3_BDPV12</stp>
        <stp>SNPS US Equity</stp>
        <stp>GICS_SUB_INDUSTRY_NAME</stp>
        <stp>[VALORES POTENCIALES Y SEGUIMIENTO.xlsx]POTENCIALES!R292C7</stp>
        <tr r="G292" s="1"/>
      </tp>
      <tp>
        <v>68.39</v>
        <stp/>
        <stp>##V3_BDPV12</stp>
        <stp>SBUX US Equity</stp>
        <stp>LOW_52WEEK</stp>
        <stp>[VALORES POTENCIALES Y SEGUIMIENTO.xlsx]POTENCIALES!R240C35</stp>
        <tr r="AI240" s="1"/>
      </tp>
      <tp t="s">
        <v>Industrial Machinery</v>
        <stp/>
        <stp>##V3_BDPV12</stp>
        <stp>NDSN US Equity</stp>
        <stp>GICS_SUB_INDUSTRY_NAME</stp>
        <stp>[VALORES POTENCIALES Y SEGUIMIENTO.xlsx]POTENCIALES!R158C7</stp>
        <tr r="G158" s="1"/>
      </tp>
      <tp t="s">
        <v>Apparel Retail</v>
        <stp/>
        <stp>##V3_BDPV12</stp>
        <stp>ROST US Equity</stp>
        <stp>GICS_SUB_INDUSTRY_NAME</stp>
        <stp>[VALORES POTENCIALES Y SEGUIMIENTO.xlsx]POTENCIALES!R213C7</stp>
        <tr r="G213" s="1"/>
      </tp>
      <tp>
        <v>55.685000000000002</v>
        <stp/>
        <stp>##V3_BDPV12</stp>
        <stp>AJRD US Equity</stp>
        <stp>LAST PRICE</stp>
        <stp>[VALORES POTENCIALES Y SEGUIMIENTO.xlsx]POTENCIALES!R203C30</stp>
        <tr r="AD203" s="1"/>
      </tp>
      <tp>
        <v>327.37</v>
        <stp/>
        <stp>##V3_BDPV12</stp>
        <stp>ZBRA US Equity</stp>
        <stp>LAST PRICE</stp>
        <stp>[VALORES POTENCIALES Y SEGUIMIENTO.xlsx]POTENCIALES!R345C30</stp>
        <tr r="AD345" s="1"/>
      </tp>
      <tp t="s">
        <v>#N/A N/A</v>
        <stp/>
        <stp>##V3_BDPV12</stp>
        <stp>WYND US Equity</stp>
        <stp>HIGH_52WEEK</stp>
        <stp>[VALORES POTENCIALES Y SEGUIMIENTO.xlsx]POTENCIALES!R27C33</stp>
        <tr r="AG27" s="1"/>
      </tp>
      <tp t="s">
        <v>Household Products</v>
        <stp/>
        <stp>##V3_BDPV12</stp>
        <stp>WDFC US Equity</stp>
        <stp>GICS_SUB_INDUSTRY_NAME</stp>
        <stp>[VALORES POTENCIALES Y SEGUIMIENTO.xlsx]POTENCIALES!R248C7</stp>
        <tr r="G248" s="1"/>
      </tp>
      <tp>
        <v>44778047866.560005</v>
        <stp/>
        <stp>##V3_BDPV12</stp>
        <stp>CTAS UW Equity</stp>
        <stp>CUR_MKT_CAP</stp>
        <stp>[VALORES POTENCIALES Y SEGUIMIENTO.xlsx]SPX SX5E CAC40 DAX30 IBEX35!R124C3</stp>
        <tr r="C124" s="6"/>
      </tp>
      <tp>
        <v>38.979999999999997</v>
        <stp/>
        <stp>##V3_BDPV12</stp>
        <stp>PINC US Equity</stp>
        <stp>HIGH_52WEEK</stp>
        <stp>[VALORES POTENCIALES Y SEGUIMIENTO.xlsx]POTENCIALES!R95C33</stp>
        <tr r="AG95" s="1"/>
      </tp>
      <tp t="s">
        <v>Industrial Machinery</v>
        <stp/>
        <stp>##V3_BDPV12</stp>
        <stp>LECO US Equity</stp>
        <stp>GICS_SUB_INDUSTRY_NAME</stp>
        <stp>[VALORES POTENCIALES Y SEGUIMIENTO.xlsx]POTENCIALES!R149C7</stp>
        <tr r="G149" s="1"/>
      </tp>
      <tp>
        <v>102.8</v>
        <stp/>
        <stp>##V3_BDPV12</stp>
        <stp>CHRW US Equity</stp>
        <stp>LAST PRICE</stp>
        <stp>[VALORES POTENCIALES Y SEGUIMIENTO.xlsx]POTENCIALES!R176C30</stp>
        <tr r="AD176" s="1"/>
      </tp>
      <tp t="s">
        <v>General Merchandise Stores</v>
        <stp/>
        <stp>##V3_BDPV12</stp>
        <stp>OLLI US Equity</stp>
        <stp>GICS_SUB_INDUSTRY_NAME</stp>
        <stp>[VALORES POTENCIALES Y SEGUIMIENTO.xlsx]POTENCIALES!R230C7</stp>
        <tr r="G230" s="1"/>
      </tp>
      <tp t="s">
        <v>Health Care Technology</v>
        <stp/>
        <stp>##V3_BDPV12</stp>
        <stp>INOV US Equity</stp>
        <stp>GICS_SUB_INDUSTRY_NAME</stp>
        <stp>[VALORES POTENCIALES Y SEGUIMIENTO.xlsx]POTENCIALES!R312C7</stp>
        <tr r="G312" s="1"/>
      </tp>
      <tp t="s">
        <v>#N/A N/A</v>
        <stp/>
        <stp>##V3_BDPV12</stp>
        <stp>GRUB US Equity</stp>
        <stp>LOW_52WEEK</stp>
        <stp>[VALORES POTENCIALES Y SEGUIMIENTO.xlsx]POTENCIALES!R266C35</stp>
        <tr r="AI266" s="1"/>
      </tp>
      <tp t="s">
        <v>Asset Management &amp; Custody Ban</v>
        <stp/>
        <stp>##V3_BDPV12</stp>
        <stp>SEIC US Equity</stp>
        <stp>GICS_SUB_INDUSTRY_NAME</stp>
        <stp>[VALORES POTENCIALES Y SEGUIMIENTO.xlsx]POTENCIALES!R109C7</stp>
        <tr r="G109" s="1"/>
      </tp>
      <tp t="s">
        <v>Electronic Equipment &amp; Instrum</v>
        <stp/>
        <stp>##V3_BDPV12</stp>
        <stp>AEIS US Equity</stp>
        <stp>GICS_SUB_INDUSTRY_NAME</stp>
        <stp>[VALORES POTENCIALES Y SEGUIMIENTO.xlsx]POTENCIALES!R249C7</stp>
        <tr r="G249" s="1"/>
      </tp>
      <tp>
        <v>20774642230.760002</v>
        <stp/>
        <stp>##V3_BDPV12</stp>
        <stp>HOLX UW Equity</stp>
        <stp>CUR_MKT_CAP</stp>
        <stp>[VALORES POTENCIALES Y SEGUIMIENTO.xlsx]SPX SX5E CAC40 DAX30 IBEX35!R229C3</stp>
        <tr r="C229" s="6"/>
      </tp>
      <tp t="s">
        <v>USD</v>
        <stp/>
        <stp>##V3_BDPV12</stp>
        <stp>BKNG US Equity</stp>
        <stp>CRNCY</stp>
        <stp>[VALORES POTENCIALES Y SEGUIMIENTO.xlsx]CARTERA!R12C9</stp>
        <tr r="I12" s="4"/>
      </tp>
      <tp t="s">
        <v>Utilities</v>
        <stp/>
        <stp>##V3_BDPV12</stp>
        <stp>AEP UW Equity</stp>
        <stp>ICB_INDUSTRY_NAME</stp>
        <stp>[VALORES POTENCIALES Y SEGUIMIENTO.xlsx]SPX SX5E CAC40 DAX30 IBEX35!R22C4</stp>
        <tr r="D22" s="6"/>
      </tp>
      <tp t="s">
        <v>Industrials</v>
        <stp/>
        <stp>##V3_BDPV12</stp>
        <stp>CAT UN Equity</stp>
        <stp>ICB_INDUSTRY_NAME</stp>
        <stp>[VALORES POTENCIALES Y SEGUIMIENTO.xlsx]SPX SX5E CAC40 DAX30 IBEX35!R86C4</stp>
        <tr r="D86" s="6"/>
      </tp>
      <tp>
        <v>1240890000</v>
        <stp/>
        <stp>##V3_BDPV12</stp>
        <stp>COR PL Equity</stp>
        <stp>CUR_MKT_CAP</stp>
        <stp>[VALORES POTENCIALES Y SEGUIMIENTO.xlsx]CARTERA!R54C20</stp>
        <tr r="T54" s="4"/>
      </tp>
      <tp t="s">
        <v>Technology</v>
        <stp/>
        <stp>##V3_BDPV12</stp>
        <stp>AAPL UW Equity</stp>
        <stp>ICB_INDUSTRY_NAME</stp>
        <stp>[VALORES POTENCIALES Y SEGUIMIENTO.xlsx]SPX SX5E CAC40 DAX30 IBEX35!R10C4</stp>
        <tr r="D10" s="6"/>
      </tp>
      <tp t="s">
        <v>Real Estate</v>
        <stp/>
        <stp>##V3_BDPV12</stp>
        <stp>CBRE UN Equity</stp>
        <stp>ICB_INDUSTRY_NAME</stp>
        <stp>[VALORES POTENCIALES Y SEGUIMIENTO.xlsx]SPX SX5E CAC40 DAX30 IBEX35!R89C4</stp>
        <tr r="D89" s="6"/>
      </tp>
      <tp t="s">
        <v>US88032Q1094</v>
        <stp/>
        <stp>##V3_BDPV12</stp>
        <stp>TCEHY US Equity</stp>
        <stp>ID_ISIN</stp>
        <stp>[VALORES POTENCIALES Y SEGUIMIENTO.xlsx]CARTERA!R40C3</stp>
        <tr r="C40" s="4"/>
      </tp>
      <tp t="s">
        <v>16/02/2023</v>
        <stp/>
        <stp>##V3_BDPV12</stp>
        <stp>HAS US Equity</stp>
        <stp>EXPECTED_REPORT_DT</stp>
        <stp>[VALORES POTENCIALES Y SEGUIMIENTO.xlsx]POTENCIALES!R30C8</stp>
        <tr r="H30" s="1"/>
      </tp>
      <tp t="s">
        <v>#N/A Field Not Applicable</v>
        <stp/>
        <stp>##V3_BDPV12</stp>
        <stp>CDNS US Equity</stp>
        <stp>DVD_PAY_DT</stp>
        <stp>[VALORES POTENCIALES Y SEGUIMIENTO.xlsx]POTENCIALES!R291C12</stp>
        <tr r="L291" s="1"/>
      </tp>
      <tp>
        <v>24.072628682148032</v>
        <stp/>
        <stp>##V3_BDPV12</stp>
        <stp>SPGI US Equity</stp>
        <stp>EV_EBITDA_ADJUSTED</stp>
        <stp>[VALORES POTENCIALES Y SEGUIMIENTO.xlsx]POTENCIALES!R183C15</stp>
        <tr r="O183" s="1"/>
      </tp>
      <tp t="s">
        <v>#N/A Field Not Applicable</v>
        <stp/>
        <stp>##V3_BDPV12</stp>
        <stp>VRNT US Equity</stp>
        <stp>DVD_PAY_DT</stp>
        <stp>[VALORES POTENCIALES Y SEGUIMIENTO.xlsx]POTENCIALES!R321C12</stp>
        <tr r="L321" s="1"/>
      </tp>
      <tp t="s">
        <v>24/06/2022</v>
        <stp/>
        <stp>##V3_BDPV12</stp>
        <stp>MANT US Equity</stp>
        <stp>DVD_PAY_DT</stp>
        <stp>[VALORES POTENCIALES Y SEGUIMIENTO.xlsx]POTENCIALES!R325C12</stp>
        <tr r="L325" s="1"/>
      </tp>
      <tp t="s">
        <v>#N/A Field Not Applicable</v>
        <stp/>
        <stp>##V3_BDPV12</stp>
        <stp>FTNT US Equity</stp>
        <stp>DVD_PAY_DT</stp>
        <stp>[VALORES POTENCIALES Y SEGUIMIENTO.xlsx]POTENCIALES!R331C12</stp>
        <tr r="L331" s="1"/>
      </tp>
      <tp t="s">
        <v>26/04/2023</v>
        <stp/>
        <stp>##V3_BDPV12</stp>
        <stp>NVR US Equity</stp>
        <stp>EXPECTED_REPORT_DT</stp>
        <stp>[VALORES POTENCIALES Y SEGUIMIENTO.xlsx]POTENCIALES!R20C8</stp>
        <tr r="H20" s="1"/>
      </tp>
      <tp t="s">
        <v>Consumer Discretionary</v>
        <stp/>
        <stp>##V3_BDPV12</stp>
        <stp>VOW3 GY Equity</stp>
        <stp>ICB_INDUSTRY_NAME</stp>
        <stp>[VALORES POTENCIALES Y SEGUIMIENTO.xlsx]SPX SX5E CAC40 DAX30 IBEX35!R56C13</stp>
        <tr r="M56" s="6"/>
      </tp>
      <tp>
        <v>11.559956887702729</v>
        <stp/>
        <stp>##V3_BDPV12</stp>
        <stp>AVGO US Equity</stp>
        <stp>EV_EBITDA_ADJUSTED</stp>
        <stp>[VALORES POTENCIALES Y SEGUIMIENTO.xlsx]POTENCIALES!R351C15</stp>
        <tr r="O351" s="1"/>
      </tp>
      <tp t="s">
        <v>#N/A Field Not Applicable</v>
        <stp/>
        <stp>##V3_BDPV12</stp>
        <stp>PANW US Equity</stp>
        <stp>DVD_PAY_DT</stp>
        <stp>[VALORES POTENCIALES Y SEGUIMIENTO.xlsx]POTENCIALES!R276C12</stp>
        <tr r="L276" s="1"/>
      </tp>
      <tp t="s">
        <v>14/02/2022</v>
        <stp/>
        <stp>##V3_BDPV12</stp>
        <stp>XLNX US Equity</stp>
        <stp>DVD_PAY_DT</stp>
        <stp>[VALORES POTENCIALES Y SEGUIMIENTO.xlsx]POTENCIALES!R347C12</stp>
        <tr r="L347" s="1"/>
      </tp>
      <tp>
        <v>15.471717377986522</v>
        <stp/>
        <stp>##V3_BDPV12</stp>
        <stp>ZNGA US Equity</stp>
        <stp>EV_EBITDA_ADJUSTED</stp>
        <stp>[VALORES POTENCIALES Y SEGUIMIENTO.xlsx]POTENCIALES!R328C15</stp>
        <tr r="O328" s="1"/>
      </tp>
      <tp t="s">
        <v>19/05/2023</v>
        <stp/>
        <stp>##V3_BDPV12</stp>
        <stp>BAH US Equity</stp>
        <stp>EXPECTED_REPORT_DT</stp>
        <stp>[VALORES POTENCIALES Y SEGUIMIENTO.xlsx]POTENCIALES!R50C8</stp>
        <tr r="H50" s="1"/>
      </tp>
      <tp t="s">
        <v>28/04/2023</v>
        <stp/>
        <stp>##V3_BDPV12</stp>
        <stp>CHD US Equity</stp>
        <stp>EXPECTED_REPORT_DT</stp>
        <stp>[VALORES POTENCIALES Y SEGUIMIENTO.xlsx]POTENCIALES!R90C8</stp>
        <tr r="H90" s="1"/>
      </tp>
      <tp t="s">
        <v>24/03/2023</v>
        <stp/>
        <stp>##V3_BDPV12</stp>
        <stp>FDS US Equity</stp>
        <stp>EXPECTED_REPORT_DT</stp>
        <stp>[VALORES POTENCIALES Y SEGUIMIENTO.xlsx]POTENCIALES!R10C8</stp>
        <tr r="H10" s="1"/>
      </tp>
      <tp>
        <v>2.1746316382477326</v>
        <stp/>
        <stp>##V3_BDPV12</stp>
        <stp>FIVE US Equity</stp>
        <stp>NET_DEBT_TO_EBITDA</stp>
        <stp>[VALORES POTENCIALES Y SEGUIMIENTO.xlsx]POTENCIALES!R236C20</stp>
        <tr r="T236" s="1"/>
      </tp>
      <tp t="s">
        <v>15/12/2022</v>
        <stp/>
        <stp>##V3_BDPV12</stp>
        <stp>SSNC US Equity</stp>
        <stp>DVD_PAY_DT</stp>
        <stp>[VALORES POTENCIALES Y SEGUIMIENTO.xlsx]POTENCIALES!R299C12</stp>
        <tr r="L299" s="1"/>
      </tp>
      <tp t="s">
        <v>#N/A N/A</v>
        <stp/>
        <stp>##V3_BDPV12</stp>
        <stp>ARNC US Equity</stp>
        <stp>DVD_PAY_DT</stp>
        <stp>[VALORES POTENCIALES Y SEGUIMIENTO.xlsx]POTENCIALES!R207C12</stp>
        <tr r="L207" s="1"/>
      </tp>
      <tp t="s">
        <v>06/01/2023</v>
        <stp/>
        <stp>##V3_BDPV12</stp>
        <stp>HLNE US Equity</stp>
        <stp>DVD_PAY_DT</stp>
        <stp>[VALORES POTENCIALES Y SEGUIMIENTO.xlsx]POTENCIALES!R112C12</stp>
        <tr r="L112" s="1"/>
      </tp>
      <tp t="s">
        <v>02/12/2022</v>
        <stp/>
        <stp>##V3_BDPV12</stp>
        <stp>WING US Equity</stp>
        <stp>DVD_PAY_DT</stp>
        <stp>[VALORES POTENCIALES Y SEGUIMIENTO.xlsx]POTENCIALES!R252C12</stp>
        <tr r="L252" s="1"/>
      </tp>
      <tp t="s">
        <v>#N/A Field Not Applicable</v>
        <stp/>
        <stp>##V3_BDPV12</stp>
        <stp>BKNG US Equity</stp>
        <stp>DVD_PAY_DT</stp>
        <stp>[VALORES POTENCIALES Y SEGUIMIENTO.xlsx]POTENCIALES!R263C12</stp>
        <tr r="L263" s="1"/>
      </tp>
      <tp>
        <v>16.7796761468753</v>
        <stp/>
        <stp>##V3_BDPV12</stp>
        <stp>IPGP US Equity</stp>
        <stp>EV_EBITDA_ADJUSTED</stp>
        <stp>[VALORES POTENCIALES Y SEGUIMIENTO.xlsx]POTENCIALES!R350C15</stp>
        <tr r="O350" s="1"/>
      </tp>
      <tp t="s">
        <v>#N/A N/A</v>
        <stp/>
        <stp>##V3_BDPV12</stp>
        <stp>FIVN US Equity</stp>
        <stp>NET_DEBT_TO_EBITDA</stp>
        <stp>[VALORES POTENCIALES Y SEGUIMIENTO.xlsx]POTENCIALES!R286C20</stp>
        <tr r="T286" s="1"/>
      </tp>
      <tp t="s">
        <v>#N/A Field Not Applicable</v>
        <stp/>
        <stp>##V3_BDPV12</stp>
        <stp>MANH US Equity</stp>
        <stp>DVD_PAY_DT</stp>
        <stp>[VALORES POTENCIALES Y SEGUIMIENTO.xlsx]POTENCIALES!R324C12</stp>
        <tr r="L324" s="1"/>
      </tp>
      <tp>
        <v>-3.0787298825576337</v>
        <stp/>
        <stp>##V3_BDPV12</stp>
        <stp>ATVI US Equity</stp>
        <stp>NET_DEBT_TO_EBITDA</stp>
        <stp>[VALORES POTENCIALES Y SEGUIMIENTO.xlsx]POTENCIALES!R326C20</stp>
        <tr r="T326" s="1"/>
      </tp>
      <tp t="s">
        <v>04/05/2023</v>
        <stp/>
        <stp>##V3_BDPV12</stp>
        <stp>REGN US Equity</stp>
        <stp>EXPECTED_REPORT_DT</stp>
        <stp>[VALORES POTENCIALES Y SEGUIMIENTO.xlsx]POTENCIALES!R41C8</stp>
        <tr r="H41" s="1"/>
      </tp>
      <tp>
        <v>246.89</v>
        <stp/>
        <stp>##V3_BDPV12</stp>
        <stp>NDSN US Equity</stp>
        <stp>LAST PRICE</stp>
        <stp>[VALORES POTENCIALES Y SEGUIMIENTO.xlsx]POTENCIALES!R158C30</stp>
        <tr r="AD158" s="1"/>
      </tp>
      <tp t="s">
        <v>Application Software</v>
        <stp/>
        <stp>##V3_BDPV12</stp>
        <stp>INTU US Equity</stp>
        <stp>GICS_SUB_INDUSTRY_NAME</stp>
        <stp>[VALORES POTENCIALES Y SEGUIMIENTO.xlsx]POTENCIALES!R283C7</stp>
        <tr r="G283" s="1"/>
      </tp>
      <tp t="s">
        <v>Auto Parts &amp; Equipment</v>
        <stp/>
        <stp>##V3_BDPV12</stp>
        <stp>GNTX US Equity</stp>
        <stp>GICS_SUB_INDUSTRY_NAME</stp>
        <stp>[VALORES POTENCIALES Y SEGUIMIENTO.xlsx]POTENCIALES!R133C7</stp>
        <tr r="G133" s="1"/>
      </tp>
      <tp>
        <v>214.245</v>
        <stp/>
        <stp>##V3_BDPV12</stp>
        <stp>VRSN US Equity</stp>
        <stp>LAST PRICE</stp>
        <stp>[VALORES POTENCIALES Y SEGUIMIENTO.xlsx]POTENCIALES!R279C30</stp>
        <tr r="AD279" s="1"/>
      </tp>
      <tp>
        <v>14582917978.83</v>
        <stp/>
        <stp>##V3_BDPV12</stp>
        <stp>TRMB UW Equity</stp>
        <stp>CUR_MKT_CAP</stp>
        <stp>[VALORES POTENCIALES Y SEGUIMIENTO.xlsx]SPX SX5E CAC40 DAX30 IBEX35!R449C3</stp>
        <tr r="C449" s="6"/>
      </tp>
      <tp>
        <v>217.44</v>
        <stp/>
        <stp>##V3_BDPV12</stp>
        <stp>MKTX US Equity</stp>
        <stp>LOW_52WEEK</stp>
        <stp>[VALORES POTENCIALES Y SEGUIMIENTO.xlsx]POTENCIALES!R185C35</stp>
        <tr r="AI185" s="1"/>
      </tp>
      <tp>
        <v>23.277000000000001</v>
        <stp/>
        <stp>##V3_BDPV12</stp>
        <stp>GNTX US Equity</stp>
        <stp>LOW_52WEEK</stp>
        <stp>[VALORES POTENCIALES Y SEGUIMIENTO.xlsx]POTENCIALES!R133C35</stp>
        <tr r="AI133" s="1"/>
      </tp>
      <tp>
        <v>219.36</v>
        <stp/>
        <stp>##V3_BDPV12</stp>
        <stp>ADSK US Equity</stp>
        <stp>LAST PRICE</stp>
        <stp>[VALORES POTENCIALES Y SEGUIMIENTO.xlsx]POTENCIALES!R293C30</stp>
        <tr r="AD293" s="1"/>
      </tp>
      <tp>
        <v>170.3</v>
        <stp/>
        <stp>##V3_BDPV12</stp>
        <stp>MASI US Equity</stp>
        <stp>LAST PRICE</stp>
        <stp>[VALORES POTENCIALES Y SEGUIMIENTO.xlsx]POTENCIALES!R120C30</stp>
        <tr r="AD120" s="1"/>
      </tp>
      <tp>
        <v>3.6585369999999999</v>
        <stp/>
        <stp>##V3_BDPV12</stp>
        <stp>MO US Equity</stp>
        <stp>EQY_DPS</stp>
        <stp>[VALORES POTENCIALES Y SEGUIMIENTO.xlsx]POTENCIALES!R32C10</stp>
        <tr r="J32" s="1"/>
      </tp>
      <tp>
        <v>339.36</v>
        <stp/>
        <stp>##V3_BDPV12</stp>
        <stp>INTU US Equity</stp>
        <stp>LOW_52WEEK</stp>
        <stp>[VALORES POTENCIALES Y SEGUIMIENTO.xlsx]POTENCIALES!R283C35</stp>
        <tr r="AI283" s="1"/>
      </tp>
      <tp>
        <v>124.76009999999999</v>
        <stp/>
        <stp>##V3_BDPV12</stp>
        <stp>DLTR US Equity</stp>
        <stp>LOW_52WEEK</stp>
        <stp>[VALORES POTENCIALES Y SEGUIMIENTO.xlsx]POTENCIALES!R228C35</stp>
        <tr r="AI228" s="1"/>
      </tp>
      <tp>
        <v>31.3</v>
        <stp/>
        <stp>##V3_BDPV12</stp>
        <stp>TWTR US Equity</stp>
        <stp>LOW_52WEEK</stp>
        <stp>[VALORES POTENCIALES Y SEGUIMIENTO.xlsx]POTENCIALES!R273C35</stp>
        <tr r="AI273" s="1"/>
      </tp>
      <tp>
        <v>3601549348.4400001</v>
        <stp/>
        <stp>##V3_BDPV12</stp>
        <stp>LOPE US Equity</stp>
        <stp>CUR_MKT_CAP</stp>
        <stp>[VALORES POTENCIALES Y SEGUIMIENTO.xlsx]POTENCIALES!R65C17</stp>
        <tr r="Q65" s="1"/>
      </tp>
      <tp>
        <v>135.4957</v>
        <stp/>
        <stp>##V3_BDPV12</stp>
        <stp>LSTR US Equity</stp>
        <stp>LOW_52WEEK</stp>
        <stp>[VALORES POTENCIALES Y SEGUIMIENTO.xlsx]POTENCIALES!R179C35</stp>
        <tr r="AI179" s="1"/>
      </tp>
      <tp>
        <v>13015627977.000002</v>
        <stp/>
        <stp>##V3_BDPV12</stp>
        <stp>AM FP Equity</stp>
        <stp>CUR_MKT_CAP</stp>
        <stp>[VALORES POTENCIALES Y SEGUIMIENTO.xlsx]CARTERA!R13C20</stp>
        <tr r="T13" s="4"/>
      </tp>
      <tp>
        <v>145.05500000000001</v>
        <stp/>
        <stp>##V3_BDPV12</stp>
        <stp>ETSY US Equity</stp>
        <stp>LAST PRICE</stp>
        <stp>[VALORES POTENCIALES Y SEGUIMIENTO.xlsx]POTENCIALES!R260C30</stp>
        <tr r="AD260" s="1"/>
      </tp>
      <tp>
        <v>14277423434.110001</v>
        <stp/>
        <stp>##V3_BDPV12</stp>
        <stp>NTAP UW Equity</stp>
        <stp>CUR_MKT_CAP</stp>
        <stp>[VALORES POTENCIALES Y SEGUIMIENTO.xlsx]SPX SX5E CAC40 DAX30 IBEX35!R345C3</stp>
        <tr r="C345" s="6"/>
      </tp>
      <tp>
        <v>74959629519.999985</v>
        <stp/>
        <stp>##V3_BDPV12</stp>
        <stp>AI FP Equity</stp>
        <stp>CUR_MKT_CAP</stp>
        <stp>[VALORES POTENCIALES Y SEGUIMIENTO.xlsx]CARTERA!R19C20</stp>
        <tr r="T19" s="4"/>
      </tp>
      <tp>
        <v>40.35</v>
        <stp/>
        <stp>##V3_BDPV12</stp>
        <stp>PTON US Equity</stp>
        <stp>HIGH_52WEEK</stp>
        <stp>[VALORES POTENCIALES Y SEGUIMIENTO.xlsx]POTENCIALES!R22C33</stp>
        <tr r="AG22" s="1"/>
      </tp>
      <tp>
        <v>515.67999999999995</v>
        <stp/>
        <stp>##V3_BDPV12</stp>
        <stp>COST US Equity</stp>
        <stp>LAST PRICE</stp>
        <stp>[VALORES POTENCIALES Y SEGUIMIENTO.xlsx]POTENCIALES!R229C30</stp>
        <tr r="AD229" s="1"/>
      </tp>
      <tp>
        <v>9972455277.4594994</v>
        <stp/>
        <stp>##V3_BDPV12</stp>
        <stp>JNPR US Equity</stp>
        <stp>CUR_MKT_CAP</stp>
        <stp>[VALORES POTENCIALES Y SEGUIMIENTO.xlsx]POTENCIALES!R15C17</stp>
        <tr r="Q15" s="1"/>
      </tp>
      <tp>
        <v>116.26</v>
        <stp/>
        <stp>##V3_BDPV12</stp>
        <stp>ROST US Equity</stp>
        <stp>LAST PRICE</stp>
        <stp>[VALORES POTENCIALES Y SEGUIMIENTO.xlsx]POTENCIALES!R213C30</stp>
        <tr r="AD213" s="1"/>
      </tp>
      <tp>
        <v>1.59</v>
        <stp/>
        <stp>##V3_BDPV12</stp>
        <stp>AMTD US Equity</stp>
        <stp>LOW_52WEEK</stp>
        <stp>[VALORES POTENCIALES Y SEGUIMIENTO.xlsx]POTENCIALES!R107C35</stp>
        <tr r="AI107" s="1"/>
      </tp>
      <tp>
        <v>106.08</v>
        <stp/>
        <stp>##V3_BDPV12</stp>
        <stp>FISV US Equity</stp>
        <stp>LAST PRICE</stp>
        <stp>[VALORES POTENCIALES Y SEGUIMIENTO.xlsx]POTENCIALES!R309C30</stp>
        <tr r="AD309" s="1"/>
      </tp>
      <tp>
        <v>106.08</v>
        <stp/>
        <stp>##V3_BDPV12</stp>
        <stp>FISV US Equity</stp>
        <stp>LAST PRICE</stp>
        <stp>[VALORES POTENCIALES Y SEGUIMIENTO.xlsx]POTENCIALES!R311C30</stp>
        <tr r="AD311" s="1"/>
      </tp>
      <tp t="s">
        <v>Research &amp; Consulting Services</v>
        <stp/>
        <stp>##V3_BDPV12</stp>
        <stp>LDOS US Equity</stp>
        <stp>GICS_SUB_INDUSTRY_NAME</stp>
        <stp>[VALORES POTENCIALES Y SEGUIMIENTO.xlsx]POTENCIALES!R339C7</stp>
        <tr r="G339" s="1"/>
      </tp>
      <tp>
        <v>24.59</v>
        <stp/>
        <stp>##V3_BDPV12</stp>
        <stp>INTC US Equity</stp>
        <stp>LOW_52WEEK</stp>
        <stp>[VALORES POTENCIALES Y SEGUIMIENTO.xlsx]POTENCIALES!R352C35</stp>
        <tr r="AI352" s="1"/>
      </tp>
      <tp>
        <v>273.43</v>
        <stp/>
        <stp>##V3_BDPV12</stp>
        <stp>ANSS US Equity</stp>
        <stp>LAST PRICE</stp>
        <stp>[VALORES POTENCIALES Y SEGUIMIENTO.xlsx]POTENCIALES!R295C30</stp>
        <tr r="AD295" s="1"/>
      </tp>
      <tp t="s">
        <v>Restaurants</v>
        <stp/>
        <stp>##V3_BDPV12</stp>
        <stp>DNKN US Equity</stp>
        <stp>GICS_SUB_INDUSTRY_NAME</stp>
        <stp>[VALORES POTENCIALES Y SEGUIMIENTO.xlsx]POTENCIALES!R243C7</stp>
        <tr r="G243" s="1"/>
      </tp>
      <tp>
        <v>8213932282.920001</v>
        <stp/>
        <stp>##V3_BDPV12</stp>
        <stp>XRAY UW Equity</stp>
        <stp>CUR_MKT_CAP</stp>
        <stp>[VALORES POTENCIALES Y SEGUIMIENTO.xlsx]SPX SX5E CAC40 DAX30 IBEX35!R505C3</stp>
        <tr r="C505" s="6"/>
      </tp>
      <tp>
        <v>330.79899999999998</v>
        <stp/>
        <stp>##V3_BDPV12</stp>
        <stp>ULTA US Equity</stp>
        <stp>LOW_52WEEK</stp>
        <stp>[VALORES POTENCIALES Y SEGUIMIENTO.xlsx]POTENCIALES!R237C35</stp>
        <tr r="AI237" s="1"/>
      </tp>
      <tp>
        <v>121861403464.5</v>
        <stp/>
        <stp>##V3_BDPV12</stp>
        <stp>BA US Equity</stp>
        <stp>CUR_MKT_CAP</stp>
        <stp>[VALORES POTENCIALES Y SEGUIMIENTO.xlsx]CARTERA!R24C20</stp>
        <tr r="T24" s="4"/>
      </tp>
      <tp t="s">
        <v>Industrials</v>
        <stp/>
        <stp>##V3_BDPV12</stp>
        <stp>ADYEN NA Equity</stp>
        <stp>ICB_INDUSTRY_NAME</stp>
        <stp>[VALORES POTENCIALES Y SEGUIMIENTO.xlsx]SPX SX5E CAC40 DAX30 IBEX35!R10C13</stp>
        <tr r="M10" s="6"/>
      </tp>
      <tp t="s">
        <v>16/03/2023</v>
        <stp/>
        <stp>##V3_BDPV12</stp>
        <stp>ATD/B CN Equity</stp>
        <stp>EXPECTED_REPORT_DT</stp>
        <stp>[VALORES POTENCIALES Y SEGUIMIENTO.xlsx]POTENCIALES!R225C8</stp>
        <tr r="H225" s="1"/>
      </tp>
      <tp t="s">
        <v>EUR</v>
        <stp/>
        <stp>##V3_BDPV12</stp>
        <stp>AMS SM Equity</stp>
        <stp>CRNCY</stp>
        <stp>[VALORES POTENCIALES Y SEGUIMIENTO.xlsx]CARTERA!R39C9</stp>
        <tr r="I39" s="4"/>
      </tp>
      <tp t="s">
        <v>Health Care</v>
        <stp/>
        <stp>##V3_BDPV12</stp>
        <stp>BSX UN Equity</stp>
        <stp>ICB_INDUSTRY_NAME</stp>
        <stp>[VALORES POTENCIALES Y SEGUIMIENTO.xlsx]SPX SX5E CAC40 DAX30 IBEX35!R79C4</stp>
        <tr r="D79" s="6"/>
      </tp>
      <tp t="s">
        <v>Real Estate</v>
        <stp/>
        <stp>##V3_BDPV12</stp>
        <stp>BXP UN Equity</stp>
        <stp>ICB_INDUSTRY_NAME</stp>
        <stp>[VALORES POTENCIALES Y SEGUIMIENTO.xlsx]SPX SX5E CAC40 DAX30 IBEX35!R81C4</stp>
        <tr r="D81" s="6"/>
      </tp>
      <tp t="s">
        <v>Application Software</v>
        <stp/>
        <stp>##V3_BDPV12</stp>
        <stp>CSU CN Equity</stp>
        <stp>GICS_SUB_INDUSTRY_NAME</stp>
        <stp>[VALORES POTENCIALES Y SEGUIMIENTO.xlsx]POTENCIALES!R319C7</stp>
        <tr r="G319" s="1"/>
      </tp>
      <tp t="s">
        <v>Semiconductors</v>
        <stp/>
        <stp>##V3_BDPV12</stp>
        <stp>TXN US Equity</stp>
        <stp>GICS_SUB_INDUSTRY_NAME</stp>
        <stp>[VALORES POTENCIALES Y SEGUIMIENTO.xlsx]POTENCIALES!R348C7</stp>
        <tr r="G348" s="1"/>
      </tp>
      <tp>
        <v>27489461489.100002</v>
        <stp/>
        <stp>##V3_BDPV12</stp>
        <stp>AMS SM Equity</stp>
        <stp>CUR_MKT_CAP</stp>
        <stp>[VALORES POTENCIALES Y SEGUIMIENTO.xlsx]CARTERA!R39C20</stp>
        <tr r="T39" s="4"/>
      </tp>
      <tp t="s">
        <v>Consumer Discretionary</v>
        <stp/>
        <stp>##V3_BDPV12</stp>
        <stp>AMZN UW Equity</stp>
        <stp>ICB_INDUSTRY_NAME</stp>
        <stp>[VALORES POTENCIALES Y SEGUIMIENTO.xlsx]SPX SX5E CAC40 DAX30 IBEX35!R41C4</stp>
        <tr r="D41" s="6"/>
      </tp>
      <tp t="s">
        <v>#N/A N/A</v>
        <stp/>
        <stp>##V3_BDPV12</stp>
        <stp>KSU US Equity</stp>
        <stp>CUR_MKT_CAP</stp>
        <stp>[VALORES POTENCIALES Y SEGUIMIENTO.xlsx]CARTERA!R16C20</stp>
        <tr r="T16" s="4"/>
      </tp>
      <tp t="s">
        <v>DE000A0H08K7</v>
        <stp/>
        <stp>##V3_BDPV12</stp>
        <stp>SXIPEX GY Equity</stp>
        <stp>ID_ISIN</stp>
        <stp>[VALORES POTENCIALES Y SEGUIMIENTO.xlsx]CARTERA!R44C3</stp>
        <tr r="C44" s="4"/>
      </tp>
      <tp t="s">
        <v>LIVE NATION ENTE</v>
        <stp/>
        <stp>##V3_BDPV12</stp>
        <stp>LYV US Equity</stp>
        <stp>SHORT_NAME</stp>
        <stp>[VALORES POTENCIALES Y SEGUIMIENTO.xlsx]POTENCIALES!R19C5</stp>
        <tr r="E19" s="1"/>
      </tp>
      <tp t="s">
        <v>30/12/2022</v>
        <stp/>
        <stp>##V3_BDPV12</stp>
        <stp>LAMR US Equity</stp>
        <stp>DVD_PAY_DT</stp>
        <stp>[VALORES POTENCIALES Y SEGUIMIENTO.xlsx]POTENCIALES!R118C12</stp>
        <tr r="L118" s="1"/>
      </tp>
      <tp t="s">
        <v>22/02/2023</v>
        <stp/>
        <stp>##V3_BDPV12</stp>
        <stp>WYND US Equity</stp>
        <stp>EXPECTED_REPORT_DT</stp>
        <stp>[VALORES POTENCIALES Y SEGUIMIENTO.xlsx]POTENCIALES!R27C8</stp>
        <tr r="H27" s="1"/>
      </tp>
      <tp t="s">
        <v>HUMANA INC</v>
        <stp/>
        <stp>##V3_BDPV12</stp>
        <stp>HUM US Equity</stp>
        <stp>SHORT_NAME</stp>
        <stp>[VALORES POTENCIALES Y SEGUIMIENTO.xlsx]POTENCIALES!R79C5</stp>
        <tr r="E79" s="1"/>
      </tp>
      <tp t="s">
        <v>08/02/2023</v>
        <stp/>
        <stp>##V3_BDPV12</stp>
        <stp>MOH US Equity</stp>
        <stp>EXPECTED_REPORT_DT</stp>
        <stp>[VALORES POTENCIALES Y SEGUIMIENTO.xlsx]POTENCIALES!R83C8</stp>
        <tr r="H83" s="1"/>
      </tp>
      <tp t="s">
        <v>KIMBERLY-CLARK</v>
        <stp/>
        <stp>##V3_BDPV12</stp>
        <stp>KMB US Equity</stp>
        <stp>SHORT_NAME</stp>
        <stp>[VALORES POTENCIALES Y SEGUIMIENTO.xlsx]POTENCIALES!R89C5</stp>
        <tr r="E89" s="1"/>
      </tp>
      <tp t="s">
        <v>Health Care Providers &amp; Servic</v>
        <stp/>
        <stp>##V3_BDPV12</stp>
        <stp>ANTM US Equity</stp>
        <stp>GICS_INDUSTRY_NAME</stp>
        <stp>[VALORES POTENCIALES Y SEGUIMIENTO.xlsx]POTENCIALES!R80C6</stp>
        <tr r="F80" s="1"/>
      </tp>
      <tp>
        <v>46.806900565347526</v>
        <stp/>
        <stp>##V3_BDPV12</stp>
        <stp>NVDA US Equity</stp>
        <stp>EV_EBITDA_ADJUSTED</stp>
        <stp>[VALORES POTENCIALES Y SEGUIMIENTO.xlsx]POTENCIALES!R346C15</stp>
        <tr r="O346" s="1"/>
      </tp>
      <tp t="s">
        <v>AMN HEALTHCARE</v>
        <stp/>
        <stp>##V3_BDPV12</stp>
        <stp>AMN US Equity</stp>
        <stp>SHORT_NAME</stp>
        <stp>[VALORES POTENCIALES Y SEGUIMIENTO.xlsx]POTENCIALES!R59C5</stp>
        <tr r="E59" s="1"/>
      </tp>
      <tp t="s">
        <v>SPIN MASTER -SVC</v>
        <stp/>
        <stp>##V3_BDPV12</stp>
        <stp>TOY CN Equity</stp>
        <stp>SHORT_NAME</stp>
        <stp>[VALORES POTENCIALES Y SEGUIMIENTO.xlsx]POTENCIALES!R29C5</stp>
        <tr r="E29" s="1"/>
      </tp>
      <tp>
        <v>2.6524185204345572</v>
        <stp/>
        <stp>##V3_BDPV12</stp>
        <stp>SBUX US Equity</stp>
        <stp>NET_DEBT_TO_EBITDA</stp>
        <stp>[VALORES POTENCIALES Y SEGUIMIENTO.xlsx]POTENCIALES!R240C20</stp>
        <tr r="T240" s="1"/>
      </tp>
      <tp>
        <v>24.627751463343959</v>
        <stp/>
        <stp>##V3_BDPV12</stp>
        <stp>GDDY US Equity</stp>
        <stp>EV_EBITDA_ADJUSTED</stp>
        <stp>[VALORES POTENCIALES Y SEGUIMIENTO.xlsx]POTENCIALES!R280C15</stp>
        <tr r="O280" s="1"/>
      </tp>
      <tp t="s">
        <v>#N/A Field Not Applicable</v>
        <stp/>
        <stp>##V3_BDPV12</stp>
        <stp>TRMB US Equity</stp>
        <stp>DVD_PAY_DT</stp>
        <stp>[VALORES POTENCIALES Y SEGUIMIENTO.xlsx]POTENCIALES!R135C12</stp>
        <tr r="L135" s="1"/>
      </tp>
      <tp t="s">
        <v>14/02/2023</v>
        <stp/>
        <stp>##V3_BDPV12</stp>
        <stp>ZTS US Equity</stp>
        <stp>EXPECTED_REPORT_DT</stp>
        <stp>[VALORES POTENCIALES Y SEGUIMIENTO.xlsx]POTENCIALES!R93C8</stp>
        <tr r="H93" s="1"/>
      </tp>
      <tp t="s">
        <v>#N/A N/A</v>
        <stp/>
        <stp>##V3_BDPV12</stp>
        <stp>GRUB US Equity</stp>
        <stp>NET_DEBT_TO_EBITDA</stp>
        <stp>[VALORES POTENCIALES Y SEGUIMIENTO.xlsx]POTENCIALES!R266C20</stp>
        <tr r="T266" s="1"/>
      </tp>
      <tp t="s">
        <v>#N/A Field Not Applicable</v>
        <stp/>
        <stp>##V3_BDPV12</stp>
        <stp>MIME US Equity</stp>
        <stp>DVD_PAY_DT</stp>
        <stp>[VALORES POTENCIALES Y SEGUIMIENTO.xlsx]POTENCIALES!R278C12</stp>
        <tr r="L278" s="1"/>
      </tp>
      <tp t="s">
        <v>26/04/2023</v>
        <stp/>
        <stp>##V3_BDPV12</stp>
        <stp>PII US Equity</stp>
        <stp>EXPECTED_REPORT_DT</stp>
        <stp>[VALORES POTENCIALES Y SEGUIMIENTO.xlsx]POTENCIALES!R23C8</stp>
        <tr r="H23" s="1"/>
      </tp>
      <tp t="s">
        <v>15/02/2023</v>
        <stp/>
        <stp>##V3_BDPV12</stp>
        <stp>ROL US Equity</stp>
        <stp>EXPECTED_REPORT_DT</stp>
        <stp>[VALORES POTENCIALES Y SEGUIMIENTO.xlsx]POTENCIALES!R43C8</stp>
        <tr r="H43" s="1"/>
      </tp>
      <tp t="s">
        <v>Professional Services</v>
        <stp/>
        <stp>##V3_BDPV12</stp>
        <stp>ASGN US Equity</stp>
        <stp>GICS_INDUSTRY_NAME</stp>
        <stp>[VALORES POTENCIALES Y SEGUIMIENTO.xlsx]POTENCIALES!R60C6</stp>
        <tr r="F60" s="1"/>
      </tp>
      <tp t="s">
        <v>27/04/2023</v>
        <stp/>
        <stp>##V3_BDPV12</stp>
        <stp>URI US Equity</stp>
        <stp>EXPECTED_REPORT_DT</stp>
        <stp>[VALORES POTENCIALES Y SEGUIMIENTO.xlsx]POTENCIALES!R63C8</stp>
        <tr r="H63" s="1"/>
      </tp>
      <tp>
        <v>27751041727.499996</v>
        <stp/>
        <stp>##V3_BDPV12</stp>
        <stp>VRSK US Equity</stp>
        <stp>CUR_MKT_CAP</stp>
        <stp>[VALORES POTENCIALES Y SEGUIMIENTO.xlsx]POTENCIALES!R52C17</stp>
        <tr r="Q52" s="1"/>
      </tp>
      <tp>
        <v>152.33799999999999</v>
        <stp/>
        <stp>##V3_BDPV12</stp>
        <stp>AAPL US Equity</stp>
        <stp>LAST PRICE</stp>
        <stp>[VALORES POTENCIALES Y SEGUIMIENTO.xlsx]POTENCIALES!R330C30</stp>
        <tr r="AD330" s="1"/>
      </tp>
      <tp>
        <v>109.035</v>
        <stp/>
        <stp>##V3_BDPV12</stp>
        <stp>EXPO US Equity</stp>
        <stp>LAST PRICE</stp>
        <stp>[VALORES POTENCIALES Y SEGUIMIENTO.xlsx]POTENCIALES!R139C30</stp>
        <tr r="AD139" s="1"/>
      </tp>
      <tp t="s">
        <v>Financial Exchanges &amp; Data</v>
        <stp/>
        <stp>##V3_BDPV12</stp>
        <stp>MKTX US Equity</stp>
        <stp>GICS_SUB_INDUSTRY_NAME</stp>
        <stp>[VALORES POTENCIALES Y SEGUIMIENTO.xlsx]POTENCIALES!R185C7</stp>
        <tr r="G185" s="1"/>
      </tp>
      <tp>
        <v>82.65</v>
        <stp/>
        <stp>##V3_BDPV12</stp>
        <stp>PYPL US Equity</stp>
        <stp>LAST PRICE</stp>
        <stp>[VALORES POTENCIALES Y SEGUIMIENTO.xlsx]POTENCIALES!R188C30</stp>
        <tr r="AD188" s="1"/>
      </tp>
      <tp>
        <v>8881204561.7551003</v>
        <stp/>
        <stp>##V3_BDPV12</stp>
        <stp>MASI US Equity</stp>
        <stp>CUR_MKT_CAP</stp>
        <stp>[VALORES POTENCIALES Y SEGUIMIENTO.xlsx]POTENCIALES!R73C17</stp>
        <tr r="Q73" s="1"/>
      </tp>
      <tp>
        <v>205.68</v>
        <stp/>
        <stp>##V3_BDPV12</stp>
        <stp>AZPN US Equity</stp>
        <stp>LAST PRICE</stp>
        <stp>[VALORES POTENCIALES Y SEGUIMIENTO.xlsx]POTENCIALES!R294C30</stp>
        <tr r="AD294" s="1"/>
      </tp>
      <tp>
        <v>4242074305.7900009</v>
        <stp/>
        <stp>##V3_BDPV12</stp>
        <stp>ALSN US Equity</stp>
        <stp>CUR_MKT_CAP</stp>
        <stp>[VALORES POTENCIALES Y SEGUIMIENTO.xlsx]POTENCIALES!R18C17</stp>
        <tr r="Q18" s="1"/>
      </tp>
      <tp t="s">
        <v>#N/A N/A</v>
        <stp/>
        <stp>##V3_BDPV12</stp>
        <stp>NLSN US Equity</stp>
        <stp>CUR_MKT_CAP</stp>
        <stp>[VALORES POTENCIALES Y SEGUIMIENTO.xlsx]POTENCIALES!R48C17</stp>
        <tr r="Q48" s="1"/>
      </tp>
      <tp>
        <v>43197520450</v>
        <stp/>
        <stp>##V3_BDPV12</stp>
        <stp>CTVA UN Equity</stp>
        <stp>CUR_MKT_CAP</stp>
        <stp>[VALORES POTENCIALES Y SEGUIMIENTO.xlsx]SPX SX5E CAC40 DAX30 IBEX35!R128C3</stp>
        <tr r="C128" s="6"/>
      </tp>
      <tp t="s">
        <v>Air Freight &amp; Logistics</v>
        <stp/>
        <stp>##V3_BDPV12</stp>
        <stp>CHRW US Equity</stp>
        <stp>GICS_SUB_INDUSTRY_NAME</stp>
        <stp>[VALORES POTENCIALES Y SEGUIMIENTO.xlsx]POTENCIALES!R176C7</stp>
        <tr r="G176" s="1"/>
      </tp>
      <tp>
        <v>118.53</v>
        <stp/>
        <stp>##V3_BDPV12</stp>
        <stp>EXPE US Equity</stp>
        <stp>LAST PRICE</stp>
        <stp>[VALORES POTENCIALES Y SEGUIMIENTO.xlsx]POTENCIALES!R264C30</stp>
        <tr r="AD264" s="1"/>
      </tp>
      <tp>
        <v>86156172003.240005</v>
        <stp/>
        <stp>##V3_BDPV12</stp>
        <stp>REGN UW Equity</stp>
        <stp>CUR_MKT_CAP</stp>
        <stp>[VALORES POTENCIALES Y SEGUIMIENTO.xlsx]SPX SX5E CAC40 DAX30 IBEX35!R400C3</stp>
        <tr r="C400" s="6"/>
      </tp>
      <tp>
        <v>5106473959.7600012</v>
        <stp/>
        <stp>##V3_BDPV12</stp>
        <stp>PENN UW Equity</stp>
        <stp>CUR_MKT_CAP</stp>
        <stp>[VALORES POTENCIALES Y SEGUIMIENTO.xlsx]SPX SX5E CAC40 DAX30 IBEX35!R369C3</stp>
        <tr r="C369" s="6"/>
      </tp>
      <tp>
        <v>115.005</v>
        <stp/>
        <stp>##V3_BDPV12</stp>
        <stp>EXPD US Equity</stp>
        <stp>LAST PRICE</stp>
        <stp>[VALORES POTENCIALES Y SEGUIMIENTO.xlsx]POTENCIALES!R177C30</stp>
        <tr r="AD177" s="1"/>
      </tp>
      <tp>
        <v>116.57</v>
        <stp/>
        <stp>##V3_BDPV12</stp>
        <stp>APPF US Equity</stp>
        <stp>LAST PRICE</stp>
        <stp>[VALORES POTENCIALES Y SEGUIMIENTO.xlsx]POTENCIALES!R284C30</stp>
        <tr r="AD284" s="1"/>
      </tp>
      <tp t="s">
        <v>Apparel Retail</v>
        <stp/>
        <stp>##V3_BDPV12</stp>
        <stp>TJX  US Equity</stp>
        <stp>GICS_SUB_INDUSTRY_NAME</stp>
        <stp>[VALORES POTENCIALES Y SEGUIMIENTO.xlsx]POTENCIALES!R234C7</stp>
        <tr r="G234" s="1"/>
      </tp>
      <tp>
        <v>301.69</v>
        <stp/>
        <stp>##V3_BDPV12</stp>
        <stp>MPWR US Equity</stp>
        <stp>LOW_52WEEK</stp>
        <stp>[VALORES POTENCIALES Y SEGUIMIENTO.xlsx]POTENCIALES!R353C35</stp>
        <tr r="AI353" s="1"/>
      </tp>
      <tp>
        <v>90</v>
        <stp/>
        <stp>##V3_BDPV12</stp>
        <stp>TTWO US Equity</stp>
        <stp>LOW_52WEEK</stp>
        <stp>[VALORES POTENCIALES Y SEGUIMIENTO.xlsx]POTENCIALES!R327C35</stp>
        <tr r="AI327" s="1"/>
      </tp>
      <tp>
        <v>89.74</v>
        <stp/>
        <stp>##V3_BDPV12</stp>
        <stp>GILD US Equity</stp>
        <stp>HIGH_52WEEK</stp>
        <stp>[VALORES POTENCIALES Y SEGUIMIENTO.xlsx]POTENCIALES!R39C33</stp>
        <tr r="AG39" s="1"/>
      </tp>
      <tp>
        <v>38255640000</v>
        <stp/>
        <stp>##V3_BDPV12</stp>
        <stp>PCAR UW Equity</stp>
        <stp>CUR_MKT_CAP</stp>
        <stp>[VALORES POTENCIALES Y SEGUIMIENTO.xlsx]SPX SX5E CAC40 DAX30 IBEX35!R366C3</stp>
        <tr r="C366" s="6"/>
      </tp>
      <tp t="s">
        <v>Application Software</v>
        <stp/>
        <stp>##V3_BDPV12</stp>
        <stp>FICO US Equity</stp>
        <stp>GICS_SUB_INDUSTRY_NAME</stp>
        <stp>[VALORES POTENCIALES Y SEGUIMIENTO.xlsx]POTENCIALES!R307C7</stp>
        <tr r="G307" s="1"/>
      </tp>
      <tp t="s">
        <v>Interactive Media &amp; Services</v>
        <stp/>
        <stp>##V3_BDPV12</stp>
        <stp>GOOG US Equity</stp>
        <stp>GICS_SUB_INDUSTRY_NAME</stp>
        <stp>[VALORES POTENCIALES Y SEGUIMIENTO.xlsx]POTENCIALES!R281C7</stp>
        <tr r="G281" s="1"/>
      </tp>
      <tp t="s">
        <v>Asset Management &amp; Custody Ban</v>
        <stp/>
        <stp>##V3_BDPV12</stp>
        <stp>HLNE US Equity</stp>
        <stp>GICS_SUB_INDUSTRY_NAME</stp>
        <stp>[VALORES POTENCIALES Y SEGUIMIENTO.xlsx]POTENCIALES!R112C7</stp>
        <tr r="G112" s="1"/>
      </tp>
      <tp>
        <v>360.58</v>
        <stp/>
        <stp>##V3_BDPV12</stp>
        <stp>SNPS US Equity</stp>
        <stp>LAST PRICE</stp>
        <stp>[VALORES POTENCIALES Y SEGUIMIENTO.xlsx]POTENCIALES!R292C30</stp>
        <tr r="AD292" s="1"/>
      </tp>
      <tp t="s">
        <v>Application Software</v>
        <stp/>
        <stp>##V3_BDPV12</stp>
        <stp>BLKB US Equity</stp>
        <stp>GICS_SUB_INDUSTRY_NAME</stp>
        <stp>[VALORES POTENCIALES Y SEGUIMIENTO.xlsx]POTENCIALES!R322C7</stp>
        <tr r="G322" s="1"/>
      </tp>
      <tp>
        <v>53356110481.179993</v>
        <stp/>
        <stp>##V3_BDPV12</stp>
        <stp>MNST US Equity</stp>
        <stp>CUR_MKT_CAP</stp>
        <stp>[VALORES POTENCIALES Y SEGUIMIENTO.xlsx]POTENCIALES!R33C17</stp>
        <tr r="Q33" s="1"/>
      </tp>
      <tp>
        <v>15.03</v>
        <stp/>
        <stp>##V3_BDPV12</stp>
        <stp>VIPS US Equity</stp>
        <stp>LAST PRICE</stp>
        <stp>[VALORES POTENCIALES Y SEGUIMIENTO.xlsx]POTENCIALES!R361C30</stp>
        <tr r="AD361" s="1"/>
      </tp>
      <tp t="s">
        <v>Utilities</v>
        <stp/>
        <stp>##V3_BDPV12</stp>
        <stp>AES UN Equity</stp>
        <stp>ICB_INDUSTRY_NAME</stp>
        <stp>[VALORES POTENCIALES Y SEGUIMIENTO.xlsx]SPX SX5E CAC40 DAX30 IBEX35!R23C4</stp>
        <tr r="D23" s="6"/>
      </tp>
      <tp t="s">
        <v>Health Care</v>
        <stp/>
        <stp>##V3_BDPV12</stp>
        <stp>ABT UN Equity</stp>
        <stp>ICB_INDUSTRY_NAME</stp>
        <stp>[VALORES POTENCIALES Y SEGUIMIENTO.xlsx]SPX SX5E CAC40 DAX30 IBEX35!R14C4</stp>
        <tr r="D14" s="6"/>
      </tp>
      <tp t="s">
        <v>Energy</v>
        <stp/>
        <stp>##V3_BDPV12</stp>
        <stp>BKR UN Equity</stp>
        <stp>ICB_INDUSTRY_NAME</stp>
        <stp>[VALORES POTENCIALES Y SEGUIMIENTO.xlsx]SPX SX5E CAC40 DAX30 IBEX35!R72C4</stp>
        <tr r="D72" s="6"/>
      </tp>
      <tp t="s">
        <v>Health Care</v>
        <stp/>
        <stp>##V3_BDPV12</stp>
        <stp>ALGN UW Equity</stp>
        <stp>ICB_INDUSTRY_NAME</stp>
        <stp>[VALORES POTENCIALES Y SEGUIMIENTO.xlsx]SPX SX5E CAC40 DAX30 IBEX35!R30C4</stp>
        <tr r="D30" s="6"/>
      </tp>
      <tp t="s">
        <v>Air Freight &amp; Logistics</v>
        <stp/>
        <stp>##V3_BDPV12</stp>
        <stp>UPS US Equity</stp>
        <stp>GICS_SUB_INDUSTRY_NAME</stp>
        <stp>[VALORES POTENCIALES Y SEGUIMIENTO.xlsx]POTENCIALES!R178C7</stp>
        <tr r="G178" s="1"/>
      </tp>
      <tp t="s">
        <v>MANPOWERGROUP IN</v>
        <stp/>
        <stp>##V3_BDPV12</stp>
        <stp>MAN US Equity</stp>
        <stp>SHORT_NAME</stp>
        <stp>[VALORES POTENCIALES Y SEGUIMIENTO.xlsx]POTENCIALES!R58C5</stp>
        <tr r="E58" s="1"/>
      </tp>
      <tp t="s">
        <v>#N/A Field Not Applicable</v>
        <stp/>
        <stp>##V3_BDPV12</stp>
        <stp>AVLR US Equity</stp>
        <stp>DVD_PAY_DT</stp>
        <stp>[VALORES POTENCIALES Y SEGUIMIENTO.xlsx]POTENCIALES!R186C12</stp>
        <tr r="L186" s="1"/>
      </tp>
      <tp>
        <v>15.594557214083602</v>
        <stp/>
        <stp>##V3_BDPV12</stp>
        <stp>TTEK US Equity</stp>
        <stp>EV_EBITDA_ADJUSTED</stp>
        <stp>[VALORES POTENCIALES Y SEGUIMIENTO.xlsx]POTENCIALES!R143C15</stp>
        <tr r="O143" s="1"/>
      </tp>
      <tp>
        <v>1.4386430678466076</v>
        <stp/>
        <stp>##V3_BDPV12</stp>
        <stp>INTU US Equity</stp>
        <stp>NET_DEBT_TO_EBITDA</stp>
        <stp>[VALORES POTENCIALES Y SEGUIMIENTO.xlsx]POTENCIALES!R283C20</stp>
        <tr r="T283" s="1"/>
      </tp>
      <tp>
        <v>3.3526089750092996</v>
        <stp/>
        <stp>##V3_BDPV12</stp>
        <stp>DLTR US Equity</stp>
        <stp>NET_DEBT_TO_EBITDA</stp>
        <stp>[VALORES POTENCIALES Y SEGUIMIENTO.xlsx]POTENCIALES!R228C20</stp>
        <tr r="T228" s="1"/>
      </tp>
      <tp t="s">
        <v>#N/A Field Not Applicable</v>
        <stp/>
        <stp>##V3_BDPV12</stp>
        <stp>LULU US Equity</stp>
        <stp>DVD_PAY_DT</stp>
        <stp>[VALORES POTENCIALES Y SEGUIMIENTO.xlsx]POTENCIALES!R212C12</stp>
        <tr r="L212" s="1"/>
      </tp>
      <tp t="s">
        <v>HILTON WORLDWIDE</v>
        <stp/>
        <stp>##V3_BDPV12</stp>
        <stp>HLT US Equity</stp>
        <stp>SHORT_NAME</stp>
        <stp>[VALORES POTENCIALES Y SEGUIMIENTO.xlsx]POTENCIALES!R28C5</stp>
        <tr r="E28" s="1"/>
      </tp>
      <tp t="s">
        <v>#N/A N/A</v>
        <stp/>
        <stp>##V3_BDPV12</stp>
        <stp>TWTR US Equity</stp>
        <stp>NET_DEBT_TO_EBITDA</stp>
        <stp>[VALORES POTENCIALES Y SEGUIMIENTO.xlsx]POTENCIALES!R273C20</stp>
        <tr r="T273" s="1"/>
      </tp>
      <tp>
        <v>-0.3142799308907066</v>
        <stp/>
        <stp>##V3_BDPV12</stp>
        <stp>LSTR US Equity</stp>
        <stp>NET_DEBT_TO_EBITDA</stp>
        <stp>[VALORES POTENCIALES Y SEGUIMIENTO.xlsx]POTENCIALES!R179C20</stp>
        <tr r="T179" s="1"/>
      </tp>
      <tp t="s">
        <v>Communications Equipment</v>
        <stp/>
        <stp>##V3_BDPV12</stp>
        <stp>ANET US Equity</stp>
        <stp>GICS_INDUSTRY_NAME</stp>
        <stp>[VALORES POTENCIALES Y SEGUIMIENTO.xlsx]POTENCIALES!R11C6</stp>
        <tr r="F11" s="1"/>
      </tp>
      <tp t="s">
        <v>#N/A Field Not Applicable</v>
        <stp/>
        <stp>##V3_BDPV12</stp>
        <stp>NFLX US Equity</stp>
        <stp>DVD_PAY_DT</stp>
        <stp>[VALORES POTENCIALES Y SEGUIMIENTO.xlsx]POTENCIALES!R274C12</stp>
        <tr r="L274" s="1"/>
      </tp>
      <tp t="s">
        <v>EUR</v>
        <stp/>
        <stp>##V3_BDPV12</stp>
        <stp>SXIPEX GY Equity</stp>
        <stp>CRNCY</stp>
        <stp>[VALORES POTENCIALES Y SEGUIMIENTO.xlsx]CARTERA!R44C9</stp>
        <tr r="I44" s="4"/>
      </tp>
      <tp t="s">
        <v>#N/A Field Not Applicable</v>
        <stp/>
        <stp>##V3_BDPV12</stp>
        <stp>ORLY US Equity</stp>
        <stp>DVD_PAY_DT</stp>
        <stp>[VALORES POTENCIALES Y SEGUIMIENTO.xlsx]POTENCIALES!R218C12</stp>
        <tr r="L218" s="1"/>
      </tp>
      <tp t="s">
        <v>27/04/2023</v>
        <stp/>
        <stp>##V3_BDPV12</stp>
        <stp>BMY US Equity</stp>
        <stp>EXPECTED_REPORT_DT</stp>
        <stp>[VALORES POTENCIALES Y SEGUIMIENTO.xlsx]POTENCIALES!R92C8</stp>
        <tr r="H92" s="1"/>
      </tp>
      <tp t="s">
        <v>07/02/2023</v>
        <stp/>
        <stp>##V3_BDPV12</stp>
        <stp>CNC US Equity</stp>
        <stp>EXPECTED_REPORT_DT</stp>
        <stp>[VALORES POTENCIALES Y SEGUIMIENTO.xlsx]POTENCIALES!R82C8</stp>
        <tr r="H82" s="1"/>
      </tp>
      <tp t="s">
        <v>Biotechnology</v>
        <stp/>
        <stp>##V3_BDPV12</stp>
        <stp>ABBV US Equity</stp>
        <stp>GICS_INDUSTRY_NAME</stp>
        <stp>[VALORES POTENCIALES Y SEGUIMIENTO.xlsx]POTENCIALES!R91C6</stp>
        <tr r="F91" s="1"/>
      </tp>
      <tp t="s">
        <v>Health Care Equipment &amp; Suppli</v>
        <stp/>
        <stp>##V3_BDPV12</stp>
        <stp>ABMD US Equity</stp>
        <stp>GICS_INDUSTRY_NAME</stp>
        <stp>[VALORES POTENCIALES Y SEGUIMIENTO.xlsx]POTENCIALES!R71C6</stp>
        <tr r="F71" s="1"/>
      </tp>
      <tp>
        <v>-1.0842222863813817</v>
        <stp/>
        <stp>##V3_BDPV12</stp>
        <stp>MKTX US Equity</stp>
        <stp>NET_DEBT_TO_EBITDA</stp>
        <stp>[VALORES POTENCIALES Y SEGUIMIENTO.xlsx]POTENCIALES!R185C20</stp>
        <tr r="T185" s="1"/>
      </tp>
      <tp>
        <v>-0.60066151680184832</v>
        <stp/>
        <stp>##V3_BDPV12</stp>
        <stp>GNTX US Equity</stp>
        <stp>NET_DEBT_TO_EBITDA</stp>
        <stp>[VALORES POTENCIALES Y SEGUIMIENTO.xlsx]POTENCIALES!R133C20</stp>
        <tr r="T133" s="1"/>
      </tp>
      <tp t="s">
        <v>AMERISOURCEBERGE</v>
        <stp/>
        <stp>##V3_BDPV12</stp>
        <stp>ABC US Equity</stp>
        <stp>SHORT_NAME</stp>
        <stp>[VALORES POTENCIALES Y SEGUIMIENTO.xlsx]POTENCIALES!R98C5</stp>
        <tr r="E98" s="1"/>
      </tp>
      <tp>
        <v>26.499868425833416</v>
        <stp/>
        <stp>##V3_BDPV12</stp>
        <stp>OLED US Equity</stp>
        <stp>EV_EBITDA_ADJUSTED</stp>
        <stp>[VALORES POTENCIALES Y SEGUIMIENTO.xlsx]POTENCIALES!R124C15</stp>
        <tr r="O124" s="1"/>
      </tp>
      <tp t="s">
        <v>CLOROX CO</v>
        <stp/>
        <stp>##V3_BDPV12</stp>
        <stp>CLX US Equity</stp>
        <stp>SHORT_NAME</stp>
        <stp>[VALORES POTENCIALES Y SEGUIMIENTO.xlsx]POTENCIALES!R88C5</stp>
        <tr r="E88" s="1"/>
      </tp>
      <tp>
        <v>10.250518371254273</v>
        <stp/>
        <stp>##V3_BDPV12</stp>
        <stp>OTEX US Equity</stp>
        <stp>EV_EBITDA_ADJUSTED</stp>
        <stp>[VALORES POTENCIALES Y SEGUIMIENTO.xlsx]POTENCIALES!R323C15</stp>
        <tr r="O323" s="1"/>
      </tp>
      <tp t="s">
        <v>#N/A N/A</v>
        <stp/>
        <stp>##V3_BDPV12</stp>
        <stp>AMTD US Equity</stp>
        <stp>NET_DEBT_TO_EBITDA</stp>
        <stp>[VALORES POTENCIALES Y SEGUIMIENTO.xlsx]POTENCIALES!R107C20</stp>
        <tr r="T107" s="1"/>
      </tp>
      <tp>
        <v>43.283501544532925</v>
        <stp/>
        <stp>##V3_BDPV12</stp>
        <stp>TREX US Equity</stp>
        <stp>EV_EBITDA_ADJUSTED</stp>
        <stp>[VALORES POTENCIALES Y SEGUIMIENTO.xlsx]POTENCIALES!R119C15</stp>
        <tr r="O119" s="1"/>
      </tp>
      <tp>
        <v>0.53419220508816445</v>
        <stp/>
        <stp>##V3_BDPV12</stp>
        <stp>INTC US Equity</stp>
        <stp>NET_DEBT_TO_EBITDA</stp>
        <stp>[VALORES POTENCIALES Y SEGUIMIENTO.xlsx]POTENCIALES!R352C20</stp>
        <tr r="T352" s="1"/>
      </tp>
      <tp>
        <v>0.77260193360132079</v>
        <stp/>
        <stp>##V3_BDPV12</stp>
        <stp>ULTA US Equity</stp>
        <stp>NET_DEBT_TO_EBITDA</stp>
        <stp>[VALORES POTENCIALES Y SEGUIMIENTO.xlsx]POTENCIALES!R237C20</stp>
        <tr r="T237" s="1"/>
      </tp>
      <tp t="s">
        <v>Real Estate Management &amp; Devel</v>
        <stp/>
        <stp>##V3_BDPV12</stp>
        <stp>CIGI CN Equity</stp>
        <stp>GICS_INDUSTRY_NAME</stp>
        <stp>[VALORES POTENCIALES Y SEGUIMIENTO.xlsx]POTENCIALES!R53C6</stp>
        <tr r="F53" s="1"/>
      </tp>
      <tp t="s">
        <v>#N/A Field Not Applicable</v>
        <stp/>
        <stp>##V3_BDPV12</stp>
        <stp>OLLI US Equity</stp>
        <stp>DVD_PAY_DT</stp>
        <stp>[VALORES POTENCIALES Y SEGUIMIENTO.xlsx]POTENCIALES!R230C12</stp>
        <tr r="L230" s="1"/>
      </tp>
      <tp t="s">
        <v>Communications Equipment</v>
        <stp/>
        <stp>##V3_BDPV12</stp>
        <stp>CSCO US Equity</stp>
        <stp>GICS_INDUSTRY_NAME</stp>
        <stp>[VALORES POTENCIALES Y SEGUIMIENTO.xlsx]POTENCIALES!R13C6</stp>
        <tr r="F13" s="1"/>
      </tp>
      <tp t="s">
        <v>22/03/2023</v>
        <stp/>
        <stp>##V3_BDPV12</stp>
        <stp>BYD CN Equity</stp>
        <stp>EXPECTED_REPORT_DT</stp>
        <stp>[VALORES POTENCIALES Y SEGUIMIENTO.xlsx]POTENCIALES!R42C8</stp>
        <tr r="H42" s="1"/>
      </tp>
      <tp>
        <v>56.056787744046922</v>
        <stp/>
        <stp>##V3_BDPV12</stp>
        <stp>VEEV US Equity</stp>
        <stp>EV_EBITDA_ADJUSTED</stp>
        <stp>[VALORES POTENCIALES Y SEGUIMIENTO.xlsx]POTENCIALES!R316C15</stp>
        <tr r="O316" s="1"/>
      </tp>
      <tp>
        <v>0.99963999999999997</v>
        <stp/>
        <stp>##V3_BDPV12</stp>
        <stp>eurchf curncy</stp>
        <stp>Px Close 1d</stp>
        <stp>[VALORES POTENCIALES Y SEGUIMIENTO.xlsx]CARTERA!R6C15</stp>
        <tr r="O6" s="4"/>
      </tp>
      <tp t="s">
        <v>Specialty Stores</v>
        <stp/>
        <stp>##V3_BDPV12</stp>
        <stp>FIVE US Equity</stp>
        <stp>GICS_SUB_INDUSTRY_NAME</stp>
        <stp>[VALORES POTENCIALES Y SEGUIMIENTO.xlsx]POTENCIALES!R236C7</stp>
        <tr r="G236" s="1"/>
      </tp>
      <tp t="s">
        <v>Application Software</v>
        <stp/>
        <stp>##V3_BDPV12</stp>
        <stp>FIVN US Equity</stp>
        <stp>GICS_SUB_INDUSTRY_NAME</stp>
        <stp>[VALORES POTENCIALES Y SEGUIMIENTO.xlsx]POTENCIALES!R286C7</stp>
        <tr r="G286" s="1"/>
      </tp>
      <tp>
        <v>10354747562.6</v>
        <stp/>
        <stp>##V3_BDPV12</stp>
        <stp>MORN US Equity</stp>
        <stp>CUR_MKT_CAP</stp>
        <stp>[VALORES POTENCIALES Y SEGUIMIENTO.xlsx]POTENCIALES!R44C17</stp>
        <tr r="Q44" s="1"/>
      </tp>
      <tp t="s">
        <v>Application Software</v>
        <stp/>
        <stp>##V3_BDPV12</stp>
        <stp>ALRM US Equity</stp>
        <stp>GICS_SUB_INDUSTRY_NAME</stp>
        <stp>[VALORES POTENCIALES Y SEGUIMIENTO.xlsx]POTENCIALES!R253C7</stp>
        <tr r="G253" s="1"/>
      </tp>
      <tp t="s">
        <v>#N/A N/A</v>
        <stp/>
        <stp>##V3_BDPV12</stp>
        <stp>ANTM US Equity</stp>
        <stp>PX_CLOSE_1D</stp>
        <stp>[VALORES POTENCIALES Y SEGUIMIENTO.xlsx]POTENCIALES!R80C32</stp>
        <tr r="AF80" s="1"/>
      </tp>
      <tp t="s">
        <v>#N/A N/A</v>
        <stp/>
        <stp>##V3_BDPV12</stp>
        <stp>NLOK UW Equity</stp>
        <stp>CUR_MKT_CAP</stp>
        <stp>[VALORES POTENCIALES Y SEGUIMIENTO.xlsx]SPX SX5E CAC40 DAX30 IBEX35!R339C3</stp>
        <tr r="C339" s="6"/>
      </tp>
      <tp t="s">
        <v>Internet &amp; Direct Marketing Re</v>
        <stp/>
        <stp>##V3_BDPV12</stp>
        <stp>AMZN US Equity</stp>
        <stp>GICS_SUB_INDUSTRY_NAME</stp>
        <stp>[VALORES POTENCIALES Y SEGUIMIENTO.xlsx]POTENCIALES!R262C7</stp>
        <tr r="G262" s="1"/>
      </tp>
      <tp>
        <v>46.61</v>
        <stp/>
        <stp>##V3_BDPV12</stp>
        <stp>FIVN US Equity</stp>
        <stp>LOW_52WEEK</stp>
        <stp>[VALORES POTENCIALES Y SEGUIMIENTO.xlsx]POTENCIALES!R286C35</stp>
        <tr r="AI286" s="1"/>
      </tp>
      <tp t="s">
        <v>#N/A N/A</v>
        <stp/>
        <stp>##V3_BDPV12</stp>
        <stp>PBCT UW Equity</stp>
        <stp>CUR_MKT_CAP</stp>
        <stp>[VALORES POTENCIALES Y SEGUIMIENTO.xlsx]SPX SX5E CAC40 DAX30 IBEX35!R365C3</stp>
        <tr r="C365" s="6"/>
      </tp>
      <tp>
        <v>381.99</v>
        <stp/>
        <stp>##V3_BDPV12</stp>
        <stp>ABMD US Equity</stp>
        <stp>HIGH_52WEEK</stp>
        <stp>[VALORES POTENCIALES Y SEGUIMIENTO.xlsx]POTENCIALES!R71C33</stp>
        <tr r="AG71" s="1"/>
      </tp>
      <tp>
        <v>5495953982.3799992</v>
        <stp/>
        <stp>##V3_BDPV12</stp>
        <stp>IPGP UW Equity</stp>
        <stp>CUR_MKT_CAP</stp>
        <stp>[VALORES POTENCIALES Y SEGUIMIENTO.xlsx]SPX SX5E CAC40 DAX30 IBEX35!R251C3</stp>
        <tr r="C251" s="6"/>
      </tp>
      <tp>
        <v>70.94</v>
        <stp/>
        <stp>##V3_BDPV12</stp>
        <stp>ATVI US Equity</stp>
        <stp>LOW_52WEEK</stp>
        <stp>[VALORES POTENCIALES Y SEGUIMIENTO.xlsx]POTENCIALES!R326C35</stp>
        <tr r="AI326" s="1"/>
      </tp>
      <tp>
        <v>109.49</v>
        <stp/>
        <stp>##V3_BDPV12</stp>
        <stp>FIVE US Equity</stp>
        <stp>LOW_52WEEK</stp>
        <stp>[VALORES POTENCIALES Y SEGUIMIENTO.xlsx]POTENCIALES!R236C35</stp>
        <tr r="AI236" s="1"/>
      </tp>
      <tp>
        <v>218.99</v>
        <stp/>
        <stp>##V3_BDPV12</stp>
        <stp>PCTY US Equity</stp>
        <stp>PX_CLOSE_1D</stp>
        <stp>[VALORES POTENCIALES Y SEGUIMIENTO.xlsx]POTENCIALES!R62C32</stp>
        <tr r="AF62" s="1"/>
      </tp>
      <tp>
        <v>18674590783.920002</v>
        <stp/>
        <stp>##V3_BDPV12</stp>
        <stp>INCY UW Equity</stp>
        <stp>CUR_MKT_CAP</stp>
        <stp>[VALORES POTENCIALES Y SEGUIMIENTO.xlsx]SPX SX5E CAC40 DAX30 IBEX35!R245C3</stp>
        <tr r="C245" s="6"/>
      </tp>
      <tp t="s">
        <v>USD</v>
        <stp/>
        <stp>##V3_BDPV12</stp>
        <stp>GLNG US Equity</stp>
        <stp>CRNCY</stp>
        <stp>[VALORES POTENCIALES Y SEGUIMIENTO.xlsx]CARTERA!R61C9</stp>
        <tr r="I61" s="4"/>
      </tp>
      <tp t="s">
        <v>EUR</v>
        <stp/>
        <stp>##V3_BDPV12</stp>
        <stp>EBRO SM Equity</stp>
        <stp>CRNCY</stp>
        <stp>[VALORES POTENCIALES Y SEGUIMIENTO.xlsx]CARTERA!R49C9</stp>
        <tr r="I49" s="4"/>
      </tp>
      <tp t="s">
        <v>Application Software</v>
        <stp/>
        <stp>##V3_BDPV12</stp>
        <stp>ZM US Equity</stp>
        <stp>GICS_SUB_INDUSTRY_NAME</stp>
        <stp>[VALORES POTENCIALES Y SEGUIMIENTO.xlsx]POTENCIALES!R298C7</stp>
        <tr r="G298" s="1"/>
      </tp>
      <tp t="s">
        <v>Application Software</v>
        <stp/>
        <stp>##V3_BDPV12</stp>
        <stp>KXS CN Equity</stp>
        <stp>GICS_SUB_INDUSTRY_NAME</stp>
        <stp>[VALORES POTENCIALES Y SEGUIMIENTO.xlsx]POTENCIALES!R257C7</stp>
        <tr r="G257" s="1"/>
      </tp>
      <tp t="s">
        <v>Health Care</v>
        <stp/>
        <stp>##V3_BDPV12</stp>
        <stp>ANTM UN Equity</stp>
        <stp>ICB_INDUSTRY_NAME</stp>
        <stp>[VALORES POTENCIALES Y SEGUIMIENTO.xlsx]SPX SX5E CAC40 DAX30 IBEX35!R44C4</stp>
        <tr r="D44" s="6"/>
      </tp>
      <tp>
        <v>13.364453896760198</v>
        <stp/>
        <stp>##V3_BDPV12</stp>
        <stp>OMC US Equity</stp>
        <stp>pe_ratio</stp>
        <stp>[VALORES POTENCIALES Y SEGUIMIENTO.xlsx]POTENCIALES!R8C16</stp>
        <tr r="P8" s="1"/>
      </tp>
      <tp>
        <v>1.926909816523193</v>
        <stp/>
        <stp>##V3_BDPV12</stp>
        <stp>327 HK Equity</stp>
        <stp>EV_EBITDA_ADJUSTED</stp>
        <stp>[VALORES POTENCIALES Y SEGUIMIENTO.xlsx]CARTERA!R66C17</stp>
        <tr r="Q66" s="4"/>
      </tp>
      <tp t="s">
        <v>#N/A N/A</v>
        <stp/>
        <stp>##V3_BDPV12</stp>
        <stp>EKT SM Equity</stp>
        <stp>CUR_MKT_CAP</stp>
        <stp>[VALORES POTENCIALES Y SEGUIMIENTO.xlsx]CARTERA!R47C20</stp>
        <tr r="T47" s="4"/>
      </tp>
      <tp>
        <v>3.2651044157500397</v>
        <stp/>
        <stp>##V3_BDPV12</stp>
        <stp>FISV US Equity</stp>
        <stp>NET_DEBT_TO_EBITDA</stp>
        <stp>[VALORES POTENCIALES Y SEGUIMIENTO.xlsx]POTENCIALES!R311C20</stp>
        <tr r="T311" s="1"/>
      </tp>
      <tp>
        <v>3.2651044157500397</v>
        <stp/>
        <stp>##V3_BDPV12</stp>
        <stp>FISV US Equity</stp>
        <stp>NET_DEBT_TO_EBITDA</stp>
        <stp>[VALORES POTENCIALES Y SEGUIMIENTO.xlsx]POTENCIALES!R309C20</stp>
        <tr r="T309" s="1"/>
      </tp>
      <tp t="s">
        <v>22/03/2023</v>
        <stp/>
        <stp>##V3_BDPV12</stp>
        <stp>HQY US Equity</stp>
        <stp>EXPECTED_REPORT_DT</stp>
        <stp>[VALORES POTENCIALES Y SEGUIMIENTO.xlsx]POTENCIALES!R55C8</stp>
        <tr r="H55" s="1"/>
      </tp>
      <tp t="s">
        <v>#N/A Field Not Applicable</v>
        <stp/>
        <stp>##V3_BDPV12</stp>
        <stp>CHKP US Equity</stp>
        <stp>DVD_PAY_DT</stp>
        <stp>[VALORES POTENCIALES Y SEGUIMIENTO.xlsx]POTENCIALES!R360C12</stp>
        <tr r="L360" s="1"/>
      </tp>
      <tp t="s">
        <v>13/12/2022</v>
        <stp/>
        <stp>##V3_BDPV12</stp>
        <stp>SWKS US Equity</stp>
        <stp>DVD_PAY_DT</stp>
        <stp>[VALORES POTENCIALES Y SEGUIMIENTO.xlsx]POTENCIALES!R349C12</stp>
        <tr r="L349" s="1"/>
      </tp>
      <tp t="s">
        <v>Technology</v>
        <stp/>
        <stp>##V3_BDPV12</stp>
        <stp>IDR SM Equity</stp>
        <stp>ICB_INDUSTRY_NAME</stp>
        <stp>[VALORES POTENCIALES Y SEGUIMIENTO.xlsx]SPX SX5E CAC40 DAX30 IBEX35!R26C40</stp>
        <tr r="AN26" s="6"/>
      </tp>
      <tp t="s">
        <v>Consumer Discretionary</v>
        <stp/>
        <stp>##V3_BDPV12</stp>
        <stp>IAG SM Equity</stp>
        <stp>ICB_INDUSTRY_NAME</stp>
        <stp>[VALORES POTENCIALES Y SEGUIMIENTO.xlsx]SPX SX5E CAC40 DAX30 IBEX35!R24C40</stp>
        <tr r="AN24" s="6"/>
      </tp>
      <tp t="s">
        <v>Utilities</v>
        <stp/>
        <stp>##V3_BDPV12</stp>
        <stp>IBE SM Equity</stp>
        <stp>ICB_INDUSTRY_NAME</stp>
        <stp>[VALORES POTENCIALES Y SEGUIMIENTO.xlsx]SPX SX5E CAC40 DAX30 IBEX35!R25C40</stp>
        <tr r="AN25" s="6"/>
      </tp>
      <tp t="s">
        <v>Consumer Discretionary</v>
        <stp/>
        <stp>##V3_BDPV12</stp>
        <stp>ITX SM Equity</stp>
        <stp>ICB_INDUSTRY_NAME</stp>
        <stp>[VALORES POTENCIALES Y SEGUIMIENTO.xlsx]SPX SX5E CAC40 DAX30 IBEX35!R27C40</stp>
        <tr r="AN27" s="6"/>
      </tp>
      <tp>
        <v>-0.26899447061232851</v>
        <stp/>
        <stp>##V3_BDPV12</stp>
        <stp>COST US Equity</stp>
        <stp>NET_DEBT_TO_EBITDA</stp>
        <stp>[VALORES POTENCIALES Y SEGUIMIENTO.xlsx]POTENCIALES!R229C20</stp>
        <tr r="T229" s="1"/>
      </tp>
      <tp>
        <v>0.77946399490285179</v>
        <stp/>
        <stp>##V3_BDPV12</stp>
        <stp>ROST US Equity</stp>
        <stp>NET_DEBT_TO_EBITDA</stp>
        <stp>[VALORES POTENCIALES Y SEGUIMIENTO.xlsx]POTENCIALES!R213C20</stp>
        <tr r="T213" s="1"/>
      </tp>
      <tp t="s">
        <v>Technology</v>
        <stp/>
        <stp>##V3_BDPV12</stp>
        <stp>PRX NA Equity</stp>
        <stp>ICB_INDUSTRY_NAME</stp>
        <stp>[VALORES POTENCIALES Y SEGUIMIENTO.xlsx]SPX SX5E CAC40 DAX30 IBEX35!R44C13</stp>
        <tr r="M44" s="6"/>
      </tp>
      <tp>
        <v>0.35169443913839799</v>
        <stp/>
        <stp>##V3_BDPV12</stp>
        <stp>ANSS US Equity</stp>
        <stp>NET_DEBT_TO_EBITDA</stp>
        <stp>[VALORES POTENCIALES Y SEGUIMIENTO.xlsx]POTENCIALES!R295C20</stp>
        <tr r="T295" s="1"/>
      </tp>
      <tp t="s">
        <v>Real Estate</v>
        <stp/>
        <stp>##V3_BDPV12</stp>
        <stp>URW NA Equity</stp>
        <stp>ICB_INDUSTRY_NAME</stp>
        <stp>[VALORES POTENCIALES Y SEGUIMIENTO.xlsx]SPX SX5E CAC40 DAX30 IBEX35!R43C22</stp>
        <tr r="V43" s="6"/>
      </tp>
      <tp t="s">
        <v>Consumer Discretionary</v>
        <stp/>
        <stp>##V3_BDPV12</stp>
        <stp>UMG NA Equity</stp>
        <stp>ICB_INDUSTRY_NAME</stp>
        <stp>[VALORES POTENCIALES Y SEGUIMIENTO.xlsx]SPX SX5E CAC40 DAX30 IBEX35!R54C13</stp>
        <tr r="M54" s="6"/>
      </tp>
      <tp t="s">
        <v>Consumer Discretionary</v>
        <stp/>
        <stp>##V3_BDPV12</stp>
        <stp>MEL SM Equity</stp>
        <stp>ICB_INDUSTRY_NAME</stp>
        <stp>[VALORES POTENCIALES Y SEGUIMIENTO.xlsx]SPX SX5E CAC40 DAX30 IBEX35!R29C40</stp>
        <tr r="AN29" s="6"/>
      </tp>
      <tp t="s">
        <v>Financials</v>
        <stp/>
        <stp>##V3_BDPV12</stp>
        <stp>MAP SM Equity</stp>
        <stp>ICB_INDUSTRY_NAME</stp>
        <stp>[VALORES POTENCIALES Y SEGUIMIENTO.xlsx]SPX SX5E CAC40 DAX30 IBEX35!R28C40</stp>
        <tr r="AN28" s="6"/>
      </tp>
      <tp t="s">
        <v>Basic Materials</v>
        <stp/>
        <stp>##V3_BDPV12</stp>
        <stp>MTS SM Equity</stp>
        <stp>ICB_INDUSTRY_NAME</stp>
        <stp>[VALORES POTENCIALES Y SEGUIMIENTO.xlsx]SPX SX5E CAC40 DAX30 IBEX35!R31C40</stp>
        <tr r="AN31" s="6"/>
      </tp>
      <tp t="s">
        <v>Real Estate</v>
        <stp/>
        <stp>##V3_BDPV12</stp>
        <stp>MRL SM Equity</stp>
        <stp>ICB_INDUSTRY_NAME</stp>
        <stp>[VALORES POTENCIALES Y SEGUIMIENTO.xlsx]SPX SX5E CAC40 DAX30 IBEX35!R30C40</stp>
        <tr r="AN30" s="6"/>
      </tp>
      <tp t="s">
        <v>Consumer Discretionary</v>
        <stp/>
        <stp>##V3_BDPV12</stp>
        <stp>ITX SQ Equity</stp>
        <stp>ICB_INDUSTRY_NAME</stp>
        <stp>[VALORES POTENCIALES Y SEGUIMIENTO.xlsx]SPX SX5E CAC40 DAX30 IBEX35!R36C13</stp>
        <tr r="M36" s="6"/>
      </tp>
      <tp t="s">
        <v>Utilities</v>
        <stp/>
        <stp>##V3_BDPV12</stp>
        <stp>IBE SQ Equity</stp>
        <stp>ICB_INDUSTRY_NAME</stp>
        <stp>[VALORES POTENCIALES Y SEGUIMIENTO.xlsx]SPX SX5E CAC40 DAX30 IBEX35!R32C13</stp>
        <tr r="M32" s="6"/>
      </tp>
      <tp t="s">
        <v>Real Estate</v>
        <stp/>
        <stp>##V3_BDPV12</stp>
        <stp>COL SM Equity</stp>
        <stp>ICB_INDUSTRY_NAME</stp>
        <stp>[VALORES POTENCIALES Y SEGUIMIENTO.xlsx]SPX SX5E CAC40 DAX30 IBEX35!R18C40</stp>
        <tr r="AN18" s="6"/>
      </tp>
      <tp t="s">
        <v>Consumer Discretionary</v>
        <stp/>
        <stp>##V3_BDPV12</stp>
        <stp>PUB FP Equity</stp>
        <stp>ICB_INDUSTRY_NAME</stp>
        <stp>[VALORES POTENCIALES Y SEGUIMIENTO.xlsx]SPX SX5E CAC40 DAX30 IBEX35!R31C22</stp>
        <tr r="V31" s="6"/>
      </tp>
      <tp t="s">
        <v>Consumer Discretionary</v>
        <stp/>
        <stp>##V3_BDPV12</stp>
        <stp>CIE SM Equity</stp>
        <stp>ICB_INDUSTRY_NAME</stp>
        <stp>[VALORES POTENCIALES Y SEGUIMIENTO.xlsx]SPX SX5E CAC40 DAX30 IBEX35!R16C40</stp>
        <tr r="AN16" s="6"/>
      </tp>
      <tp t="s">
        <v>Consumer Discretionary</v>
        <stp/>
        <stp>##V3_BDPV12</stp>
        <stp>PUM GY Equity</stp>
        <stp>ICB_INDUSTRY_NAME</stp>
        <stp>[VALORES POTENCIALES Y SEGUIMIENTO.xlsx]SPX SX5E CAC40 DAX30 IBEX35!R36C31</stp>
        <tr r="AE36" s="6"/>
      </tp>
      <tp t="s">
        <v>Industrials</v>
        <stp/>
        <stp>##V3_BDPV12</stp>
        <stp>SAF FP Equity</stp>
        <stp>ICB_INDUSTRY_NAME</stp>
        <stp>[VALORES POTENCIALES Y SEGUIMIENTO.xlsx]SPX SX5E CAC40 DAX30 IBEX35!R46C13</stp>
        <tr r="M46" s="6"/>
      </tp>
      <tp t="s">
        <v>Health Care</v>
        <stp/>
        <stp>##V3_BDPV12</stp>
        <stp>SAN FP Equity</stp>
        <stp>ICB_INDUSTRY_NAME</stp>
        <stp>[VALORES POTENCIALES Y SEGUIMIENTO.xlsx]SPX SX5E CAC40 DAX30 IBEX35!R47C13</stp>
        <tr r="M47" s="6"/>
      </tp>
      <tp t="s">
        <v>IT Services</v>
        <stp/>
        <stp>##V3_BDPV12</stp>
        <stp>IT US Equity</stp>
        <stp>GICS_INDUSTRY_NAME</stp>
        <stp>[VALORES POTENCIALES Y SEGUIMIENTO.xlsx]POTENCIALES!R49C6</stp>
        <tr r="F49" s="1"/>
      </tp>
      <tp>
        <v>6.9594680683163324</v>
        <stp/>
        <stp>##V3_BDPV12</stp>
        <stp>BABA US Equity</stp>
        <stp>EV_EBITDA_ADJUSTED</stp>
        <stp>[VALORES POTENCIALES Y SEGUIMIENTO.xlsx]POTENCIALES!R362C15</stp>
        <tr r="O362" s="1"/>
      </tp>
      <tp t="s">
        <v>Health Care Providers &amp; Servic</v>
        <stp/>
        <stp>##V3_BDPV12</stp>
        <stp>CI US Equity</stp>
        <stp>GICS_INDUSTRY_NAME</stp>
        <stp>[VALORES POTENCIALES Y SEGUIMIENTO.xlsx]POTENCIALES!R99C6</stp>
        <tr r="F99" s="1"/>
      </tp>
      <tp t="s">
        <v>Household Products</v>
        <stp/>
        <stp>##V3_BDPV12</stp>
        <stp>PG US Equity</stp>
        <stp>GICS_INDUSTRY_NAME</stp>
        <stp>[VALORES POTENCIALES Y SEGUIMIENTO.xlsx]POTENCIALES!R69C6</stp>
        <tr r="F69" s="1"/>
      </tp>
      <tp t="s">
        <v>Financials</v>
        <stp/>
        <stp>##V3_BDPV12</stp>
        <stp>BKT SM Equity</stp>
        <stp>ICB_INDUSTRY_NAME</stp>
        <stp>[VALORES POTENCIALES Y SEGUIMIENTO.xlsx]SPX SX5E CAC40 DAX30 IBEX35!R14C40</stp>
        <tr r="AN14" s="6"/>
      </tp>
      <tp t="s">
        <v>Industrials</v>
        <stp/>
        <stp>##V3_BDPV12</stp>
        <stp>SIE GY Equity</stp>
        <stp>ICB_INDUSTRY_NAME</stp>
        <stp>[VALORES POTENCIALES Y SEGUIMIENTO.xlsx]SPX SX5E CAC40 DAX30 IBEX35!R50C13</stp>
        <tr r="M50" s="6"/>
      </tp>
      <tp t="s">
        <v>Technology</v>
        <stp/>
        <stp>##V3_BDPV12</stp>
        <stp>SAP GY Equity</stp>
        <stp>ICB_INDUSTRY_NAME</stp>
        <stp>[VALORES POTENCIALES Y SEGUIMIENTO.xlsx]SPX SX5E CAC40 DAX30 IBEX35!R49C13</stp>
        <tr r="M49" s="6"/>
      </tp>
      <tp t="s">
        <v>Industrials</v>
        <stp/>
        <stp>##V3_BDPV12</stp>
        <stp>ANA SM Equity</stp>
        <stp>ICB_INDUSTRY_NAME</stp>
        <stp>[VALORES POTENCIALES Y SEGUIMIENTO.xlsx]SPX SX5E CAC40 DAX30 IBEX35!R12C40</stp>
        <tr r="AN12" s="6"/>
      </tp>
      <tp t="s">
        <v>Health Care</v>
        <stp/>
        <stp>##V3_BDPV12</stp>
        <stp>ALM SM Equity</stp>
        <stp>ICB_INDUSTRY_NAME</stp>
        <stp>[VALORES POTENCIALES Y SEGUIMIENTO.xlsx]SPX SX5E CAC40 DAX30 IBEX35!R10C40</stp>
        <tr r="AN10" s="6"/>
      </tp>
      <tp t="s">
        <v>Technology</v>
        <stp/>
        <stp>##V3_BDPV12</stp>
        <stp>AMS SM Equity</stp>
        <stp>ICB_INDUSTRY_NAME</stp>
        <stp>[VALORES POTENCIALES Y SEGUIMIENTO.xlsx]SPX SX5E CAC40 DAX30 IBEX35!R11C40</stp>
        <tr r="AN11" s="6"/>
      </tp>
      <tp t="s">
        <v>Consumer Discretionary</v>
        <stp/>
        <stp>##V3_BDPV12</stp>
        <stp>RNO FP Equity</stp>
        <stp>ICB_INDUSTRY_NAME</stp>
        <stp>[VALORES POTENCIALES Y SEGUIMIENTO.xlsx]SPX SX5E CAC40 DAX30 IBEX35!R34C22</stp>
        <tr r="V34" s="6"/>
      </tp>
      <tp t="s">
        <v>Consumer Discretionary</v>
        <stp/>
        <stp>##V3_BDPV12</stp>
        <stp>RMS FP Equity</stp>
        <stp>ICB_INDUSTRY_NAME</stp>
        <stp>[VALORES POTENCIALES Y SEGUIMIENTO.xlsx]SPX SX5E CAC40 DAX30 IBEX35!R33C22</stp>
        <tr r="V33" s="6"/>
      </tp>
      <tp t="s">
        <v>15/02/2023</v>
        <stp/>
        <stp>##V3_BDPV12</stp>
        <stp>CHH US Equity</stp>
        <stp>EXPECTED_REPORT_DT</stp>
        <stp>[VALORES POTENCIALES Y SEGUIMIENTO.xlsx]POTENCIALES!R25C8</stp>
        <tr r="H25" s="1"/>
      </tp>
      <tp t="s">
        <v>Technology</v>
        <stp/>
        <stp>##V3_BDPV12</stp>
        <stp>STM FP Equity</stp>
        <stp>ICB_INDUSTRY_NAME</stp>
        <stp>[VALORES POTENCIALES Y SEGUIMIENTO.xlsx]SPX SX5E CAC40 DAX30 IBEX35!R39C22</stp>
        <tr r="V39" s="6"/>
      </tp>
      <tp t="s">
        <v>Industrials</v>
        <stp/>
        <stp>##V3_BDPV12</stp>
        <stp>SAF FP Equity</stp>
        <stp>ICB_INDUSTRY_NAME</stp>
        <stp>[VALORES POTENCIALES Y SEGUIMIENTO.xlsx]SPX SX5E CAC40 DAX30 IBEX35!R35C22</stp>
        <tr r="V35" s="6"/>
      </tp>
      <tp t="s">
        <v>Health Care</v>
        <stp/>
        <stp>##V3_BDPV12</stp>
        <stp>SAN FP Equity</stp>
        <stp>ICB_INDUSTRY_NAME</stp>
        <stp>[VALORES POTENCIALES Y SEGUIMIENTO.xlsx]SPX SX5E CAC40 DAX30 IBEX35!R36C22</stp>
        <tr r="V36" s="6"/>
      </tp>
      <tp t="s">
        <v>Industrials</v>
        <stp/>
        <stp>##V3_BDPV12</stp>
        <stp>SGO FP Equity</stp>
        <stp>ICB_INDUSTRY_NAME</stp>
        <stp>[VALORES POTENCIALES Y SEGUIMIENTO.xlsx]SPX SX5E CAC40 DAX30 IBEX35!R37C22</stp>
        <tr r="V37" s="6"/>
      </tp>
      <tp t="s">
        <v>22/02/2023</v>
        <stp/>
        <stp>##V3_BDPV12</stp>
        <stp>DVA US Equity</stp>
        <stp>EXPECTED_REPORT_DT</stp>
        <stp>[VALORES POTENCIALES Y SEGUIMIENTO.xlsx]POTENCIALES!R85C8</stp>
        <tr r="H85" s="1"/>
      </tp>
      <tp t="s">
        <v>Energy</v>
        <stp/>
        <stp>##V3_BDPV12</stp>
        <stp>TTE FP Equity</stp>
        <stp>ICB_INDUSTRY_NAME</stp>
        <stp>[VALORES POTENCIALES Y SEGUIMIENTO.xlsx]SPX SX5E CAC40 DAX30 IBEX35!R42C22</stp>
        <tr r="V42" s="6"/>
      </tp>
      <tp t="s">
        <v>Industrials</v>
        <stp/>
        <stp>##V3_BDPV12</stp>
        <stp>TEP FP Equity</stp>
        <stp>ICB_INDUSTRY_NAME</stp>
        <stp>[VALORES POTENCIALES Y SEGUIMIENTO.xlsx]SPX SX5E CAC40 DAX30 IBEX35!R41C22</stp>
        <tr r="V41" s="6"/>
      </tp>
      <tp t="s">
        <v>Real Estate</v>
        <stp/>
        <stp>##V3_BDPV12</stp>
        <stp>VNA GY Equity</stp>
        <stp>ICB_INDUSTRY_NAME</stp>
        <stp>[VALORES POTENCIALES Y SEGUIMIENTO.xlsx]SPX SX5E CAC40 DAX30 IBEX35!R55C13</stp>
        <tr r="M55" s="6"/>
      </tp>
      <tp t="s">
        <v>Health Care</v>
        <stp/>
        <stp>##V3_BDPV12</stp>
        <stp>GRF SM Equity</stp>
        <stp>ICB_INDUSTRY_NAME</stp>
        <stp>[VALORES POTENCIALES Y SEGUIMIENTO.xlsx]SPX SX5E CAC40 DAX30 IBEX35!R23C40</stp>
        <tr r="AN23" s="6"/>
      </tp>
      <tp>
        <v>22.014344458526967</v>
        <stp/>
        <stp>##V3_BDPV12</stp>
        <stp>ADBE US Equity</stp>
        <stp>EV_EBITDA_ADJUSTED</stp>
        <stp>[VALORES POTENCIALES Y SEGUIMIENTO.xlsx]POTENCIALES!R315C15</stp>
        <tr r="O315" s="1"/>
      </tp>
      <tp t="s">
        <v>Industrials</v>
        <stp/>
        <stp>##V3_BDPV12</stp>
        <stp>FER SM Equity</stp>
        <stp>ICB_INDUSTRY_NAME</stp>
        <stp>[VALORES POTENCIALES Y SEGUIMIENTO.xlsx]SPX SX5E CAC40 DAX30 IBEX35!R22C40</stp>
        <tr r="AN22" s="6"/>
      </tp>
      <tp t="s">
        <v>Industrials</v>
        <stp/>
        <stp>##V3_BDPV12</stp>
        <stp>FDR SM Equity</stp>
        <stp>ICB_INDUSTRY_NAME</stp>
        <stp>[VALORES POTENCIALES Y SEGUIMIENTO.xlsx]SPX SX5E CAC40 DAX30 IBEX35!R21C40</stp>
        <tr r="AN21" s="6"/>
      </tp>
      <tp t="s">
        <v>#N/A N/A</v>
        <stp/>
        <stp>##V3_BDPV12</stp>
        <stp>ETSY US Equity</stp>
        <stp>NET_DEBT_TO_EBITDA</stp>
        <stp>[VALORES POTENCIALES Y SEGUIMIENTO.xlsx]POTENCIALES!R260C20</stp>
        <tr r="T260" s="1"/>
      </tp>
      <tp t="s">
        <v>Utilities</v>
        <stp/>
        <stp>##V3_BDPV12</stp>
        <stp>ELE SM Equity</stp>
        <stp>ICB_INDUSTRY_NAME</stp>
        <stp>[VALORES POTENCIALES Y SEGUIMIENTO.xlsx]SPX SX5E CAC40 DAX30 IBEX35!R19C40</stp>
        <tr r="AN19" s="6"/>
      </tp>
      <tp t="s">
        <v>Energy</v>
        <stp/>
        <stp>##V3_BDPV12</stp>
        <stp>ENG SM Equity</stp>
        <stp>ICB_INDUSTRY_NAME</stp>
        <stp>[VALORES POTENCIALES Y SEGUIMIENTO.xlsx]SPX SX5E CAC40 DAX30 IBEX35!R20C40</stp>
        <tr r="AN20" s="6"/>
      </tp>
      <tp t="s">
        <v>Consumer Discretionary</v>
        <stp/>
        <stp>##V3_BDPV12</stp>
        <stp>VIV FP Equity</stp>
        <stp>ICB_INDUSTRY_NAME</stp>
        <stp>[VALORES POTENCIALES Y SEGUIMIENTO.xlsx]SPX SX5E CAC40 DAX30 IBEX35!R45C22</stp>
        <tr r="V45" s="6"/>
      </tp>
      <tp t="s">
        <v>Utilities</v>
        <stp/>
        <stp>##V3_BDPV12</stp>
        <stp>VIE FP Equity</stp>
        <stp>ICB_INDUSTRY_NAME</stp>
        <stp>[VALORES POTENCIALES Y SEGUIMIENTO.xlsx]SPX SX5E CAC40 DAX30 IBEX35!R44C22</stp>
        <tr r="V44" s="6"/>
      </tp>
      <tp t="s">
        <v>Energy</v>
        <stp/>
        <stp>##V3_BDPV12</stp>
        <stp>TTE FP Equity</stp>
        <stp>ICB_INDUSTRY_NAME</stp>
        <stp>[VALORES POTENCIALES Y SEGUIMIENTO.xlsx]SPX SX5E CAC40 DAX30 IBEX35!R53C13</stp>
        <tr r="M53" s="6"/>
      </tp>
      <tp t="s">
        <v>Industrials</v>
        <stp/>
        <stp>##V3_BDPV12</stp>
        <stp>WLN FP Equity</stp>
        <stp>ICB_INDUSTRY_NAME</stp>
        <stp>[VALORES POTENCIALES Y SEGUIMIENTO.xlsx]SPX SX5E CAC40 DAX30 IBEX35!R46C22</stp>
        <tr r="V46" s="6"/>
      </tp>
      <tp t="s">
        <v>Consumer Discretionary</v>
        <stp/>
        <stp>##V3_BDPV12</stp>
        <stp>KER FP Equity</stp>
        <stp>ICB_INDUSTRY_NAME</stp>
        <stp>[VALORES POTENCIALES Y SEGUIMIENTO.xlsx]SPX SX5E CAC40 DAX30 IBEX35!R37C13</stp>
        <tr r="M37" s="6"/>
      </tp>
      <tp t="s">
        <v>Industrials</v>
        <stp/>
        <stp>##V3_BDPV12</stp>
        <stp>HEI GY Equity</stp>
        <stp>ICB_INDUSTRY_NAME</stp>
        <stp>[VALORES POTENCIALES Y SEGUIMIENTO.xlsx]SPX SX5E CAC40 DAX30 IBEX35!R27C31</stp>
        <tr r="AE27" s="6"/>
      </tp>
      <tp t="s">
        <v>Consumer Staples</v>
        <stp/>
        <stp>##V3_BDPV12</stp>
        <stp>HFG GY Equity</stp>
        <stp>ICB_INDUSTRY_NAME</stp>
        <stp>[VALORES POTENCIALES Y SEGUIMIENTO.xlsx]SPX SX5E CAC40 DAX30 IBEX35!R29C31</stp>
        <tr r="AE29" s="6"/>
      </tp>
      <tp t="s">
        <v>Energy</v>
        <stp/>
        <stp>##V3_BDPV12</stp>
        <stp>ENI IM Equity</stp>
        <stp>ICB_INDUSTRY_NAME</stp>
        <stp>[VALORES POTENCIALES Y SEGUIMIENTO.xlsx]SPX SX5E CAC40 DAX30 IBEX35!R30C13</stp>
        <tr r="M30" s="6"/>
      </tp>
      <tp t="s">
        <v>Technology</v>
        <stp/>
        <stp>##V3_BDPV12</stp>
        <stp>IFX GY Equity</stp>
        <stp>ICB_INDUSTRY_NAME</stp>
        <stp>[VALORES POTENCIALES Y SEGUIMIENTO.xlsx]SPX SX5E CAC40 DAX30 IBEX35!R30C31</stp>
        <tr r="AE30" s="6"/>
      </tp>
      <tp t="s">
        <v>Consumer Discretionary</v>
        <stp/>
        <stp>##V3_BDPV12</stp>
        <stp>STLA IM Equity</stp>
        <stp>ICB_INDUSTRY_NAME</stp>
        <stp>[VALORES POTENCIALES Y SEGUIMIENTO.xlsx]SPX SX5E CAC40 DAX30 IBEX35!R51C13</stp>
        <tr r="M51" s="6"/>
      </tp>
      <tp t="s">
        <v>#N/A Field Not Applicable</v>
        <stp/>
        <stp>##V3_BDPV12</stp>
        <stp>BLKB US Equity</stp>
        <stp>DVD_PAY_DT</stp>
        <stp>[VALORES POTENCIALES Y SEGUIMIENTO.xlsx]POTENCIALES!R322C12</stp>
        <tr r="L322" s="1"/>
      </tp>
      <tp t="s">
        <v>Consumer Discretionary</v>
        <stp/>
        <stp>##V3_BDPV12</stp>
        <stp>KER FP Equity</stp>
        <stp>ICB_INDUSTRY_NAME</stp>
        <stp>[VALORES POTENCIALES Y SEGUIMIENTO.xlsx]SPX SX5E CAC40 DAX30 IBEX35!R24C22</stp>
        <tr r="V24" s="6"/>
      </tp>
      <tp t="s">
        <v>Technology</v>
        <stp/>
        <stp>##V3_BDPV12</stp>
        <stp>IFX GY Equity</stp>
        <stp>ICB_INDUSTRY_NAME</stp>
        <stp>[VALORES POTENCIALES Y SEGUIMIENTO.xlsx]SPX SX5E CAC40 DAX30 IBEX35!R33C13</stp>
        <tr r="M33" s="6"/>
      </tp>
      <tp t="s">
        <v>Basic Materials</v>
        <stp/>
        <stp>##V3_BDPV12</stp>
        <stp>LIN GY Equity</stp>
        <stp>ICB_INDUSTRY_NAME</stp>
        <stp>[VALORES POTENCIALES Y SEGUIMIENTO.xlsx]SPX SX5E CAC40 DAX30 IBEX35!R31C31</stp>
        <tr r="AE31" s="6"/>
      </tp>
      <tp t="s">
        <v>Health Care</v>
        <stp/>
        <stp>##V3_BDPV12</stp>
        <stp>MRK GY Equity</stp>
        <stp>ICB_INDUSTRY_NAME</stp>
        <stp>[VALORES POTENCIALES Y SEGUIMIENTO.xlsx]SPX SX5E CAC40 DAX30 IBEX35!R32C31</stp>
        <tr r="AE32" s="6"/>
      </tp>
      <tp t="s">
        <v>Industrials</v>
        <stp/>
        <stp>##V3_BDPV12</stp>
        <stp>MTX GY Equity</stp>
        <stp>ICB_INDUSTRY_NAME</stp>
        <stp>[VALORES POTENCIALES Y SEGUIMIENTO.xlsx]SPX SX5E CAC40 DAX30 IBEX35!R33C31</stp>
        <tr r="AE33" s="6"/>
      </tp>
      <tp t="s">
        <v>Basic Materials</v>
        <stp/>
        <stp>##V3_BDPV12</stp>
        <stp>LIN GY Equity</stp>
        <stp>ICB_INDUSTRY_NAME</stp>
        <stp>[VALORES POTENCIALES Y SEGUIMIENTO.xlsx]SPX SX5E CAC40 DAX30 IBEX35!R39C13</stp>
        <tr r="M39" s="6"/>
      </tp>
      <tp t="s">
        <v>Telecommunications</v>
        <stp/>
        <stp>##V3_BDPV12</stp>
        <stp>ORA FP Equity</stp>
        <stp>ICB_INDUSTRY_NAME</stp>
        <stp>[VALORES POTENCIALES Y SEGUIMIENTO.xlsx]SPX SX5E CAC40 DAX30 IBEX35!R30C22</stp>
        <tr r="V30" s="6"/>
      </tp>
      <tp t="s">
        <v>Industrials</v>
        <stp/>
        <stp>##V3_BDPV12</stp>
        <stp>CRH ID Equity</stp>
        <stp>ICB_INDUSTRY_NAME</stp>
        <stp>[VALORES POTENCIALES Y SEGUIMIENTO.xlsx]SPX SX5E CAC40 DAX30 IBEX35!R21C13</stp>
        <tr r="M21" s="6"/>
      </tp>
      <tp t="s">
        <v>#N/A N/A</v>
        <stp/>
        <stp>##V3_BDPV12</stp>
        <stp>SABR US Equity</stp>
        <stp>EV_EBITDA_ADJUSTED</stp>
        <stp>[VALORES POTENCIALES Y SEGUIMIENTO.xlsx]POTENCIALES!R189C15</stp>
        <tr r="O189" s="1"/>
      </tp>
      <tp t="s">
        <v>09/02/2023</v>
        <stp/>
        <stp>##V3_BDPV12</stp>
        <stp>PEP US Equity</stp>
        <stp>EXPECTED_REPORT_DT</stp>
        <stp>[VALORES POTENCIALES Y SEGUIMIENTO.xlsx]POTENCIALES!R35C8</stp>
        <tr r="H35" s="1"/>
      </tp>
      <tp t="s">
        <v>Utilities</v>
        <stp/>
        <stp>##V3_BDPV12</stp>
        <stp>SLR SM Equity</stp>
        <stp>ICB_INDUSTRY_NAME</stp>
        <stp>[VALORES POTENCIALES Y SEGUIMIENTO.xlsx]SPX SX5E CAC40 DAX30 IBEX35!R39C40</stp>
        <tr r="AN39" s="6"/>
      </tp>
      <tp t="s">
        <v>Financials</v>
        <stp/>
        <stp>##V3_BDPV12</stp>
        <stp>SAB SM Equity</stp>
        <stp>ICB_INDUSTRY_NAME</stp>
        <stp>[VALORES POTENCIALES Y SEGUIMIENTO.xlsx]SPX SX5E CAC40 DAX30 IBEX35!R36C40</stp>
        <tr r="AN36" s="6"/>
      </tp>
      <tp t="s">
        <v>Financials</v>
        <stp/>
        <stp>##V3_BDPV12</stp>
        <stp>SAN SM Equity</stp>
        <stp>ICB_INDUSTRY_NAME</stp>
        <stp>[VALORES POTENCIALES Y SEGUIMIENTO.xlsx]SPX SX5E CAC40 DAX30 IBEX35!R37C40</stp>
        <tr r="AN37" s="6"/>
      </tp>
      <tp t="s">
        <v>Consumer Discretionary</v>
        <stp/>
        <stp>##V3_BDPV12</stp>
        <stp>BMW GY Equity</stp>
        <stp>ICB_INDUSTRY_NAME</stp>
        <stp>[VALORES POTENCIALES Y SEGUIMIENTO.xlsx]SPX SX5E CAC40 DAX30 IBEX35!R18C13</stp>
        <tr r="M18" s="6"/>
      </tp>
      <tp t="s">
        <v>Basic Materials</v>
        <stp/>
        <stp>##V3_BDPV12</stp>
        <stp>BAS GY Equity</stp>
        <stp>ICB_INDUSTRY_NAME</stp>
        <stp>[VALORES POTENCIALES Y SEGUIMIENTO.xlsx]SPX SX5E CAC40 DAX30 IBEX35!R15C13</stp>
        <tr r="M15" s="6"/>
      </tp>
      <tp>
        <v>0.83660465880859314</v>
        <stp/>
        <stp>##V3_BDPV12</stp>
        <stp>VRSN US Equity</stp>
        <stp>NET_DEBT_TO_EBITDA</stp>
        <stp>[VALORES POTENCIALES Y SEGUIMIENTO.xlsx]POTENCIALES!R279C20</stp>
        <tr r="T279" s="1"/>
      </tp>
      <tp t="s">
        <v>Energy</v>
        <stp/>
        <stp>##V3_BDPV12</stp>
        <stp>REP SM Equity</stp>
        <stp>ICB_INDUSTRY_NAME</stp>
        <stp>[VALORES POTENCIALES Y SEGUIMIENTO.xlsx]SPX SX5E CAC40 DAX30 IBEX35!R35C40</stp>
        <tr r="AN35" s="6"/>
      </tp>
      <tp t="s">
        <v>Utilities</v>
        <stp/>
        <stp>##V3_BDPV12</stp>
        <stp>REE SM Equity</stp>
        <stp>ICB_INDUSTRY_NAME</stp>
        <stp>[VALORES POTENCIALES Y SEGUIMIENTO.xlsx]SPX SX5E CAC40 DAX30 IBEX35!R34C40</stp>
        <tr r="AN34" s="6"/>
      </tp>
      <tp t="s">
        <v>Financials</v>
        <stp/>
        <stp>##V3_BDPV12</stp>
        <stp>ALV GY Equity</stp>
        <stp>ICB_INDUSTRY_NAME</stp>
        <stp>[VALORES POTENCIALES Y SEGUIMIENTO.xlsx]SPX SX5E CAC40 DAX30 IBEX35!R10C31</stp>
        <tr r="AE10" s="6"/>
      </tp>
      <tp t="s">
        <v>Financials</v>
        <stp/>
        <stp>##V3_BDPV12</stp>
        <stp>BNP FP Equity</stp>
        <stp>ICB_INDUSTRY_NAME</stp>
        <stp>[VALORES POTENCIALES Y SEGUIMIENTO.xlsx]SPX SX5E CAC40 DAX30 IBEX35!R20C13</stp>
        <tr r="M20" s="6"/>
      </tp>
      <tp t="s">
        <v>Industrials</v>
        <stp/>
        <stp>##V3_BDPV12</stp>
        <stp>ALO FP Equity</stp>
        <stp>ICB_INDUSTRY_NAME</stp>
        <stp>[VALORES POTENCIALES Y SEGUIMIENTO.xlsx]SPX SX5E CAC40 DAX30 IBEX35!R10C22</stp>
        <tr r="V10" s="6"/>
      </tp>
      <tp>
        <v>0.86876700615618174</v>
        <stp/>
        <stp>##V3_BDPV12</stp>
        <stp>NDSN US Equity</stp>
        <stp>NET_DEBT_TO_EBITDA</stp>
        <stp>[VALORES POTENCIALES Y SEGUIMIENTO.xlsx]POTENCIALES!R158C20</stp>
        <tr r="T158" s="1"/>
      </tp>
      <tp t="s">
        <v>Basic Materials</v>
        <stp/>
        <stp>##V3_BDPV12</stp>
        <stp>BNR GY Equity</stp>
        <stp>ICB_INDUSTRY_NAME</stp>
        <stp>[VALORES POTENCIALES Y SEGUIMIENTO.xlsx]SPX SX5E CAC40 DAX30 IBEX35!R14C31</stp>
        <tr r="AE14" s="6"/>
      </tp>
      <tp t="s">
        <v>Consumer Discretionary</v>
        <stp/>
        <stp>##V3_BDPV12</stp>
        <stp>BMW GY Equity</stp>
        <stp>ICB_INDUSTRY_NAME</stp>
        <stp>[VALORES POTENCIALES Y SEGUIMIENTO.xlsx]SPX SX5E CAC40 DAX30 IBEX35!R13C31</stp>
        <tr r="AE13" s="6"/>
      </tp>
      <tp t="s">
        <v>Industrials</v>
        <stp/>
        <stp>##V3_BDPV12</stp>
        <stp>AIR FP Equity</stp>
        <stp>ICB_INDUSTRY_NAME</stp>
        <stp>[VALORES POTENCIALES Y SEGUIMIENTO.xlsx]SPX SX5E CAC40 DAX30 IBEX35!R12C13</stp>
        <tr r="M12" s="6"/>
      </tp>
      <tp t="s">
        <v>Basic Materials</v>
        <stp/>
        <stp>##V3_BDPV12</stp>
        <stp>BAS GY Equity</stp>
        <stp>ICB_INDUSTRY_NAME</stp>
        <stp>[VALORES POTENCIALES Y SEGUIMIENTO.xlsx]SPX SX5E CAC40 DAX30 IBEX35!R11C31</stp>
        <tr r="AE11" s="6"/>
      </tp>
      <tp t="s">
        <v>Financials</v>
        <stp/>
        <stp>##V3_BDPV12</stp>
        <stp>BNP FP Equity</stp>
        <stp>ICB_INDUSTRY_NAME</stp>
        <stp>[VALORES POTENCIALES Y SEGUIMIENTO.xlsx]SPX SX5E CAC40 DAX30 IBEX35!R12C22</stp>
        <tr r="V12" s="6"/>
      </tp>
      <tp t="s">
        <v>Health Care</v>
        <stp/>
        <stp>##V3_BDPV12</stp>
        <stp>PHM SM Equity</stp>
        <stp>ICB_INDUSTRY_NAME</stp>
        <stp>[VALORES POTENCIALES Y SEGUIMIENTO.xlsx]SPX SX5E CAC40 DAX30 IBEX35!R33C40</stp>
        <tr r="AN33" s="6"/>
      </tp>
      <tp t="s">
        <v>Technology</v>
        <stp/>
        <stp>##V3_BDPV12</stp>
        <stp>CAP FP Equity</stp>
        <stp>ICB_INDUSTRY_NAME</stp>
        <stp>[VALORES POTENCIALES Y SEGUIMIENTO.xlsx]SPX SX5E CAC40 DAX30 IBEX35!R14C22</stp>
        <tr r="V14" s="6"/>
      </tp>
      <tp t="s">
        <v>Consumer Discretionary</v>
        <stp/>
        <stp>##V3_BDPV12</stp>
        <stp>CON GY Equity</stp>
        <stp>ICB_INDUSTRY_NAME</stp>
        <stp>[VALORES POTENCIALES Y SEGUIMIENTO.xlsx]SPX SX5E CAC40 DAX30 IBEX35!R15C31</stp>
        <tr r="AE15" s="6"/>
      </tp>
      <tp t="s">
        <v>Financials</v>
        <stp/>
        <stp>##V3_BDPV12</stp>
        <stp>ALV GY Equity</stp>
        <stp>ICB_INDUSTRY_NAME</stp>
        <stp>[VALORES POTENCIALES Y SEGUIMIENTO.xlsx]SPX SX5E CAC40 DAX30 IBEX35!R13C13</stp>
        <tr r="M13" s="6"/>
      </tp>
      <tp>
        <v>1.0938072554049103</v>
        <stp/>
        <stp>##V3_BDPV12</stp>
        <stp>ADSK US Equity</stp>
        <stp>NET_DEBT_TO_EBITDA</stp>
        <stp>[VALORES POTENCIALES Y SEGUIMIENTO.xlsx]POTENCIALES!R293C20</stp>
        <tr r="T293" s="1"/>
      </tp>
      <tp t="s">
        <v>Technology</v>
        <stp/>
        <stp>##V3_BDPV12</stp>
        <stp>DSY FP Equity</stp>
        <stp>ICB_INDUSTRY_NAME</stp>
        <stp>[VALORES POTENCIALES Y SEGUIMIENTO.xlsx]SPX SX5E CAC40 DAX30 IBEX35!R17C22</stp>
        <tr r="V17" s="6"/>
      </tp>
      <tp t="s">
        <v>Industrials</v>
        <stp/>
        <stp>##V3_BDPV12</stp>
        <stp>DPW GY Equity</stp>
        <stp>ICB_INDUSTRY_NAME</stp>
        <stp>[VALORES POTENCIALES Y SEGUIMIENTO.xlsx]SPX SX5E CAC40 DAX30 IBEX35!R20C31</stp>
        <tr r="AE20" s="6"/>
      </tp>
      <tp t="s">
        <v>Telecommunications</v>
        <stp/>
        <stp>##V3_BDPV12</stp>
        <stp>DTE GY Equity</stp>
        <stp>ICB_INDUSTRY_NAME</stp>
        <stp>[VALORES POTENCIALES Y SEGUIMIENTO.xlsx]SPX SX5E CAC40 DAX30 IBEX35!R21C31</stp>
        <tr r="AE21" s="6"/>
      </tp>
      <tp t="s">
        <v>Financials</v>
        <stp/>
        <stp>##V3_BDPV12</stp>
        <stp>DBK GY Equity</stp>
        <stp>ICB_INDUSTRY_NAME</stp>
        <stp>[VALORES POTENCIALES Y SEGUIMIENTO.xlsx]SPX SX5E CAC40 DAX30 IBEX35!R18C31</stp>
        <tr r="AE18" s="6"/>
      </tp>
      <tp t="s">
        <v>Financials</v>
        <stp/>
        <stp>##V3_BDPV12</stp>
        <stp>DB1 GY Equity</stp>
        <stp>ICB_INDUSTRY_NAME</stp>
        <stp>[VALORES POTENCIALES Y SEGUIMIENTO.xlsx]SPX SX5E CAC40 DAX30 IBEX35!R17C31</stp>
        <tr r="AE17" s="6"/>
      </tp>
      <tp t="s">
        <v>Consumer Discretionary</v>
        <stp/>
        <stp>##V3_BDPV12</stp>
        <stp>DAI GY Equity</stp>
        <stp>ICB_INDUSTRY_NAME</stp>
        <stp>[VALORES POTENCIALES Y SEGUIMIENTO.xlsx]SPX SX5E CAC40 DAX30 IBEX35!R16C31</stp>
        <tr r="AE16" s="6"/>
      </tp>
      <tp>
        <v>28.405364167616874</v>
        <stp/>
        <stp>##V3_BDPV12</stp>
        <stp>IRBT US Equity</stp>
        <stp>EV_EBITDA_ADJUSTED</stp>
        <stp>[VALORES POTENCIALES Y SEGUIMIENTO.xlsx]POTENCIALES!R256C15</stp>
        <tr r="O256" s="1"/>
      </tp>
      <tp>
        <v>2.4307893950055419</v>
        <stp/>
        <stp>##V3_BDPV12</stp>
        <stp>MASI US Equity</stp>
        <stp>NET_DEBT_TO_EBITDA</stp>
        <stp>[VALORES POTENCIALES Y SEGUIMIENTO.xlsx]POTENCIALES!R120C20</stp>
        <tr r="T120" s="1"/>
      </tp>
      <tp t="s">
        <v>Health Care</v>
        <stp/>
        <stp>##V3_BDPV12</stp>
        <stp>ERF FP Equity</stp>
        <stp>ICB_INDUSTRY_NAME</stp>
        <stp>[VALORES POTENCIALES Y SEGUIMIENTO.xlsx]SPX SX5E CAC40 DAX30 IBEX35!R21C22</stp>
        <tr r="V21" s="6"/>
      </tp>
      <tp t="s">
        <v>Consumer Staples</v>
        <stp/>
        <stp>##V3_BDPV12</stp>
        <stp>VIS SM Equity</stp>
        <stp>ICB_INDUSTRY_NAME</stp>
        <stp>[VALORES POTENCIALES Y SEGUIMIENTO.xlsx]SPX SX5E CAC40 DAX30 IBEX35!R41C40</stp>
        <tr r="AN41" s="6"/>
      </tp>
      <tp t="s">
        <v>Financials</v>
        <stp/>
        <stp>##V3_BDPV12</stp>
        <stp>SAN SQ Equity</stp>
        <stp>ICB_INDUSTRY_NAME</stp>
        <stp>[VALORES POTENCIALES Y SEGUIMIENTO.xlsx]SPX SX5E CAC40 DAX30 IBEX35!R48C13</stp>
        <tr r="M48" s="6"/>
      </tp>
      <tp t="s">
        <v>Energy</v>
        <stp/>
        <stp>##V3_BDPV12</stp>
        <stp>ENR GY Equity</stp>
        <stp>ICB_INDUSTRY_NAME</stp>
        <stp>[VALORES POTENCIALES Y SEGUIMIENTO.xlsx]SPX SX5E CAC40 DAX30 IBEX35!R23C31</stp>
        <tr r="AE23" s="6"/>
      </tp>
      <tp t="s">
        <v>Financials</v>
        <stp/>
        <stp>##V3_BDPV12</stp>
        <stp>ISP IM Equity</stp>
        <stp>ICB_INDUSTRY_NAME</stp>
        <stp>[VALORES POTENCIALES Y SEGUIMIENTO.xlsx]SPX SX5E CAC40 DAX30 IBEX35!R35C13</stp>
        <tr r="M35" s="6"/>
      </tp>
      <tp t="s">
        <v>Energy</v>
        <stp/>
        <stp>##V3_BDPV12</stp>
        <stp>SGRE SM Equity</stp>
        <stp>ICB_INDUSTRY_NAME</stp>
        <stp>[VALORES POTENCIALES Y SEGUIMIENTO.xlsx]SPX SX5E CAC40 DAX30 IBEX35!R38C40</stp>
        <tr r="AN38" s="6"/>
      </tp>
      <tp t="s">
        <v>Consumer Discretionary</v>
        <stp/>
        <stp>##V3_BDPV12</stp>
        <stp>STLA FP Equity</stp>
        <stp>ICB_INDUSTRY_NAME</stp>
        <stp>[VALORES POTENCIALES Y SEGUIMIENTO.xlsx]SPX SX5E CAC40 DAX30 IBEX35!R38C22</stp>
        <tr r="V38" s="6"/>
      </tp>
      <tp t="s">
        <v>09/09/2020</v>
        <stp/>
        <stp>##V3_BDPV12</stp>
        <stp>DNKN US Equity</stp>
        <stp>DVD_PAY_DT</stp>
        <stp>[VALORES POTENCIALES Y SEGUIMIENTO.xlsx]POTENCIALES!R243C12</stp>
        <tr r="L243" s="1"/>
      </tp>
      <tp t="s">
        <v>Industrials</v>
        <stp/>
        <stp>##V3_BDPV12</stp>
        <stp>DPW GY Equity</stp>
        <stp>ICB_INDUSTRY_NAME</stp>
        <stp>[VALORES POTENCIALES Y SEGUIMIENTO.xlsx]SPX SX5E CAC40 DAX30 IBEX35!R26C13</stp>
        <tr r="M26" s="6"/>
      </tp>
      <tp t="s">
        <v>Health Care</v>
        <stp/>
        <stp>##V3_BDPV12</stp>
        <stp>FRE GY Equity</stp>
        <stp>ICB_INDUSTRY_NAME</stp>
        <stp>[VALORES POTENCIALES Y SEGUIMIENTO.xlsx]SPX SX5E CAC40 DAX30 IBEX35!R26C31</stp>
        <tr r="AE26" s="6"/>
      </tp>
      <tp t="s">
        <v>Telecommunications</v>
        <stp/>
        <stp>##V3_BDPV12</stp>
        <stp>DTE GY Equity</stp>
        <stp>ICB_INDUSTRY_NAME</stp>
        <stp>[VALORES POTENCIALES Y SEGUIMIENTO.xlsx]SPX SX5E CAC40 DAX30 IBEX35!R27C13</stp>
        <tr r="M27" s="6"/>
      </tp>
      <tp t="s">
        <v>Health Care</v>
        <stp/>
        <stp>##V3_BDPV12</stp>
        <stp>FME GY Equity</stp>
        <stp>ICB_INDUSTRY_NAME</stp>
        <stp>[VALORES POTENCIALES Y SEGUIMIENTO.xlsx]SPX SX5E CAC40 DAX30 IBEX35!R25C31</stp>
        <tr r="AE25" s="6"/>
      </tp>
      <tp t="s">
        <v>Financials</v>
        <stp/>
        <stp>##V3_BDPV12</stp>
        <stp>DB1 GY Equity</stp>
        <stp>ICB_INDUSTRY_NAME</stp>
        <stp>[VALORES POTENCIALES Y SEGUIMIENTO.xlsx]SPX SX5E CAC40 DAX30 IBEX35!R24C13</stp>
        <tr r="M24" s="6"/>
      </tp>
      <tp t="s">
        <v>Consumer Discretionary</v>
        <stp/>
        <stp>##V3_BDPV12</stp>
        <stp>DAI GY Equity</stp>
        <stp>ICB_INDUSTRY_NAME</stp>
        <stp>[VALORES POTENCIALES Y SEGUIMIENTO.xlsx]SPX SX5E CAC40 DAX30 IBEX35!R23C13</stp>
        <tr r="M23" s="6"/>
      </tp>
      <tp t="s">
        <v>Telecommunications</v>
        <stp/>
        <stp>##V3_BDPV12</stp>
        <stp>TEF SM Equity</stp>
        <stp>ICB_INDUSTRY_NAME</stp>
        <stp>[VALORES POTENCIALES Y SEGUIMIENTO.xlsx]SPX SX5E CAC40 DAX30 IBEX35!R40C40</stp>
        <tr r="AN40" s="6"/>
      </tp>
      <tp t="s">
        <v>Financials</v>
        <stp/>
        <stp>##V3_BDPV12</stp>
        <stp>GLE FP Equity</stp>
        <stp>ICB_INDUSTRY_NAME</stp>
        <stp>[VALORES POTENCIALES Y SEGUIMIENTO.xlsx]SPX SX5E CAC40 DAX30 IBEX35!R22C22</stp>
        <tr r="V22" s="6"/>
      </tp>
      <tp>
        <v>82.25</v>
        <stp/>
        <stp>##V3_BDPV12</stp>
        <stp>FIVN US Equity</stp>
        <stp>LAST PRICE</stp>
        <stp>[VALORES POTENCIALES Y SEGUIMIENTO.xlsx]POTENCIALES!R286C30</stp>
        <tr r="AD286" s="1"/>
      </tp>
      <tp>
        <v>72.489999999999995</v>
        <stp/>
        <stp>##V3_BDPV12</stp>
        <stp>ATVI US Equity</stp>
        <stp>LAST PRICE</stp>
        <stp>[VALORES POTENCIALES Y SEGUIMIENTO.xlsx]POTENCIALES!R326C30</stp>
        <tr r="AD326" s="1"/>
      </tp>
      <tp t="s">
        <v>Internet &amp; Direct Marketing Re</v>
        <stp/>
        <stp>##V3_BDPV12</stp>
        <stp>VIPS US Equity</stp>
        <stp>GICS_SUB_INDUSTRY_NAME</stp>
        <stp>[VALORES POTENCIALES Y SEGUIMIENTO.xlsx]POTENCIALES!R361C7</stp>
        <tr r="G361" s="1"/>
      </tp>
      <tp t="s">
        <v>Data Processing &amp; Outsourced S</v>
        <stp/>
        <stp>##V3_BDPV12</stp>
        <stp>FISV US Equity</stp>
        <stp>GICS_SUB_INDUSTRY_NAME</stp>
        <stp>[VALORES POTENCIALES Y SEGUIMIENTO.xlsx]POTENCIALES!R311C7</stp>
        <tr r="G311" s="1"/>
      </tp>
      <tp>
        <v>199.61</v>
        <stp/>
        <stp>##V3_BDPV12</stp>
        <stp>FIVE US Equity</stp>
        <stp>LAST PRICE</stp>
        <stp>[VALORES POTENCIALES Y SEGUIMIENTO.xlsx]POTENCIALES!R236C30</stp>
        <tr r="AD236" s="1"/>
      </tp>
      <tp>
        <v>196531650533.91998</v>
        <stp/>
        <stp>##V3_BDPV12</stp>
        <stp>CSCO UW Equity</stp>
        <stp>CUR_MKT_CAP</stp>
        <stp>[VALORES POTENCIALES Y SEGUIMIENTO.xlsx]SPX SX5E CAC40 DAX30 IBEX35!R122C3</stp>
        <tr r="C122" s="6"/>
      </tp>
      <tp>
        <v>25546834671.150002</v>
        <stp/>
        <stp>##V3_BDPV12</stp>
        <stp>TSCO UW Equity</stp>
        <stp>CUR_MKT_CAP</stp>
        <stp>[VALORES POTENCIALES Y SEGUIMIENTO.xlsx]SPX SX5E CAC40 DAX30 IBEX35!R452C3</stp>
        <tr r="C452" s="6"/>
      </tp>
      <tp t="s">
        <v>#N/A N/A</v>
        <stp/>
        <stp>##V3_BDPV12</stp>
        <stp>NLSN US Equity</stp>
        <stp>PX_CLOSE_1D</stp>
        <stp>[VALORES POTENCIALES Y SEGUIMIENTO.xlsx]POTENCIALES!R48C32</stp>
        <tr r="AF48" s="1"/>
      </tp>
      <tp>
        <v>45.95</v>
        <stp/>
        <stp>##V3_BDPV12</stp>
        <stp>ALSN US Equity</stp>
        <stp>PX_CLOSE_1D</stp>
        <stp>[VALORES POTENCIALES Y SEGUIMIENTO.xlsx]POTENCIALES!R18C32</stp>
        <tr r="AF18" s="1"/>
      </tp>
      <tp>
        <v>180.11</v>
        <stp/>
        <stp>##V3_BDPV12</stp>
        <stp>VRSK US Equity</stp>
        <stp>PX_CLOSE_1D</stp>
        <stp>[VALORES POTENCIALES Y SEGUIMIENTO.xlsx]POTENCIALES!R52C32</stp>
        <tr r="AF52" s="1"/>
      </tp>
      <tp t="s">
        <v>Systems Software</v>
        <stp/>
        <stp>##V3_BDPV12</stp>
        <stp>QLYS US Equity</stp>
        <stp>GICS_SUB_INDUSTRY_NAME</stp>
        <stp>[VALORES POTENCIALES Y SEGUIMIENTO.xlsx]POTENCIALES!R334C7</stp>
        <tr r="G334" s="1"/>
      </tp>
      <tp>
        <v>169.45</v>
        <stp/>
        <stp>##V3_BDPV12</stp>
        <stp>MASI US Equity</stp>
        <stp>PX_CLOSE_1D</stp>
        <stp>[VALORES POTENCIALES Y SEGUIMIENTO.xlsx]POTENCIALES!R73C32</stp>
        <tr r="AF73" s="1"/>
      </tp>
      <tp t="s">
        <v>Soft Drinks</v>
        <stp/>
        <stp>##V3_BDPV12</stp>
        <stp>FIZZ US Equity</stp>
        <stp>GICS_SUB_INDUSTRY_NAME</stp>
        <stp>[VALORES POTENCIALES Y SEGUIMIENTO.xlsx]POTENCIALES!R251C7</stp>
        <tr r="G251" s="1"/>
      </tp>
      <tp t="s">
        <v>Semiconductors</v>
        <stp/>
        <stp>##V3_BDPV12</stp>
        <stp>OLED US Equity</stp>
        <stp>GICS_SUB_INDUSTRY_NAME</stp>
        <stp>[VALORES POTENCIALES Y SEGUIMIENTO.xlsx]POTENCIALES!R124C7</stp>
        <tr r="G124" s="1"/>
      </tp>
      <tp>
        <v>101.8</v>
        <stp/>
        <stp>##V3_BDPV12</stp>
        <stp>MNST US Equity</stp>
        <stp>PX_CLOSE_1D</stp>
        <stp>[VALORES POTENCIALES Y SEGUIMIENTO.xlsx]POTENCIALES!R33C32</stp>
        <tr r="AF33" s="1"/>
      </tp>
      <tp t="s">
        <v>Data Processing &amp; Outsourced S</v>
        <stp/>
        <stp>##V3_BDPV12</stp>
        <stp>SABR US Equity</stp>
        <stp>GICS_SUB_INDUSTRY_NAME</stp>
        <stp>[VALORES POTENCIALES Y SEGUIMIENTO.xlsx]POTENCIALES!R189C7</stp>
        <tr r="G189" s="1"/>
      </tp>
      <tp t="s">
        <v>Hotels, Resorts &amp; Cruise Lines</v>
        <stp/>
        <stp>##V3_BDPV12</stp>
        <stp>BKNG US Equity</stp>
        <stp>GICS_SUB_INDUSTRY_NAME</stp>
        <stp>[VALORES POTENCIALES Y SEGUIMIENTO.xlsx]POTENCIALES!R263C7</stp>
        <tr r="G263" s="1"/>
      </tp>
      <tp t="s">
        <v>Systems Software</v>
        <stp/>
        <stp>##V3_BDPV12</stp>
        <stp>CHKP US Equity</stp>
        <stp>GICS_SUB_INDUSTRY_NAME</stp>
        <stp>[VALORES POTENCIALES Y SEGUIMIENTO.xlsx]POTENCIALES!R360C7</stp>
        <tr r="G360" s="1"/>
      </tp>
      <tp>
        <v>27067835259.560001</v>
        <stp/>
        <stp>##V3_BDPV12</stp>
        <stp>EBAY UW Equity</stp>
        <stp>CUR_MKT_CAP</stp>
        <stp>[VALORES POTENCIALES Y SEGUIMIENTO.xlsx]SPX SX5E CAC40 DAX30 IBEX35!R160C3</stp>
        <tr r="C160" s="6"/>
      </tp>
      <tp t="s">
        <v>Chemicals</v>
        <stp/>
        <stp>##V3_BDPV12</stp>
        <stp>VVV US Equity</stp>
        <stp>GICS_INDUSTRY_NAME</stp>
        <stp>[VALORES POTENCIALES Y SEGUIMIENTO.xlsx]POTENCIALES!R6C6</stp>
        <tr r="F6" s="1"/>
      </tp>
      <tp t="s">
        <v>ALIMEN COUCHE-B</v>
        <stp/>
        <stp>##V3_BDPV12</stp>
        <stp>ATD/B CN Equity</stp>
        <stp>SHORT_NAME</stp>
        <stp>[VALORES POTENCIALES Y SEGUIMIENTO.xlsx]POTENCIALES!R225C5</stp>
        <tr r="E225" s="1"/>
      </tp>
      <tp t="s">
        <v>TRADE DESK INC-A</v>
        <stp/>
        <stp>##V3_BDPV12</stp>
        <stp>TTD US Equity</stp>
        <stp>SHORT_NAME</stp>
        <stp>[VALORES POTENCIALES Y SEGUIMIENTO.xlsx]POTENCIALES!R7C5</stp>
        <tr r="E7" s="1"/>
      </tp>
      <tp t="s">
        <v>EUR</v>
        <stp/>
        <stp>##V3_BDPV12</stp>
        <stp>SOW GY Equity</stp>
        <stp>CRNCY</stp>
        <stp>[VALORES POTENCIALES Y SEGUIMIENTO.xlsx]CARTERA!R38C9</stp>
        <tr r="I38" s="4"/>
      </tp>
      <tp t="s">
        <v>Paper Packaging</v>
        <stp/>
        <stp>##V3_BDPV12</stp>
        <stp>SON US Equity</stp>
        <stp>GICS_SUB_INDUSTRY_NAME</stp>
        <stp>[VALORES POTENCIALES Y SEGUIMIENTO.xlsx]POTENCIALES!R168C7</stp>
        <tr r="G168" s="1"/>
      </tp>
      <tp t="s">
        <v>Health Care</v>
        <stp/>
        <stp>##V3_BDPV12</stp>
        <stp>CERN UW Equity</stp>
        <stp>ICB_INDUSTRY_NAME</stp>
        <stp>[VALORES POTENCIALES Y SEGUIMIENTO.xlsx]SPX SX5E CAC40 DAX30 IBEX35!R96C4</stp>
        <tr r="D96" s="6"/>
      </tp>
      <tp t="s">
        <v>Restaurants</v>
        <stp/>
        <stp>##V3_BDPV12</stp>
        <stp>YUM US Equity</stp>
        <stp>GICS_SUB_INDUSTRY_NAME</stp>
        <stp>[VALORES POTENCIALES Y SEGUIMIENTO.xlsx]POTENCIALES!R242C7</stp>
        <tr r="G242" s="1"/>
      </tp>
      <tp t="s">
        <v>Interactive Home Entertainment</v>
        <stp/>
        <stp>##V3_BDPV12</stp>
        <stp>EA US Equity</stp>
        <stp>GICS_SUB_INDUSTRY_NAME</stp>
        <stp>[VALORES POTENCIALES Y SEGUIMIENTO.xlsx]POTENCIALES!R329C7</stp>
        <tr r="G329" s="1"/>
      </tp>
      <tp t="s">
        <v>Agricultural &amp; Farm Machinery</v>
        <stp/>
        <stp>##V3_BDPV12</stp>
        <stp>DE US Equity</stp>
        <stp>GICS_SUB_INDUSTRY_NAME</stp>
        <stp>[VALORES POTENCIALES Y SEGUIMIENTO.xlsx]POTENCIALES!R159C7</stp>
        <tr r="G159" s="1"/>
      </tp>
      <tp>
        <v>30.622867399791858</v>
        <stp/>
        <stp>##V3_BDPV12</stp>
        <stp>MSCI US Equity</stp>
        <stp>EV_EBITDA_ADJUSTED</stp>
        <stp>[VALORES POTENCIALES Y SEGUIMIENTO.xlsx]POTENCIALES!R314C15</stp>
        <tr r="O314" s="1"/>
      </tp>
      <tp>
        <v>16.050074757583886</v>
        <stp/>
        <stp>##V3_BDPV12</stp>
        <stp>MTCH US Equity</stp>
        <stp>EV_EBITDA_ADJUSTED</stp>
        <stp>[VALORES POTENCIALES Y SEGUIMIENTO.xlsx]POTENCIALES!R269C15</stp>
        <tr r="O269" s="1"/>
      </tp>
      <tp>
        <v>12.087983591854407</v>
        <stp/>
        <stp>##V3_BDPV12</stp>
        <stp>CACI US Equity</stp>
        <stp>EV_EBITDA_ADJUSTED</stp>
        <stp>[VALORES POTENCIALES Y SEGUIMIENTO.xlsx]POTENCIALES!R337C15</stp>
        <tr r="O337" s="1"/>
      </tp>
      <tp>
        <v>1.5015728898374714</v>
        <stp/>
        <stp>##V3_BDPV12</stp>
        <stp>CHRW US Equity</stp>
        <stp>NET_DEBT_TO_EBITDA</stp>
        <stp>[VALORES POTENCIALES Y SEGUIMIENTO.xlsx]POTENCIALES!R176C20</stp>
        <tr r="T176" s="1"/>
      </tp>
      <tp t="s">
        <v>23/02/2023</v>
        <stp/>
        <stp>##V3_BDPV12</stp>
        <stp>KDP US Equity</stp>
        <stp>EXPECTED_REPORT_DT</stp>
        <stp>[VALORES POTENCIALES Y SEGUIMIENTO.xlsx]POTENCIALES!R34C8</stp>
        <tr r="H34" s="1"/>
      </tp>
      <tp>
        <v>12.673388815589162</v>
        <stp/>
        <stp>##V3_BDPV12</stp>
        <stp>ORCL US Equity</stp>
        <stp>EV_EBITDA_ADJUSTED</stp>
        <stp>[VALORES POTENCIALES Y SEGUIMIENTO.xlsx]POTENCIALES!R318C15</stp>
        <tr r="O318" s="1"/>
      </tp>
      <tp>
        <v>15.213243865838269</v>
        <stp/>
        <stp>##V3_BDPV12</stp>
        <stp>LECO US Equity</stp>
        <stp>EV_EBITDA_ADJUSTED</stp>
        <stp>[VALORES POTENCIALES Y SEGUIMIENTO.xlsx]POTENCIALES!R149C15</stp>
        <tr r="O149" s="1"/>
      </tp>
      <tp t="s">
        <v>27/04/2023</v>
        <stp/>
        <stp>##V3_BDPV12</stp>
        <stp>MRK US Equity</stp>
        <stp>EXPECTED_REPORT_DT</stp>
        <stp>[VALORES POTENCIALES Y SEGUIMIENTO.xlsx]POTENCIALES!R94C8</stp>
        <tr r="H94" s="1"/>
      </tp>
      <tp t="s">
        <v>09/02/2023</v>
        <stp/>
        <stp>##V3_BDPV12</stp>
        <stp>MSI US Equity</stp>
        <stp>EXPECTED_REPORT_DT</stp>
        <stp>[VALORES POTENCIALES Y SEGUIMIENTO.xlsx]POTENCIALES!R14C8</stp>
        <tr r="H14" s="1"/>
      </tp>
      <tp t="s">
        <v>Professional Services</v>
        <stp/>
        <stp>##V3_BDPV12</stp>
        <stp>NLSN US Equity</stp>
        <stp>GICS_INDUSTRY_NAME</stp>
        <stp>[VALORES POTENCIALES Y SEGUIMIENTO.xlsx]POTENCIALES!R48C6</stp>
        <tr r="F48" s="1"/>
      </tp>
      <tp>
        <v>10.929775678866587</v>
        <stp/>
        <stp>##V3_BDPV12</stp>
        <stp>SRCL US Equity</stp>
        <stp>EV_EBITDA_ADJUSTED</stp>
        <stp>[VALORES POTENCIALES Y SEGUIMIENTO.xlsx]POTENCIALES!R145C15</stp>
        <tr r="O145" s="1"/>
      </tp>
      <tp>
        <v>20.519380365542673</v>
        <stp/>
        <stp>##V3_BDPV12</stp>
        <stp>FICO US Equity</stp>
        <stp>EV_EBITDA_ADJUSTED</stp>
        <stp>[VALORES POTENCIALES Y SEGUIMIENTO.xlsx]POTENCIALES!R307C15</stp>
        <tr r="O307" s="1"/>
      </tp>
      <tp t="s">
        <v>Beverages</v>
        <stp/>
        <stp>##V3_BDPV12</stp>
        <stp>KO US Equity</stp>
        <stp>GICS_INDUSTRY_NAME</stp>
        <stp>[VALORES POTENCIALES Y SEGUIMIENTO.xlsx]POTENCIALES!R38C6</stp>
        <tr r="F38" s="1"/>
      </tp>
      <tp t="s">
        <v>Personal Products</v>
        <stp/>
        <stp>##V3_BDPV12</stp>
        <stp>EL US Equity</stp>
        <stp>GICS_INDUSTRY_NAME</stp>
        <stp>[VALORES POTENCIALES Y SEGUIMIENTO.xlsx]POTENCIALES!R68C6</stp>
        <tr r="F68" s="1"/>
      </tp>
      <tp t="s">
        <v>Diversified Consumer Services</v>
        <stp/>
        <stp>##V3_BDPV12</stp>
        <stp>BFAM US Equity</stp>
        <stp>GICS_INDUSTRY_NAME</stp>
        <stp>[VALORES POTENCIALES Y SEGUIMIENTO.xlsx]POTENCIALES!R64C6</stp>
        <tr r="F64" s="1"/>
      </tp>
      <tp>
        <v>10.997495537108785</v>
        <stp/>
        <stp>##V3_BDPV12</stp>
        <stp>LRCX US Equity</stp>
        <stp>EV_EBITDA_ADJUSTED</stp>
        <stp>[VALORES POTENCIALES Y SEGUIMIENTO.xlsx]POTENCIALES!R358C15</stp>
        <tr r="O358" s="1"/>
      </tp>
      <tp>
        <v>1.2866907921190144E-2</v>
        <stp/>
        <stp>##V3_BDPV12</stp>
        <stp>AJRD US Equity</stp>
        <stp>NET_DEBT_TO_EBITDA</stp>
        <stp>[VALORES POTENCIALES Y SEGUIMIENTO.xlsx]POTENCIALES!R203C20</stp>
        <tr r="T203" s="1"/>
      </tp>
      <tp>
        <v>3.1811697574893012</v>
        <stp/>
        <stp>##V3_BDPV12</stp>
        <stp>ZBRA US Equity</stp>
        <stp>NET_DEBT_TO_EBITDA</stp>
        <stp>[VALORES POTENCIALES Y SEGUIMIENTO.xlsx]POTENCIALES!R345C20</stp>
        <tr r="T345" s="1"/>
      </tp>
      <tp>
        <v>0.50007392369158488</v>
        <stp/>
        <stp>##V3_BDPV12</stp>
        <stp>CERN US Equity</stp>
        <stp>NET_DEBT_TO_EBITDA</stp>
        <stp>[VALORES POTENCIALES Y SEGUIMIENTO.xlsx]POTENCIALES!R313C20</stp>
        <tr r="T313" s="1"/>
      </tp>
      <tp>
        <v>-1.0023812185578538</v>
        <stp/>
        <stp>##V3_BDPV12</stp>
        <stp>ALRM US Equity</stp>
        <stp>NET_DEBT_TO_EBITDA</stp>
        <stp>[VALORES POTENCIALES Y SEGUIMIENTO.xlsx]POTENCIALES!R253C20</stp>
        <tr r="T253" s="1"/>
      </tp>
      <tp t="s">
        <v>24/03/2023</v>
        <stp/>
        <stp>##V3_BDPV12</stp>
        <stp>DOO CN Equity</stp>
        <stp>EXPECTED_REPORT_DT</stp>
        <stp>[VALORES POTENCIALES Y SEGUIMIENTO.xlsx]POTENCIALES!R24C8</stp>
        <tr r="H24" s="1"/>
      </tp>
      <tp t="s">
        <v>28/04/2023</v>
        <stp/>
        <stp>##V3_BDPV12</stp>
        <stp>RMD US Equity</stp>
        <stp>EXPECTED_REPORT_DT</stp>
        <stp>[VALORES POTENCIALES Y SEGUIMIENTO.xlsx]POTENCIALES!R74C8</stp>
        <tr r="H74" s="1"/>
      </tp>
      <tp t="s">
        <v>Professional Services</v>
        <stp/>
        <stp>##V3_BDPV12</stp>
        <stp>CSGP US Equity</stp>
        <stp>GICS_INDUSTRY_NAME</stp>
        <stp>[VALORES POTENCIALES Y SEGUIMIENTO.xlsx]POTENCIALES!R45C6</stp>
        <tr r="F45" s="1"/>
      </tp>
      <tp>
        <v>2.5846182347428299</v>
        <stp/>
        <stp>##V3_BDPV12</stp>
        <stp>BURL US Equity</stp>
        <stp>NET_DEBT_TO_EBITDA</stp>
        <stp>[VALORES POTENCIALES Y SEGUIMIENTO.xlsx]POTENCIALES!R216C20</stp>
        <tr r="T216" s="1"/>
      </tp>
      <tp t="s">
        <v>14/02/2023</v>
        <stp/>
        <stp>##V3_BDPV12</stp>
        <stp>SCI US Equity</stp>
        <stp>EXPECTED_REPORT_DT</stp>
        <stp>[VALORES POTENCIALES Y SEGUIMIENTO.xlsx]POTENCIALES!R54C8</stp>
        <tr r="H54" s="1"/>
      </tp>
      <tp t="s">
        <v>17/02/2023</v>
        <stp/>
        <stp>##V3_BDPV12</stp>
        <stp>RGEN US Equity</stp>
        <stp>EXPECTED_REPORT_DT</stp>
        <stp>[VALORES POTENCIALES Y SEGUIMIENTO.xlsx]POTENCIALES!R75C8</stp>
        <tr r="H75" s="1"/>
      </tp>
      <tp>
        <v>105.23</v>
        <stp/>
        <stp>##V3_BDPV12</stp>
        <stp>TTWO US Equity</stp>
        <stp>LAST PRICE</stp>
        <stp>[VALORES POTENCIALES Y SEGUIMIENTO.xlsx]POTENCIALES!R327C30</stp>
        <tr r="AD327" s="1"/>
      </tp>
      <tp>
        <v>74.94</v>
        <stp/>
        <stp>##V3_BDPV12</stp>
        <stp>BRKR US Equity</stp>
        <stp>HIGH_52WEEK</stp>
        <stp>[VALORES POTENCIALES Y SEGUIMIENTO.xlsx]POTENCIALES!R78C33</stp>
        <tr r="AG78" s="1"/>
      </tp>
      <tp>
        <v>56213090600.519997</v>
        <stp/>
        <stp>##V3_BDPV12</stp>
        <stp>KLAC UW Equity</stp>
        <stp>CUR_MKT_CAP</stp>
        <stp>[VALORES POTENCIALES Y SEGUIMIENTO.xlsx]SPX SX5E CAC40 DAX30 IBEX35!R271C3</stp>
        <tr r="C271" s="6"/>
      </tp>
      <tp t="s">
        <v>#N/A N/A</v>
        <stp/>
        <stp>##V3_BDPV12</stp>
        <stp>ANTM US Equity</stp>
        <stp>CUR_MKT_CAP</stp>
        <stp>[VALORES POTENCIALES Y SEGUIMIENTO.xlsx]POTENCIALES!R80C17</stp>
        <tr r="Q80" s="1"/>
      </tp>
      <tp t="s">
        <v>Aerospace &amp; Defense</v>
        <stp/>
        <stp>##V3_BDPV12</stp>
        <stp>AJRD US Equity</stp>
        <stp>GICS_SUB_INDUSTRY_NAME</stp>
        <stp>[VALORES POTENCIALES Y SEGUIMIENTO.xlsx]POTENCIALES!R203C7</stp>
        <tr r="G203" s="1"/>
      </tp>
      <tp>
        <v>22030552073.850002</v>
        <stp/>
        <stp>##V3_BDPV12</stp>
        <stp>HBAN UW Equity</stp>
        <stp>CUR_MKT_CAP</stp>
        <stp>[VALORES POTENCIALES Y SEGUIMIENTO.xlsx]SPX SX5E CAC40 DAX30 IBEX35!R221C3</stp>
        <tr r="C221" s="6"/>
      </tp>
      <tp>
        <v>248.38</v>
        <stp/>
        <stp>##V3_BDPV12</stp>
        <stp>MORN US Equity</stp>
        <stp>PX_CLOSE_1D</stp>
        <stp>[VALORES POTENCIALES Y SEGUIMIENTO.xlsx]POTENCIALES!R44C32</stp>
        <tr r="AF44" s="1"/>
      </tp>
      <tp>
        <v>5.75</v>
        <stp/>
        <stp>##V3_BDPV12</stp>
        <stp>VIPS US Equity</stp>
        <stp>LOW_52WEEK</stp>
        <stp>[VALORES POTENCIALES Y SEGUIMIENTO.xlsx]POTENCIALES!R361C35</stp>
        <tr r="AI361" s="1"/>
      </tp>
      <tp>
        <v>255.02</v>
        <stp/>
        <stp>##V3_BDPV12</stp>
        <stp>SNPS US Equity</stp>
        <stp>LOW_52WEEK</stp>
        <stp>[VALORES POTENCIALES Y SEGUIMIENTO.xlsx]POTENCIALES!R292C35</stp>
        <tr r="AI292" s="1"/>
      </tp>
      <tp>
        <v>173.80500000000001</v>
        <stp/>
        <stp>##V3_BDPV12</stp>
        <stp>AZPN US Equity</stp>
        <stp>LOW_52WEEK</stp>
        <stp>[VALORES POTENCIALES Y SEGUIMIENTO.xlsx]POTENCIALES!R294C35</stp>
        <tr r="AI294" s="1"/>
      </tp>
      <tp>
        <v>66.385000000000005</v>
        <stp/>
        <stp>##V3_BDPV12</stp>
        <stp>PYPL US Equity</stp>
        <stp>LOW_52WEEK</stp>
        <stp>[VALORES POTENCIALES Y SEGUIMIENTO.xlsx]POTENCIALES!R188C35</stp>
        <tr r="AI188" s="1"/>
      </tp>
      <tp>
        <v>0</v>
        <stp/>
        <stp>##V3_BDPV12</stp>
        <stp>IT US Equity</stp>
        <stp>EQY_DPS</stp>
        <stp>[VALORES POTENCIALES Y SEGUIMIENTO.xlsx]POTENCIALES!R49C10</stp>
        <tr r="J49" s="1"/>
      </tp>
      <tp>
        <v>12180106411.200001</v>
        <stp/>
        <stp>##V3_BDPV12</stp>
        <stp>PCTY US Equity</stp>
        <stp>CUR_MKT_CAP</stp>
        <stp>[VALORES POTENCIALES Y SEGUIMIENTO.xlsx]POTENCIALES!R62C17</stp>
        <tr r="Q62" s="1"/>
      </tp>
      <tp>
        <v>1900328603939.5701</v>
        <stp/>
        <stp>##V3_BDPV12</stp>
        <stp>MSFT UW Equity</stp>
        <stp>CUR_MKT_CAP</stp>
        <stp>[VALORES POTENCIALES Y SEGUIMIENTO.xlsx]SPX SX5E CAC40 DAX30 IBEX35!R326C3</stp>
        <tr r="C326" s="6"/>
      </tp>
      <tp>
        <v>80.97</v>
        <stp/>
        <stp>##V3_BDPV12</stp>
        <stp>EXPO US Equity</stp>
        <stp>LOW_52WEEK</stp>
        <stp>[VALORES POTENCIALES Y SEGUIMIENTO.xlsx]POTENCIALES!R139C35</stp>
        <tr r="AI139" s="1"/>
      </tp>
      <tp>
        <v>124.17</v>
        <stp/>
        <stp>##V3_BDPV12</stp>
        <stp>AAPL US Equity</stp>
        <stp>LOW_52WEEK</stp>
        <stp>[VALORES POTENCIALES Y SEGUIMIENTO.xlsx]POTENCIALES!R330C35</stp>
        <tr r="AI330" s="1"/>
      </tp>
      <tp>
        <v>79.923000000000002</v>
        <stp/>
        <stp>##V3_BDPV12</stp>
        <stp>APPF US Equity</stp>
        <stp>LOW_52WEEK</stp>
        <stp>[VALORES POTENCIALES Y SEGUIMIENTO.xlsx]POTENCIALES!R284C35</stp>
        <tr r="AI284" s="1"/>
      </tp>
      <tp t="s">
        <v>Specialized REITs</v>
        <stp/>
        <stp>##V3_BDPV12</stp>
        <stp>LAMR US Equity</stp>
        <stp>GICS_SUB_INDUSTRY_NAME</stp>
        <stp>[VALORES POTENCIALES Y SEGUIMIENTO.xlsx]POTENCIALES!R118C7</stp>
        <tr r="G118" s="1"/>
      </tp>
      <tp>
        <v>86.08</v>
        <stp/>
        <stp>##V3_BDPV12</stp>
        <stp>EXPD US Equity</stp>
        <stp>LOW_52WEEK</stp>
        <stp>[VALORES POTENCIALES Y SEGUIMIENTO.xlsx]POTENCIALES!R177C35</stp>
        <tr r="AI177" s="1"/>
      </tp>
      <tp>
        <v>82.39</v>
        <stp/>
        <stp>##V3_BDPV12</stp>
        <stp>EXPE US Equity</stp>
        <stp>LOW_52WEEK</stp>
        <stp>[VALORES POTENCIALES Y SEGUIMIENTO.xlsx]POTENCIALES!R264C35</stp>
        <tr r="AI264" s="1"/>
      </tp>
      <tp>
        <v>485069896233.06</v>
        <stp/>
        <stp>##V3_BDPV12</stp>
        <stp>FB US Equity</stp>
        <stp>CUR_MKT_CAP</stp>
        <stp>[VALORES POTENCIALES Y SEGUIMIENTO.xlsx]CARTERA!R37C20</stp>
        <tr r="T37" s="4"/>
      </tp>
      <tp>
        <v>456.15499999999997</v>
        <stp/>
        <stp>##V3_BDPV12</stp>
        <stp>MPWR US Equity</stp>
        <stp>LAST PRICE</stp>
        <stp>[VALORES POTENCIALES Y SEGUIMIENTO.xlsx]POTENCIALES!R353C30</stp>
        <tr r="AD353" s="1"/>
      </tp>
      <tp t="s">
        <v>USD</v>
        <stp/>
        <stp>##V3_BDPV12</stp>
        <stp>BABA US Equity</stp>
        <stp>CRNCY</stp>
        <stp>[VALORES POTENCIALES Y SEGUIMIENTO.xlsx]CARTERA!R41C9</stp>
        <tr r="I41" s="4"/>
      </tp>
      <tp t="s">
        <v>Industrials</v>
        <stp/>
        <stp>##V3_BDPV12</stp>
        <stp>AOS UN Equity</stp>
        <stp>ICB_INDUSTRY_NAME</stp>
        <stp>[VALORES POTENCIALES Y SEGUIMIENTO.xlsx]SPX SX5E CAC40 DAX30 IBEX35!R46C4</stp>
        <tr r="D46" s="6"/>
      </tp>
      <tp t="s">
        <v>Technology</v>
        <stp/>
        <stp>##V3_BDPV12</stp>
        <stp>ADSK UW Equity</stp>
        <stp>ICB_INDUSTRY_NAME</stp>
        <stp>[VALORES POTENCIALES Y SEGUIMIENTO.xlsx]SPX SX5E CAC40 DAX30 IBEX35!R20C4</stp>
        <tr r="D20" s="6"/>
      </tp>
      <tp t="s">
        <v>04/12/2019</v>
        <stp/>
        <stp>##V3_BDPV12</stp>
        <stp>TRIP US Equity</stp>
        <stp>DVD_PAY_DT</stp>
        <stp>[VALORES POTENCIALES Y SEGUIMIENTO.xlsx]POTENCIALES!R265C12</stp>
        <tr r="L265" s="1"/>
      </tp>
      <tp t="s">
        <v>03/03/2023</v>
        <stp/>
        <stp>##V3_BDPV12</stp>
        <stp>AEIS US Equity</stp>
        <stp>DVD_PAY_DT</stp>
        <stp>[VALORES POTENCIALES Y SEGUIMIENTO.xlsx]POTENCIALES!R249C12</stp>
        <tr r="L249" s="1"/>
      </tp>
      <tp t="s">
        <v>Health Care Providers &amp; Servic</v>
        <stp/>
        <stp>##V3_BDPV12</stp>
        <stp>AMED US Equity</stp>
        <stp>GICS_INDUSTRY_NAME</stp>
        <stp>[VALORES POTENCIALES Y SEGUIMIENTO.xlsx]POTENCIALES!R84C6</stp>
        <tr r="F84" s="1"/>
      </tp>
      <tp t="s">
        <v>Health Care Equipment &amp; Suppli</v>
        <stp/>
        <stp>##V3_BDPV12</stp>
        <stp>GMED US Equity</stp>
        <stp>GICS_INDUSTRY_NAME</stp>
        <stp>[VALORES POTENCIALES Y SEGUIMIENTO.xlsx]POTENCIALES!R72C6</stp>
        <tr r="F72" s="1"/>
      </tp>
      <tp t="s">
        <v>05/05/2023</v>
        <stp/>
        <stp>##V3_BDPV12</stp>
        <stp>MCK US Equity</stp>
        <stp>EXPECTED_REPORT_DT</stp>
        <stp>[VALORES POTENCIALES Y SEGUIMIENTO.xlsx]POTENCIALES!R97C8</stp>
        <tr r="H97" s="1"/>
      </tp>
      <tp t="s">
        <v>Professional Services</v>
        <stp/>
        <stp>##V3_BDPV12</stp>
        <stp>CLGX US Equity</stp>
        <stp>GICS_INDUSTRY_NAME</stp>
        <stp>[VALORES POTENCIALES Y SEGUIMIENTO.xlsx]POTENCIALES!R46C6</stp>
        <tr r="F46" s="1"/>
      </tp>
      <tp t="s">
        <v>#N/A Field Not Applicable</v>
        <stp/>
        <stp>##V3_BDPV12</stp>
        <stp>FFIV US Equity</stp>
        <stp>DVD_PAY_DT</stp>
        <stp>[VALORES POTENCIALES Y SEGUIMIENTO.xlsx]POTENCIALES!R275C12</stp>
        <tr r="L275" s="1"/>
      </tp>
      <tp t="s">
        <v>28/02/2023</v>
        <stp/>
        <stp>##V3_BDPV12</stp>
        <stp>VRSK US Equity</stp>
        <stp>EXPECTED_REPORT_DT</stp>
        <stp>[VALORES POTENCIALES Y SEGUIMIENTO.xlsx]POTENCIALES!R52C8</stp>
        <tr r="H52" s="1"/>
      </tp>
      <tp t="s">
        <v>05/01/2023</v>
        <stp/>
        <stp>##V3_BDPV12</stp>
        <stp>SEIC US Equity</stp>
        <stp>DVD_PAY_DT</stp>
        <stp>[VALORES POTENCIALES Y SEGUIMIENTO.xlsx]POTENCIALES!R109C12</stp>
        <tr r="L109" s="1"/>
      </tp>
      <tp t="s">
        <v>20/01/2023</v>
        <stp/>
        <stp>##V3_BDPV12</stp>
        <stp>ERIE US Equity</stp>
        <stp>DVD_PAY_DT</stp>
        <stp>[VALORES POTENCIALES Y SEGUIMIENTO.xlsx]POTENCIALES!R117C12</stp>
        <tr r="L117" s="1"/>
      </tp>
      <tp t="s">
        <v>26/04/2023</v>
        <stp/>
        <stp>##V3_BDPV12</stp>
        <stp>RHI US Equity</stp>
        <stp>EXPECTED_REPORT_DT</stp>
        <stp>[VALORES POTENCIALES Y SEGUIMIENTO.xlsx]POTENCIALES!R57C8</stp>
        <tr r="H57" s="1"/>
      </tp>
      <tp t="s">
        <v>15/02/2023</v>
        <stp/>
        <stp>##V3_BDPV12</stp>
        <stp>SAM US Equity</stp>
        <stp>EXPECTED_REPORT_DT</stp>
        <stp>[VALORES POTENCIALES Y SEGUIMIENTO.xlsx]POTENCIALES!R37C8</stp>
        <tr r="H37" s="1"/>
      </tp>
      <tp t="s">
        <v>#N/A Field Not Applicable</v>
        <stp/>
        <stp>##V3_BDPV12</stp>
        <stp>MXIM US Equity</stp>
        <stp>DVD_PAY_DT</stp>
        <stp>[VALORES POTENCIALES Y SEGUIMIENTO.xlsx]POTENCIALES!R354C12</stp>
        <tr r="L354" s="1"/>
      </tp>
      <tp t="s">
        <v>14/04/2023</v>
        <stp/>
        <stp>##V3_BDPV12</stp>
        <stp>UNH US Equity</stp>
        <stp>EXPECTED_REPORT_DT</stp>
        <stp>[VALORES POTENCIALES Y SEGUIMIENTO.xlsx]POTENCIALES!R87C8</stp>
        <tr r="H87" s="1"/>
      </tp>
      <tp t="s">
        <v>#N/A N/A</v>
        <stp/>
        <stp>##V3_BDPV12</stp>
        <stp>VAR US Equity</stp>
        <stp>EXPECTED_REPORT_DT</stp>
        <stp>[VALORES POTENCIALES Y SEGUIMIENTO.xlsx]POTENCIALES!R77C8</stp>
        <tr r="H77" s="1"/>
      </tp>
      <tp t="s">
        <v>#N/A N/A</v>
        <stp/>
        <stp>##V3_BDPV12</stp>
        <stp>WBC US Equity</stp>
        <stp>EXPECTED_REPORT_DT</stp>
        <stp>[VALORES POTENCIALES Y SEGUIMIENTO.xlsx]POTENCIALES!R17C8</stp>
        <tr r="H17" s="1"/>
      </tp>
      <tp t="s">
        <v>Investment Banking &amp; Brokerage</v>
        <stp/>
        <stp>##V3_BDPV12</stp>
        <stp>AMTD US Equity</stp>
        <stp>GICS_SUB_INDUSTRY_NAME</stp>
        <stp>[VALORES POTENCIALES Y SEGUIMIENTO.xlsx]POTENCIALES!R107C7</stp>
        <tr r="G107" s="1"/>
      </tp>
      <tp>
        <v>283.08999999999997</v>
        <stp/>
        <stp>##V3_BDPV12</stp>
        <stp>UTHR US Equity</stp>
        <stp>HIGH_52WEEK</stp>
        <stp>[VALORES POTENCIALES Y SEGUIMIENTO.xlsx]POTENCIALES!R40C33</stp>
        <tr r="AG40" s="1"/>
      </tp>
      <tp>
        <v>31725673341.299999</v>
        <stp/>
        <stp>##V3_BDPV12</stp>
        <stp>SBAC UW Equity</stp>
        <stp>CUR_MKT_CAP</stp>
        <stp>[VALORES POTENCIALES Y SEGUIMIENTO.xlsx]SPX SX5E CAC40 DAX30 IBEX35!R412C3</stp>
        <tr r="C412" s="6"/>
      </tp>
      <tp>
        <v>20004788987.700001</v>
        <stp/>
        <stp>##V3_BDPV12</stp>
        <stp>PAYC UN Equity</stp>
        <stp>CUR_MKT_CAP</stp>
        <stp>[VALORES POTENCIALES Y SEGUIMIENTO.xlsx]SPX SX5E CAC40 DAX30 IBEX35!R363C3</stp>
        <tr r="C363" s="6"/>
      </tp>
      <tp>
        <v>67.010000000000005</v>
        <stp/>
        <stp>##V3_BDPV12</stp>
        <stp>ETSY US Equity</stp>
        <stp>LOW_52WEEK</stp>
        <stp>[VALORES POTENCIALES Y SEGUIMIENTO.xlsx]POTENCIALES!R260C35</stp>
        <tr r="AI260" s="1"/>
      </tp>
      <tp>
        <v>87.03</v>
        <stp/>
        <stp>##V3_BDPV12</stp>
        <stp>FISV US Equity</stp>
        <stp>LOW_52WEEK</stp>
        <stp>[VALORES POTENCIALES Y SEGUIMIENTO.xlsx]POTENCIALES!R311C35</stp>
        <tr r="AI311" s="1"/>
      </tp>
      <tp>
        <v>87.03</v>
        <stp/>
        <stp>##V3_BDPV12</stp>
        <stp>FISV US Equity</stp>
        <stp>LOW_52WEEK</stp>
        <stp>[VALORES POTENCIALES Y SEGUIMIENTO.xlsx]POTENCIALES!R309C35</stp>
        <tr r="AI309" s="1"/>
      </tp>
      <tp>
        <v>0</v>
        <stp/>
        <stp>##V3_BDPV12</stp>
        <stp>GOOGL US Equity</stp>
        <stp>EQY_DPS</stp>
        <stp>[VALORES POTENCIALES Y SEGUIMIENTO.xlsx]CARTERA!R14C39</stp>
        <tr r="AM14" s="4"/>
      </tp>
      <tp>
        <v>40854998999.380005</v>
        <stp/>
        <stp>##V3_BDPV12</stp>
        <stp>ODFL UW Equity</stp>
        <stp>CUR_MKT_CAP</stp>
        <stp>[VALORES POTENCIALES Y SEGUIMIENTO.xlsx]SPX SX5E CAC40 DAX30 IBEX35!R355C3</stp>
        <tr r="C355" s="6"/>
      </tp>
      <tp>
        <v>1.7121</v>
        <stp/>
        <stp>##V3_BDPV12</stp>
        <stp>AMTD US Equity</stp>
        <stp>LAST PRICE</stp>
        <stp>[VALORES POTENCIALES Y SEGUIMIENTO.xlsx]POTENCIALES!R107C30</stp>
        <tr r="AD107" s="1"/>
      </tp>
      <tp>
        <v>406.51</v>
        <stp/>
        <stp>##V3_BDPV12</stp>
        <stp>COST US Equity</stp>
        <stp>LOW_52WEEK</stp>
        <stp>[VALORES POTENCIALES Y SEGUIMIENTO.xlsx]POTENCIALES!R229C35</stp>
        <tr r="AI229" s="1"/>
      </tp>
      <tp>
        <v>69.239999999999995</v>
        <stp/>
        <stp>##V3_BDPV12</stp>
        <stp>ROST US Equity</stp>
        <stp>LOW_52WEEK</stp>
        <stp>[VALORES POTENCIALES Y SEGUIMIENTO.xlsx]POTENCIALES!R213C35</stp>
        <tr r="AI213" s="1"/>
      </tp>
      <tp>
        <v>519.62300000000005</v>
        <stp/>
        <stp>##V3_BDPV12</stp>
        <stp>ULTA US Equity</stp>
        <stp>LAST PRICE</stp>
        <stp>[VALORES POTENCIALES Y SEGUIMIENTO.xlsx]POTENCIALES!R237C30</stp>
        <tr r="AD237" s="1"/>
      </tp>
      <tp>
        <v>194.23</v>
        <stp/>
        <stp>##V3_BDPV12</stp>
        <stp>ANSS US Equity</stp>
        <stp>LOW_52WEEK</stp>
        <stp>[VALORES POTENCIALES Y SEGUIMIENTO.xlsx]POTENCIALES!R295C35</stp>
        <tr r="AI295" s="1"/>
      </tp>
      <tp>
        <v>29.125</v>
        <stp/>
        <stp>##V3_BDPV12</stp>
        <stp>INTC US Equity</stp>
        <stp>LAST PRICE</stp>
        <stp>[VALORES POTENCIALES Y SEGUIMIENTO.xlsx]POTENCIALES!R352C30</stp>
        <tr r="AD352" s="1"/>
      </tp>
      <tp>
        <v>155.25</v>
        <stp/>
        <stp>##V3_BDPV12</stp>
        <stp>VRSN US Equity</stp>
        <stp>LOW_52WEEK</stp>
        <stp>[VALORES POTENCIALES Y SEGUIMIENTO.xlsx]POTENCIALES!R279C35</stp>
        <tr r="AI279" s="1"/>
      </tp>
      <tp>
        <v>194.89</v>
        <stp/>
        <stp>##V3_BDPV12</stp>
        <stp>NDSN US Equity</stp>
        <stp>LOW_52WEEK</stp>
        <stp>[VALORES POTENCIALES Y SEGUIMIENTO.xlsx]POTENCIALES!R158C35</stp>
        <tr r="AI158" s="1"/>
      </tp>
      <tp>
        <v>108.88500000000001</v>
        <stp/>
        <stp>##V3_BDPV12</stp>
        <stp>MASI US Equity</stp>
        <stp>LOW_52WEEK</stp>
        <stp>[VALORES POTENCIALES Y SEGUIMIENTO.xlsx]POTENCIALES!R120C35</stp>
        <tr r="AI120" s="1"/>
      </tp>
      <tp>
        <v>163.19999999999999</v>
        <stp/>
        <stp>##V3_BDPV12</stp>
        <stp>ADSK US Equity</stp>
        <stp>LOW_52WEEK</stp>
        <stp>[VALORES POTENCIALES Y SEGUIMIENTO.xlsx]POTENCIALES!R293C35</stp>
        <tr r="AI293" s="1"/>
      </tp>
      <tp>
        <v>29.39</v>
        <stp/>
        <stp>##V3_BDPV12</stp>
        <stp>GNTX US Equity</stp>
        <stp>LAST PRICE</stp>
        <stp>[VALORES POTENCIALES Y SEGUIMIENTO.xlsx]POTENCIALES!R133C30</stp>
        <tr r="AD133" s="1"/>
      </tp>
      <tp>
        <v>348.6</v>
        <stp/>
        <stp>##V3_BDPV12</stp>
        <stp>MKTX US Equity</stp>
        <stp>LAST PRICE</stp>
        <stp>[VALORES POTENCIALES Y SEGUIMIENTO.xlsx]POTENCIALES!R185C30</stp>
        <tr r="AD185" s="1"/>
      </tp>
      <tp>
        <v>415.41</v>
        <stp/>
        <stp>##V3_BDPV12</stp>
        <stp>INTU US Equity</stp>
        <stp>LAST PRICE</stp>
        <stp>[VALORES POTENCIALES Y SEGUIMIENTO.xlsx]POTENCIALES!R283C30</stp>
        <tr r="AD283" s="1"/>
      </tp>
      <tp t="s">
        <v>Financial Exchanges &amp; Data</v>
        <stp/>
        <stp>##V3_BDPV12</stp>
        <stp>CBOE US Equity</stp>
        <stp>GICS_SUB_INDUSTRY_NAME</stp>
        <stp>[VALORES POTENCIALES Y SEGUIMIENTO.xlsx]POTENCIALES!R108C7</stp>
        <tr r="G108" s="1"/>
      </tp>
      <tp>
        <v>181.68</v>
        <stp/>
        <stp>##V3_BDPV12</stp>
        <stp>LSTR US Equity</stp>
        <stp>LAST PRICE</stp>
        <stp>[VALORES POTENCIALES Y SEGUIMIENTO.xlsx]POTENCIALES!R179C30</stp>
        <tr r="AD179" s="1"/>
      </tp>
      <tp>
        <v>151.755</v>
        <stp/>
        <stp>##V3_BDPV12</stp>
        <stp>DLTR US Equity</stp>
        <stp>LAST PRICE</stp>
        <stp>[VALORES POTENCIALES Y SEGUIMIENTO.xlsx]POTENCIALES!R228C30</stp>
        <tr r="AD228" s="1"/>
      </tp>
      <tp t="s">
        <v>#N/A Real Time</v>
        <stp/>
        <stp>##V3_BDPV12</stp>
        <stp>TWTR US Equity</stp>
        <stp>LAST PRICE</stp>
        <stp>[VALORES POTENCIALES Y SEGUIMIENTO.xlsx]POTENCIALES!R273C30</stp>
        <tr r="AD273" s="1"/>
      </tp>
      <tp t="s">
        <v>USD</v>
        <stp/>
        <stp>##V3_BDPV12</stp>
        <stp>GOLD US Equity</stp>
        <stp>CRNCY</stp>
        <stp>[VALORES POTENCIALES Y SEGUIMIENTO.xlsx]CARTERA!R57C9</stp>
        <tr r="I57" s="4"/>
      </tp>
      <tp t="s">
        <v>US0846707026</v>
        <stp/>
        <stp>##V3_BDPV12</stp>
        <stp>BRK/B US Equity</stp>
        <stp>ID_ISIN</stp>
        <stp>[VALORES POTENCIALES Y SEGUIMIENTO.xlsx]CARTERA!R29C3</stp>
        <tr r="C29" s="4"/>
      </tp>
      <tp>
        <v>-1.376277358700903</v>
        <stp/>
        <stp>##V3_BDPV12</stp>
        <stp>941 HK Equity</stp>
        <stp>NET_DEBT_TO_EBITDA</stp>
        <stp>[VALORES POTENCIALES Y SEGUIMIENTO.xlsx]CARTERA!R59C23</stp>
        <tr r="W59" s="4"/>
      </tp>
      <tp t="s">
        <v>Real Estate</v>
        <stp/>
        <stp>##V3_BDPV12</stp>
        <stp>AMT UN Equity</stp>
        <stp>ICB_INDUSTRY_NAME</stp>
        <stp>[VALORES POTENCIALES Y SEGUIMIENTO.xlsx]SPX SX5E CAC40 DAX30 IBEX35!R40C4</stp>
        <tr r="D40" s="6"/>
      </tp>
      <tp>
        <v>0</v>
        <stp/>
        <stp>##V3_BDPV12</stp>
        <stp>LYV US Equity</stp>
        <stp>EQY_DPS</stp>
        <stp>[VALORES POTENCIALES Y SEGUIMIENTO.xlsx]POTENCIALES!R19C10</stp>
        <tr r="J19" s="1"/>
      </tp>
      <tp t="s">
        <v>Technology</v>
        <stp/>
        <stp>##V3_BDPV12</stp>
        <stp>AVGO UW Equity</stp>
        <stp>ICB_INDUSTRY_NAME</stp>
        <stp>[VALORES POTENCIALES Y SEGUIMIENTO.xlsx]SPX SX5E CAC40 DAX30 IBEX35!R55C4</stp>
        <tr r="D55" s="6"/>
      </tp>
      <tp t="s">
        <v>Consumer Discretionary</v>
        <stp/>
        <stp>##V3_BDPV12</stp>
        <stp>ATVI UW Equity</stp>
        <stp>ICB_INDUSTRY_NAME</stp>
        <stp>[VALORES POTENCIALES Y SEGUIMIENTO.xlsx]SPX SX5E CAC40 DAX30 IBEX35!R53C4</stp>
        <tr r="D53" s="6"/>
      </tp>
      <tp t="s">
        <v>Health Care</v>
        <stp/>
        <stp>##V3_BDPV12</stp>
        <stp>BIIB UW Equity</stp>
        <stp>ICB_INDUSTRY_NAME</stp>
        <stp>[VALORES POTENCIALES Y SEGUIMIENTO.xlsx]SPX SX5E CAC40 DAX30 IBEX35!R68C4</stp>
        <tr r="D68" s="6"/>
      </tp>
      <tp t="s">
        <v>Consumer Discretionary</v>
        <stp/>
        <stp>##V3_BDPV12</stp>
        <stp>BBWI UN Equity</stp>
        <stp>ICB_INDUSTRY_NAME</stp>
        <stp>[VALORES POTENCIALES Y SEGUIMIENTO.xlsx]SPX SX5E CAC40 DAX30 IBEX35!R63C4</stp>
        <tr r="D63" s="6"/>
      </tp>
      <tp t="s">
        <v>Application Software</v>
        <stp/>
        <stp>##V3_BDPV12</stp>
        <stp>PTC US Equity</stp>
        <stp>GICS_SUB_INDUSTRY_NAME</stp>
        <stp>[VALORES POTENCIALES Y SEGUIMIENTO.xlsx]POTENCIALES!R289C7</stp>
        <tr r="G289" s="1"/>
      </tp>
      <tp>
        <v>-0.58449661542932196</v>
        <stp/>
        <stp>##V3_BDPV12</stp>
        <stp>SNPS US Equity</stp>
        <stp>NET_DEBT_TO_EBITDA</stp>
        <stp>[VALORES POTENCIALES Y SEGUIMIENTO.xlsx]POTENCIALES!R292C20</stp>
        <tr r="T292" s="1"/>
      </tp>
      <tp>
        <v>51.96410580625485</v>
        <stp/>
        <stp>##V3_BDPV12</stp>
        <stp>EPAM US Equity</stp>
        <stp>EV_EBITDA_ADJUSTED</stp>
        <stp>[VALORES POTENCIALES Y SEGUIMIENTO.xlsx]POTENCIALES!R340C15</stp>
        <tr r="O340" s="1"/>
      </tp>
      <tp>
        <v>12.50600707988192</v>
        <stp/>
        <stp>##V3_BDPV12</stp>
        <stp>AKAM US Equity</stp>
        <stp>EV_EBITDA_ADJUSTED</stp>
        <stp>[VALORES POTENCIALES Y SEGUIMIENTO.xlsx]POTENCIALES!R300C15</stp>
        <tr r="O300" s="1"/>
      </tp>
      <tp t="s">
        <v>#N/A N/A</v>
        <stp/>
        <stp>##V3_BDPV12</stp>
        <stp>VIPS US Equity</stp>
        <stp>NET_DEBT_TO_EBITDA</stp>
        <stp>[VALORES POTENCIALES Y SEGUIMIENTO.xlsx]POTENCIALES!R361C20</stp>
        <tr r="T361" s="1"/>
      </tp>
      <tp t="s">
        <v>14/02/2023</v>
        <stp/>
        <stp>##V3_BDPV12</stp>
        <stp>MAR US Equity</stp>
        <stp>EXPECTED_REPORT_DT</stp>
        <stp>[VALORES POTENCIALES Y SEGUIMIENTO.xlsx]POTENCIALES!R26C8</stp>
        <tr r="H26" s="1"/>
      </tp>
      <tp t="s">
        <v>09/02/2023</v>
        <stp/>
        <stp>##V3_BDPV12</stp>
        <stp>NSP US Equity</stp>
        <stp>EXPECTED_REPORT_DT</stp>
        <stp>[VALORES POTENCIALES Y SEGUIMIENTO.xlsx]POTENCIALES!R56C8</stp>
        <tr r="H56" s="1"/>
      </tp>
      <tp t="s">
        <v>21/03/2023</v>
        <stp/>
        <stp>##V3_BDPV12</stp>
        <stp>NKE US Equity</stp>
        <stp>EXPECTED_REPORT_DT</stp>
        <stp>[VALORES POTENCIALES Y SEGUIMIENTO.xlsx]POTENCIALES!R16C8</stp>
        <tr r="H16" s="1"/>
      </tp>
      <tp>
        <v>74.73836612616175</v>
        <stp/>
        <stp>##V3_BDPV12</stp>
        <stp>NUAN US Equity</stp>
        <stp>EV_EBITDA_ADJUSTED</stp>
        <stp>[VALORES POTENCIALES Y SEGUIMIENTO.xlsx]POTENCIALES!R290C15</stp>
        <tr r="O290" s="1"/>
      </tp>
      <tp t="s">
        <v>22/12/2022</v>
        <stp/>
        <stp>##V3_BDPV12</stp>
        <stp>JKHY US Equity</stp>
        <stp>DVD_PAY_DT</stp>
        <stp>[VALORES POTENCIALES Y SEGUIMIENTO.xlsx]POTENCIALES!R310C12</stp>
        <tr r="L310" s="1"/>
      </tp>
      <tp t="s">
        <v>Health Care</v>
        <stp/>
        <stp>##V3_BDPV12</stp>
        <stp>PHIA NA Equity</stp>
        <stp>ICB_INDUSTRY_NAME</stp>
        <stp>[VALORES POTENCIALES Y SEGUIMIENTO.xlsx]SPX SX5E CAC40 DAX30 IBEX35!R43C13</stp>
        <tr r="M43" s="6"/>
      </tp>
      <tp t="s">
        <v>22/02/2023</v>
        <stp/>
        <stp>##V3_BDPV12</stp>
        <stp>BCO US Equity</stp>
        <stp>EXPECTED_REPORT_DT</stp>
        <stp>[VALORES POTENCIALES Y SEGUIMIENTO.xlsx]POTENCIALES!R66C8</stp>
        <tr r="H66" s="1"/>
      </tp>
      <tp t="s">
        <v>Consumer Discretionary</v>
        <stp/>
        <stp>##V3_BDPV12</stp>
        <stp>PAH3 GY Equity</stp>
        <stp>ICB_INDUSTRY_NAME</stp>
        <stp>[VALORES POTENCIALES Y SEGUIMIENTO.xlsx]SPX SX5E CAC40 DAX30 IBEX35!R35C31</stp>
        <tr r="AE35" s="6"/>
      </tp>
      <tp>
        <v>11.470463272126025</v>
        <stp/>
        <stp>##V3_BDPV12</stp>
        <stp>KLAC US Equity</stp>
        <stp>EV_EBITDA_ADJUSTED</stp>
        <stp>[VALORES POTENCIALES Y SEGUIMIENTO.xlsx]POTENCIALES!R357C15</stp>
        <tr r="O357" s="1"/>
      </tp>
      <tp t="s">
        <v>05/05/2023</v>
        <stp/>
        <stp>##V3_BDPV12</stp>
        <stp>CAH US Equity</stp>
        <stp>EXPECTED_REPORT_DT</stp>
        <stp>[VALORES POTENCIALES Y SEGUIMIENTO.xlsx]POTENCIALES!R96C8</stp>
        <tr r="H96" s="1"/>
      </tp>
      <tp t="s">
        <v>21/04/2023</v>
        <stp/>
        <stp>##V3_BDPV12</stp>
        <stp>DGX US Equity</stp>
        <stp>EXPECTED_REPORT_DT</stp>
        <stp>[VALORES POTENCIALES Y SEGUIMIENTO.xlsx]POTENCIALES!R86C8</stp>
        <tr r="H86" s="1"/>
      </tp>
      <tp t="s">
        <v>24/02/2023</v>
        <stp/>
        <stp>##V3_BDPV12</stp>
        <stp>UTHR US Equity</stp>
        <stp>EXPECTED_REPORT_DT</stp>
        <stp>[VALORES POTENCIALES Y SEGUIMIENTO.xlsx]POTENCIALES!R40C8</stp>
        <tr r="H40" s="1"/>
      </tp>
      <tp t="s">
        <v>Beverages</v>
        <stp/>
        <stp>##V3_BDPV12</stp>
        <stp>BF/B US Equity</stp>
        <stp>GICS_INDUSTRY_NAME</stp>
        <stp>[VALORES POTENCIALES Y SEGUIMIENTO.xlsx]POTENCIALES!R36C6</stp>
        <tr r="F36" s="1"/>
      </tp>
      <tp>
        <v>12.661654135338345</v>
        <stp/>
        <stp>##V3_BDPV12</stp>
        <stp>EBAY US Equity</stp>
        <stp>EV_EBITDA_ADJUSTED</stp>
        <stp>[VALORES POTENCIALES Y SEGUIMIENTO.xlsx]POTENCIALES!R261C15</stp>
        <tr r="O261" s="1"/>
      </tp>
      <tp>
        <v>-0.76195567808155207</v>
        <stp/>
        <stp>##V3_BDPV12</stp>
        <stp>EXPD US Equity</stp>
        <stp>NET_DEBT_TO_EBITDA</stp>
        <stp>[VALORES POTENCIALES Y SEGUIMIENTO.xlsx]POTENCIALES!R177C20</stp>
        <tr r="T177" s="1"/>
      </tp>
      <tp t="s">
        <v>#N/A N/A</v>
        <stp/>
        <stp>##V3_BDPV12</stp>
        <stp>APPF US Equity</stp>
        <stp>NET_DEBT_TO_EBITDA</stp>
        <stp>[VALORES POTENCIALES Y SEGUIMIENTO.xlsx]POTENCIALES!R284C20</stp>
        <tr r="T284" s="1"/>
      </tp>
      <tp>
        <v>-3.9748953974895397E-2</v>
        <stp/>
        <stp>##V3_BDPV12</stp>
        <stp>EXPE US Equity</stp>
        <stp>NET_DEBT_TO_EBITDA</stp>
        <stp>[VALORES POTENCIALES Y SEGUIMIENTO.xlsx]POTENCIALES!R264C20</stp>
        <tr r="T264" s="1"/>
      </tp>
      <tp t="s">
        <v>07/02/2023</v>
        <stp/>
        <stp>##V3_BDPV12</stp>
        <stp>PINC US Equity</stp>
        <stp>EXPECTED_REPORT_DT</stp>
        <stp>[VALORES POTENCIALES Y SEGUIMIENTO.xlsx]POTENCIALES!R95C8</stp>
        <tr r="H95" s="1"/>
      </tp>
      <tp t="s">
        <v>15/02/2023</v>
        <stp/>
        <stp>##V3_BDPV12</stp>
        <stp>TNET US Equity</stp>
        <stp>EXPECTED_REPORT_DT</stp>
        <stp>[VALORES POTENCIALES Y SEGUIMIENTO.xlsx]POTENCIALES!R61C8</stp>
        <tr r="H61" s="1"/>
      </tp>
      <tp>
        <v>10.21986301369863</v>
        <stp/>
        <stp>##V3_BDPV12</stp>
        <stp>NTAP US Equity</stp>
        <stp>EV_EBITDA_ADJUSTED</stp>
        <stp>[VALORES POTENCIALES Y SEGUIMIENTO.xlsx]POTENCIALES!R333C15</stp>
        <tr r="O333" s="1"/>
      </tp>
      <tp>
        <v>2.1480179652411637E-2</v>
        <stp/>
        <stp>##V3_BDPV12</stp>
        <stp>PYPL US Equity</stp>
        <stp>NET_DEBT_TO_EBITDA</stp>
        <stp>[VALORES POTENCIALES Y SEGUIMIENTO.xlsx]POTENCIALES!R188C20</stp>
        <tr r="T188" s="1"/>
      </tp>
      <tp t="s">
        <v>#N/A N/A</v>
        <stp/>
        <stp>##V3_BDPV12</stp>
        <stp>AZPN US Equity</stp>
        <stp>NET_DEBT_TO_EBITDA</stp>
        <stp>[VALORES POTENCIALES Y SEGUIMIENTO.xlsx]POTENCIALES!R294C20</stp>
        <tr r="T294" s="1"/>
      </tp>
      <tp>
        <v>-0.43372070748994318</v>
        <stp/>
        <stp>##V3_BDPV12</stp>
        <stp>AAPL US Equity</stp>
        <stp>NET_DEBT_TO_EBITDA</stp>
        <stp>[VALORES POTENCIALES Y SEGUIMIENTO.xlsx]POTENCIALES!R330C20</stp>
        <tr r="T330" s="1"/>
      </tp>
      <tp>
        <v>18.141241563944533</v>
        <stp/>
        <stp>##V3_BDPV12</stp>
        <stp>NDAQ US Equity</stp>
        <stp>EV_EBITDA_ADJUSTED</stp>
        <stp>[VALORES POTENCIALES Y SEGUIMIENTO.xlsx]POTENCIALES!R110C15</stp>
        <tr r="O110" s="1"/>
      </tp>
      <tp>
        <v>20.039009332267231</v>
        <stp/>
        <stp>##V3_BDPV12</stp>
        <stp>IPAR US Equity</stp>
        <stp>EV_EBITDA_ADJUSTED</stp>
        <stp>[VALORES POTENCIALES Y SEGUIMIENTO.xlsx]POTENCIALES!R259C15</stp>
        <tr r="O259" s="1"/>
      </tp>
      <tp>
        <v>-0.93268176120338453</v>
        <stp/>
        <stp>##V3_BDPV12</stp>
        <stp>EXPO US Equity</stp>
        <stp>NET_DEBT_TO_EBITDA</stp>
        <stp>[VALORES POTENCIALES Y SEGUIMIENTO.xlsx]POTENCIALES!R139C20</stp>
        <tr r="T139" s="1"/>
      </tp>
      <tp>
        <v>9.4036294355798997</v>
        <stp/>
        <stp>##V3_BDPV12</stp>
        <stp>AMAT US Equity</stp>
        <stp>EV_EBITDA_ADJUSTED</stp>
        <stp>[VALORES POTENCIALES Y SEGUIMIENTO.xlsx]POTENCIALES!R359C15</stp>
        <tr r="O359" s="1"/>
      </tp>
      <tp t="s">
        <v>Commercial Services &amp; Supplies</v>
        <stp/>
        <stp>##V3_BDPV12</stp>
        <stp>CTAS US Equity</stp>
        <stp>GICS_INDUSTRY_NAME</stp>
        <stp>[VALORES POTENCIALES Y SEGUIMIENTO.xlsx]POTENCIALES!R47C6</stp>
        <tr r="F47" s="1"/>
      </tp>
      <tp t="s">
        <v>Specialty Stores</v>
        <stp/>
        <stp>##V3_BDPV12</stp>
        <stp>ULTA US Equity</stp>
        <stp>GICS_SUB_INDUSTRY_NAME</stp>
        <stp>[VALORES POTENCIALES Y SEGUIMIENTO.xlsx]POTENCIALES!R237C7</stp>
        <tr r="G237" s="1"/>
      </tp>
      <tp>
        <v>117.93</v>
        <stp/>
        <stp>##V3_BDPV12</stp>
        <stp>LOPE US Equity</stp>
        <stp>PX_CLOSE_1D</stp>
        <stp>[VALORES POTENCIALES Y SEGUIMIENTO.xlsx]POTENCIALES!R65C32</stp>
        <tr r="AF65" s="1"/>
      </tp>
      <tp t="s">
        <v>Application Software</v>
        <stp/>
        <stp>##V3_BDPV12</stp>
        <stp>ANSS US Equity</stp>
        <stp>GICS_SUB_INDUSTRY_NAME</stp>
        <stp>[VALORES POTENCIALES Y SEGUIMIENTO.xlsx]POTENCIALES!R295C7</stp>
        <tr r="G295" s="1"/>
      </tp>
      <tp>
        <v>86.6</v>
        <stp/>
        <stp>##V3_BDPV12</stp>
        <stp>CHRW US Equity</stp>
        <stp>LOW_52WEEK</stp>
        <stp>[VALORES POTENCIALES Y SEGUIMIENTO.xlsx]POTENCIALES!R176C35</stp>
        <tr r="AI176" s="1"/>
      </tp>
      <tp>
        <v>1.68</v>
        <stp/>
        <stp>##V3_BDPV12</stp>
        <stp>KO US Equity</stp>
        <stp>EQY_DPS</stp>
        <stp>[VALORES POTENCIALES Y SEGUIMIENTO.xlsx]POTENCIALES!R38C10</stp>
        <tr r="J38" s="1"/>
      </tp>
      <tp t="s">
        <v>#N/A Real Time</v>
        <stp/>
        <stp>##V3_BDPV12</stp>
        <stp>GRUB US Equity</stp>
        <stp>LAST PRICE</stp>
        <stp>[VALORES POTENCIALES Y SEGUIMIENTO.xlsx]POTENCIALES!R266C30</stp>
        <tr r="AD266" s="1"/>
      </tp>
      <tp t="s">
        <v>#N/A N/A</v>
        <stp/>
        <stp>##V3_BDPV12</stp>
        <stp>CERN US Equity</stp>
        <stp>LOW_52WEEK</stp>
        <stp>[VALORES POTENCIALES Y SEGUIMIENTO.xlsx]POTENCIALES!R313C35</stp>
        <tr r="AI313" s="1"/>
      </tp>
      <tp>
        <v>106.47</v>
        <stp/>
        <stp>##V3_BDPV12</stp>
        <stp>BURL US Equity</stp>
        <stp>LOW_52WEEK</stp>
        <stp>[VALORES POTENCIALES Y SEGUIMIENTO.xlsx]POTENCIALES!R216C35</stp>
        <tr r="AI216" s="1"/>
      </tp>
      <tp>
        <v>46.94</v>
        <stp/>
        <stp>##V3_BDPV12</stp>
        <stp>ALRM US Equity</stp>
        <stp>LOW_52WEEK</stp>
        <stp>[VALORES POTENCIALES Y SEGUIMIENTO.xlsx]POTENCIALES!R253C35</stp>
        <tr r="AI253" s="1"/>
      </tp>
      <tp t="s">
        <v>Semiconductor Equipment</v>
        <stp/>
        <stp>##V3_BDPV12</stp>
        <stp>KLAC US Equity</stp>
        <stp>GICS_SUB_INDUSTRY_NAME</stp>
        <stp>[VALORES POTENCIALES Y SEGUIMIENTO.xlsx]POTENCIALES!R357C7</stp>
        <tr r="G357" s="1"/>
      </tp>
      <tp t="s">
        <v>Internet Services &amp; Infrastruc</v>
        <stp/>
        <stp>##V3_BDPV12</stp>
        <stp>AKAM US Equity</stp>
        <stp>GICS_SUB_INDUSTRY_NAME</stp>
        <stp>[VALORES POTENCIALES Y SEGUIMIENTO.xlsx]POTENCIALES!R300C7</stp>
        <tr r="G300" s="1"/>
      </tp>
      <tp>
        <v>104.64</v>
        <stp/>
        <stp>##V3_BDPV12</stp>
        <stp>SBUX US Equity</stp>
        <stp>LAST PRICE</stp>
        <stp>[VALORES POTENCIALES Y SEGUIMIENTO.xlsx]POTENCIALES!R240C30</stp>
        <tr r="AD240" s="1"/>
      </tp>
      <tp>
        <v>30.73</v>
        <stp/>
        <stp>##V3_BDPV12</stp>
        <stp>JNPR US Equity</stp>
        <stp>PX_CLOSE_1D</stp>
        <stp>[VALORES POTENCIALES Y SEGUIMIENTO.xlsx]POTENCIALES!R15C32</stp>
        <tr r="AF15" s="1"/>
      </tp>
      <tp>
        <v>92.68</v>
        <stp/>
        <stp>##V3_BDPV12</stp>
        <stp>HSIC US Equity</stp>
        <stp>HIGH_52WEEK</stp>
        <stp>[VALORES POTENCIALES Y SEGUIMIENTO.xlsx]POTENCIALES!R76C33</stp>
        <tr r="AG76" s="1"/>
      </tp>
      <tp>
        <v>29304823725.899998</v>
        <stp/>
        <stp>##V3_BDPV12</stp>
        <stp>NDAQ UW Equity</stp>
        <stp>CUR_MKT_CAP</stp>
        <stp>[VALORES POTENCIALES Y SEGUIMIENTO.xlsx]SPX SX5E CAC40 DAX30 IBEX35!R333C3</stp>
        <tr r="C333" s="6"/>
      </tp>
      <tp>
        <v>35.47</v>
        <stp/>
        <stp>##V3_BDPV12</stp>
        <stp>AJRD US Equity</stp>
        <stp>LOW_52WEEK</stp>
        <stp>[VALORES POTENCIALES Y SEGUIMIENTO.xlsx]POTENCIALES!R203C35</stp>
        <tr r="AI203" s="1"/>
      </tp>
      <tp t="s">
        <v>Systems Software</v>
        <stp/>
        <stp>##V3_BDPV12</stp>
        <stp>NLOK US Equity</stp>
        <stp>GICS_SUB_INDUSTRY_NAME</stp>
        <stp>[VALORES POTENCIALES Y SEGUIMIENTO.xlsx]POTENCIALES!R277C7</stp>
        <tr r="G277" s="1"/>
      </tp>
      <tp t="s">
        <v>Restaurants</v>
        <stp/>
        <stp>##V3_BDPV12</stp>
        <stp>WING US Equity</stp>
        <stp>GICS_SUB_INDUSTRY_NAME</stp>
        <stp>[VALORES POTENCIALES Y SEGUIMIENTO.xlsx]POTENCIALES!R252C7</stp>
        <tr r="G252" s="1"/>
      </tp>
      <tp t="s">
        <v>Semiconductors</v>
        <stp/>
        <stp>##V3_BDPV12</stp>
        <stp>XLNX US Equity</stp>
        <stp>GICS_SUB_INDUSTRY_NAME</stp>
        <stp>[VALORES POTENCIALES Y SEGUIMIENTO.xlsx]POTENCIALES!R347C7</stp>
        <tr r="G347" s="1"/>
      </tp>
      <tp t="s">
        <v>Data Processing &amp; Outsourced S</v>
        <stp/>
        <stp>##V3_BDPV12</stp>
        <stp>JKHY US Equity</stp>
        <stp>GICS_SUB_INDUSTRY_NAME</stp>
        <stp>[VALORES POTENCIALES Y SEGUIMIENTO.xlsx]POTENCIALES!R310C7</stp>
        <tr r="G310" s="1"/>
      </tp>
      <tp>
        <v>70242392957.039993</v>
        <stp/>
        <stp>##V3_BDPV12</stp>
        <stp>LRCX UW Equity</stp>
        <stp>CUR_MKT_CAP</stp>
        <stp>[VALORES POTENCIALES Y SEGUIMIENTO.xlsx]SPX SX5E CAC40 DAX30 IBEX35!R291C3</stp>
        <tr r="C291" s="6"/>
      </tp>
      <tp>
        <v>0</v>
        <stp/>
        <stp>##V3_BDPV12</stp>
        <stp>TLGO SM Equity</stp>
        <stp>EQY_DPS</stp>
        <stp>[VALORES POTENCIALES Y SEGUIMIENTO.xlsx]CARTERA!R62C39</stp>
        <tr r="AM62" s="4"/>
      </tp>
      <tp>
        <v>224.86500000000001</v>
        <stp/>
        <stp>##V3_BDPV12</stp>
        <stp>ZBRA US Equity</stp>
        <stp>LOW_52WEEK</stp>
        <stp>[VALORES POTENCIALES Y SEGUIMIENTO.xlsx]POTENCIALES!R345C35</stp>
        <tr r="AI345" s="1"/>
      </tp>
      <tp t="s">
        <v>Hypermarkets &amp; Super Centers</v>
        <stp/>
        <stp>##V3_BDPV12</stp>
        <stp>WMT US Equity</stp>
        <stp>GICS_SUB_INDUSTRY_NAME</stp>
        <stp>[VALORES POTENCIALES Y SEGUIMIENTO.xlsx]POTENCIALES!R231C7</stp>
        <tr r="G231" s="1"/>
      </tp>
      <tp t="s">
        <v>Railroads</v>
        <stp/>
        <stp>##V3_BDPV12</stp>
        <stp>UNP US Equity</stp>
        <stp>GICS_SUB_INDUSTRY_NAME</stp>
        <stp>[VALORES POTENCIALES Y SEGUIMIENTO.xlsx]POTENCIALES!R173C7</stp>
        <tr r="G173" s="1"/>
      </tp>
      <tp t="s">
        <v>Industrial Machinery</v>
        <stp/>
        <stp>##V3_BDPV12</stp>
        <stp>PH US Equity</stp>
        <stp>GICS_SUB_INDUSTRY_NAME</stp>
        <stp>[VALORES POTENCIALES Y SEGUIMIENTO.xlsx]POTENCIALES!R164C7</stp>
        <tr r="G164" s="1"/>
      </tp>
      <tp>
        <v>0</v>
        <stp/>
        <stp>##V3_BDPV12</stp>
        <stp>NVR US Equity</stp>
        <stp>EQY_DPS</stp>
        <stp>[VALORES POTENCIALES Y SEGUIMIENTO.xlsx]POTENCIALES!R20C10</stp>
        <tr r="J20" s="1"/>
      </tp>
      <tp t="s">
        <v>Data Processing &amp; Outsourced S</v>
        <stp/>
        <stp>##V3_BDPV12</stp>
        <stp>WU US Equity</stp>
        <stp>GICS_SUB_INDUSTRY_NAME</stp>
        <stp>[VALORES POTENCIALES Y SEGUIMIENTO.xlsx]POTENCIALES!R104C7</stp>
        <tr r="G104" s="1"/>
      </tp>
      <tp t="s">
        <v>Paper Packaging</v>
        <stp/>
        <stp>##V3_BDPV12</stp>
        <stp>SEE US Equity</stp>
        <stp>GICS_SUB_INDUSTRY_NAME</stp>
        <stp>[VALORES POTENCIALES Y SEGUIMIENTO.xlsx]POTENCIALES!R165C7</stp>
        <tr r="G165" s="1"/>
      </tp>
      <tp t="s">
        <v>Aerospace &amp; Defense</v>
        <stp/>
        <stp>##V3_BDPV12</stp>
        <stp>TDG US Equity</stp>
        <stp>GICS_SUB_INDUSTRY_NAME</stp>
        <stp>[VALORES POTENCIALES Y SEGUIMIENTO.xlsx]POTENCIALES!R202C7</stp>
        <tr r="G202" s="1"/>
      </tp>
      <tp t="s">
        <v>Technology</v>
        <stp/>
        <stp>##V3_BDPV12</stp>
        <stp>AKAM UW Equity</stp>
        <stp>ICB_INDUSTRY_NAME</stp>
        <stp>[VALORES POTENCIALES Y SEGUIMIENTO.xlsx]SPX SX5E CAC40 DAX30 IBEX35!R28C4</stp>
        <tr r="D28" s="6"/>
      </tp>
      <tp t="s">
        <v>Consumer Staples</v>
        <stp/>
        <stp>##V3_BDPV12</stp>
        <stp>BF/B UN Equity</stp>
        <stp>ICB_INDUSTRY_NAME</stp>
        <stp>[VALORES POTENCIALES Y SEGUIMIENTO.xlsx]SPX SX5E CAC40 DAX30 IBEX35!R67C4</stp>
        <tr r="D67" s="6"/>
      </tp>
      <tp>
        <v>0</v>
        <stp/>
        <stp>##V3_BDPV12</stp>
        <stp>DVA US Equity</stp>
        <stp>EQY_DPS</stp>
        <stp>[VALORES POTENCIALES Y SEGUIMIENTO.xlsx]POTENCIALES!R85C10</stp>
        <tr r="J85" s="1"/>
      </tp>
      <tp t="s">
        <v>Environmental &amp; Facilities Ser</v>
        <stp/>
        <stp>##V3_BDPV12</stp>
        <stp>RSG US Equity</stp>
        <stp>GICS_SUB_INDUSTRY_NAME</stp>
        <stp>[VALORES POTENCIALES Y SEGUIMIENTO.xlsx]POTENCIALES!R144C7</stp>
        <tr r="G144" s="1"/>
      </tp>
      <tp>
        <v>46.075684656629456</v>
        <stp/>
        <stp>##V3_BDPV12</stp>
        <stp>MANH US Equity</stp>
        <stp>EV_EBITDA_ADJUSTED</stp>
        <stp>[VALORES POTENCIALES Y SEGUIMIENTO.xlsx]POTENCIALES!R324C15</stp>
        <tr r="O324" s="1"/>
      </tp>
      <tp t="s">
        <v>26/04/2023</v>
        <stp/>
        <stp>##V3_BDPV12</stp>
        <stp>HUM US Equity</stp>
        <stp>EXPECTED_REPORT_DT</stp>
        <stp>[VALORES POTENCIALES Y SEGUIMIENTO.xlsx]POTENCIALES!R79C8</stp>
        <tr r="H79" s="1"/>
      </tp>
      <tp t="s">
        <v>MOLINA HEALTHCAR</v>
        <stp/>
        <stp>##V3_BDPV12</stp>
        <stp>MOH US Equity</stp>
        <stp>SHORT_NAME</stp>
        <stp>[VALORES POTENCIALES Y SEGUIMIENTO.xlsx]POTENCIALES!R83C5</stp>
        <tr r="E83" s="1"/>
      </tp>
      <tp t="s">
        <v>28/12/2012</v>
        <stp/>
        <stp>##V3_BDPV12</stp>
        <stp>IPGP US Equity</stp>
        <stp>DVD_PAY_DT</stp>
        <stp>[VALORES POTENCIALES Y SEGUIMIENTO.xlsx]POTENCIALES!R350C12</stp>
        <tr r="L350" s="1"/>
      </tp>
      <tp t="s">
        <v>21/04/2023</v>
        <stp/>
        <stp>##V3_BDPV12</stp>
        <stp>KMB US Equity</stp>
        <stp>EXPECTED_REPORT_DT</stp>
        <stp>[VALORES POTENCIALES Y SEGUIMIENTO.xlsx]POTENCIALES!R89C8</stp>
        <tr r="H89" s="1"/>
      </tp>
      <tp t="s">
        <v>23/02/2023</v>
        <stp/>
        <stp>##V3_BDPV12</stp>
        <stp>LYV US Equity</stp>
        <stp>EXPECTED_REPORT_DT</stp>
        <stp>[VALORES POTENCIALES Y SEGUIMIENTO.xlsx]POTENCIALES!R19C8</stp>
        <tr r="H19" s="1"/>
      </tp>
      <tp t="s">
        <v>WYNDHAM DESTINAT</v>
        <stp/>
        <stp>##V3_BDPV12</stp>
        <stp>WYND US Equity</stp>
        <stp>SHORT_NAME</stp>
        <stp>[VALORES POTENCIALES Y SEGUIMIENTO.xlsx]POTENCIALES!R27C5</stp>
        <tr r="E27" s="1"/>
      </tp>
      <tp t="s">
        <v>16/02/2023</v>
        <stp/>
        <stp>##V3_BDPV12</stp>
        <stp>AMN US Equity</stp>
        <stp>EXPECTED_REPORT_DT</stp>
        <stp>[VALORES POTENCIALES Y SEGUIMIENTO.xlsx]POTENCIALES!R59C8</stp>
        <tr r="H59" s="1"/>
      </tp>
      <tp t="s">
        <v>08/03/2023</v>
        <stp/>
        <stp>##V3_BDPV12</stp>
        <stp>TOY CN Equity</stp>
        <stp>EXPECTED_REPORT_DT</stp>
        <stp>[VALORES POTENCIALES Y SEGUIMIENTO.xlsx]POTENCIALES!R29C8</stp>
        <tr r="H29" s="1"/>
      </tp>
      <tp>
        <v>6.6778636628082184</v>
        <stp/>
        <stp>##V3_BDPV12</stp>
        <stp>ARNC US Equity</stp>
        <stp>EV_EBITDA_ADJUSTED</stp>
        <stp>[VALORES POTENCIALES Y SEGUIMIENTO.xlsx]POTENCIALES!R207C15</stp>
        <tr r="O207" s="1"/>
      </tp>
      <tp>
        <v>13.049592742525483</v>
        <stp/>
        <stp>##V3_BDPV12</stp>
        <stp>SSNC US Equity</stp>
        <stp>EV_EBITDA_ADJUSTED</stp>
        <stp>[VALORES POTENCIALES Y SEGUIMIENTO.xlsx]POTENCIALES!R299C15</stp>
        <tr r="O299" s="1"/>
      </tp>
      <tp>
        <v>30.726190983030204</v>
        <stp/>
        <stp>##V3_BDPV12</stp>
        <stp>BKNG US Equity</stp>
        <stp>EV_EBITDA_ADJUSTED</stp>
        <stp>[VALORES POTENCIALES Y SEGUIMIENTO.xlsx]POTENCIALES!R263C15</stp>
        <tr r="O263" s="1"/>
      </tp>
      <tp>
        <v>69.544131613744796</v>
        <stp/>
        <stp>##V3_BDPV12</stp>
        <stp>WING US Equity</stp>
        <stp>EV_EBITDA_ADJUSTED</stp>
        <stp>[VALORES POTENCIALES Y SEGUIMIENTO.xlsx]POTENCIALES!R252C15</stp>
        <tr r="O252" s="1"/>
      </tp>
      <tp>
        <v>25.333617954803117</v>
        <stp/>
        <stp>##V3_BDPV12</stp>
        <stp>HLNE US Equity</stp>
        <stp>EV_EBITDA_ADJUSTED</stp>
        <stp>[VALORES POTENCIALES Y SEGUIMIENTO.xlsx]POTENCIALES!R112C15</stp>
        <tr r="O112" s="1"/>
      </tp>
      <tp t="s">
        <v>#N/A Field Not Applicable</v>
        <stp/>
        <stp>##V3_BDPV12</stp>
        <stp>ZNGA US Equity</stp>
        <stp>DVD_PAY_DT</stp>
        <stp>[VALORES POTENCIALES Y SEGUIMIENTO.xlsx]POTENCIALES!R328C12</stp>
        <tr r="L328" s="1"/>
      </tp>
      <tp>
        <v>30.660478183254806</v>
        <stp/>
        <stp>##V3_BDPV12</stp>
        <stp>XLNX US Equity</stp>
        <stp>EV_EBITDA_ADJUSTED</stp>
        <stp>[VALORES POTENCIALES Y SEGUIMIENTO.xlsx]POTENCIALES!R347C15</stp>
        <tr r="O347" s="1"/>
      </tp>
      <tp t="s">
        <v>ZOETIS INC</v>
        <stp/>
        <stp>##V3_BDPV12</stp>
        <stp>ZTS US Equity</stp>
        <stp>SHORT_NAME</stp>
        <stp>[VALORES POTENCIALES Y SEGUIMIENTO.xlsx]POTENCIALES!R93C5</stp>
        <tr r="E93" s="1"/>
      </tp>
      <tp t="s">
        <v>UNITED RENTALS</v>
        <stp/>
        <stp>##V3_BDPV12</stp>
        <stp>URI US Equity</stp>
        <stp>SHORT_NAME</stp>
        <stp>[VALORES POTENCIALES Y SEGUIMIENTO.xlsx]POTENCIALES!R63C5</stp>
        <tr r="E63" s="1"/>
      </tp>
      <tp t="s">
        <v>10/03/2023</v>
        <stp/>
        <stp>##V3_BDPV12</stp>
        <stp>SPGI US Equity</stp>
        <stp>DVD_PAY_DT</stp>
        <stp>[VALORES POTENCIALES Y SEGUIMIENTO.xlsx]POTENCIALES!R183C12</stp>
        <tr r="L183" s="1"/>
      </tp>
      <tp>
        <v>51.64995718938949</v>
        <stp/>
        <stp>##V3_BDPV12</stp>
        <stp>CDNS US Equity</stp>
        <stp>EV_EBITDA_ADJUSTED</stp>
        <stp>[VALORES POTENCIALES Y SEGUIMIENTO.xlsx]POTENCIALES!R291C15</stp>
        <tr r="O291" s="1"/>
      </tp>
      <tp>
        <v>10.955274664705611</v>
        <stp/>
        <stp>##V3_BDPV12</stp>
        <stp>MANT US Equity</stp>
        <stp>EV_EBITDA_ADJUSTED</stp>
        <stp>[VALORES POTENCIALES Y SEGUIMIENTO.xlsx]POTENCIALES!R325C15</stp>
        <tr r="O325" s="1"/>
      </tp>
      <tp>
        <v>74.987445486982949</v>
        <stp/>
        <stp>##V3_BDPV12</stp>
        <stp>FTNT US Equity</stp>
        <stp>EV_EBITDA_ADJUSTED</stp>
        <stp>[VALORES POTENCIALES Y SEGUIMIENTO.xlsx]POTENCIALES!R331C15</stp>
        <tr r="O331" s="1"/>
      </tp>
      <tp>
        <v>20.802831904900891</v>
        <stp/>
        <stp>##V3_BDPV12</stp>
        <stp>VRNT US Equity</stp>
        <stp>EV_EBITDA_ADJUSTED</stp>
        <stp>[VALORES POTENCIALES Y SEGUIMIENTO.xlsx]POTENCIALES!R321C15</stp>
        <tr r="O321" s="1"/>
      </tp>
      <tp t="s">
        <v>POLARIS INC</v>
        <stp/>
        <stp>##V3_BDPV12</stp>
        <stp>PII US Equity</stp>
        <stp>SHORT_NAME</stp>
        <stp>[VALORES POTENCIALES Y SEGUIMIENTO.xlsx]POTENCIALES!R23C5</stp>
        <tr r="E23" s="1"/>
      </tp>
      <tp>
        <v>392.07492163009397</v>
        <stp/>
        <stp>##V3_BDPV12</stp>
        <stp>PANW US Equity</stp>
        <stp>EV_EBITDA_ADJUSTED</stp>
        <stp>[VALORES POTENCIALES Y SEGUIMIENTO.xlsx]POTENCIALES!R276C15</stp>
        <tr r="O276" s="1"/>
      </tp>
      <tp t="s">
        <v>30/12/2022</v>
        <stp/>
        <stp>##V3_BDPV12</stp>
        <stp>AVGO US Equity</stp>
        <stp>DVD_PAY_DT</stp>
        <stp>[VALORES POTENCIALES Y SEGUIMIENTO.xlsx]POTENCIALES!R351C12</stp>
        <tr r="L351" s="1"/>
      </tp>
      <tp t="s">
        <v>ROLLINS INC</v>
        <stp/>
        <stp>##V3_BDPV12</stp>
        <stp>ROL US Equity</stp>
        <stp>SHORT_NAME</stp>
        <stp>[VALORES POTENCIALES Y SEGUIMIENTO.xlsx]POTENCIALES!R43C5</stp>
        <tr r="E43" s="1"/>
      </tp>
      <tp>
        <v>17838847114.919998</v>
        <stp/>
        <stp>##V3_BDPV12</stp>
        <stp>CINF UW Equity</stp>
        <stp>CUR_MKT_CAP</stp>
        <stp>[VALORES POTENCIALES Y SEGUIMIENTO.xlsx]SPX SX5E CAC40 DAX30 IBEX35!R103C3</stp>
        <tr r="C103" s="6"/>
      </tp>
      <tp t="s">
        <v>General Merchandise Stores</v>
        <stp/>
        <stp>##V3_BDPV12</stp>
        <stp>DLTR US Equity</stp>
        <stp>GICS_SUB_INDUSTRY_NAME</stp>
        <stp>[VALORES POTENCIALES Y SEGUIMIENTO.xlsx]POTENCIALES!R228C7</stp>
        <tr r="G228" s="1"/>
      </tp>
      <tp>
        <v>102.13500000000001</v>
        <stp/>
        <stp>##V3_BDPV12</stp>
        <stp>AMZN US Equity</stp>
        <stp>LAST PRICE</stp>
        <stp>[VALORES POTENCIALES Y SEGUIMIENTO.xlsx]POTENCIALES!R262C30</stp>
        <tr r="AD262" s="1"/>
      </tp>
      <tp>
        <v>11760107607</v>
        <stp/>
        <stp>##V3_BDPV12</stp>
        <stp>HSIC UW Equity</stp>
        <stp>CUR_MKT_CAP</stp>
        <stp>[VALORES POTENCIALES Y SEGUIMIENTO.xlsx]SPX SX5E CAC40 DAX30 IBEX35!R234C3</stp>
        <tr r="C234" s="6"/>
      </tp>
      <tp>
        <v>18789176974.329998</v>
        <stp/>
        <stp>##V3_BDPV12</stp>
        <stp>CTRA UN Equity</stp>
        <stp>CUR_MKT_CAP</stp>
        <stp>[VALORES POTENCIALES Y SEGUIMIENTO.xlsx]SPX SX5E CAC40 DAX30 IBEX35!R126C3</stp>
        <tr r="C126" s="6"/>
      </tp>
      <tp>
        <v>31585640234.374996</v>
        <stp/>
        <stp>##V3_BDPV12</stp>
        <stp>KR US Equity</stp>
        <stp>CUR_MKT_CAP</stp>
        <stp>[VALORES POTENCIALES Y SEGUIMIENTO.xlsx]CARTERA!R43C20</stp>
        <tr r="T43" s="4"/>
      </tp>
      <tp>
        <v>259449173273.67999</v>
        <stp/>
        <stp>##V3_BDPV12</stp>
        <stp>KO US Equity</stp>
        <stp>CUR_MKT_CAP</stp>
        <stp>[VALORES POTENCIALES Y SEGUIMIENTO.xlsx]CARTERA!R42C20</stp>
        <tr r="T42" s="4"/>
      </tp>
      <tp t="s">
        <v>Internet Services &amp; Infrastruc</v>
        <stp/>
        <stp>##V3_BDPV12</stp>
        <stp>GDDY US Equity</stp>
        <stp>GICS_SUB_INDUSTRY_NAME</stp>
        <stp>[VALORES POTENCIALES Y SEGUIMIENTO.xlsx]POTENCIALES!R280C7</stp>
        <tr r="G280" s="1"/>
      </tp>
      <tp>
        <v>9970345666.5599995</v>
        <stp/>
        <stp>##V3_BDPV12</stp>
        <stp>JNPR UN Equity</stp>
        <stp>CUR_MKT_CAP</stp>
        <stp>[VALORES POTENCIALES Y SEGUIMIENTO.xlsx]SPX SX5E CAC40 DAX30 IBEX35!R264C3</stp>
        <tr r="C264" s="6"/>
      </tp>
      <tp t="s">
        <v>Financial Exchanges &amp; Data</v>
        <stp/>
        <stp>##V3_BDPV12</stp>
        <stp>NDAQ US Equity</stp>
        <stp>GICS_SUB_INDUSTRY_NAME</stp>
        <stp>[VALORES POTENCIALES Y SEGUIMIENTO.xlsx]POTENCIALES!R110C7</stp>
        <tr r="G110" s="1"/>
      </tp>
      <tp t="s">
        <v>Semiconductor Equipment</v>
        <stp/>
        <stp>##V3_BDPV12</stp>
        <stp>AMAT US Equity</stp>
        <stp>GICS_SUB_INDUSTRY_NAME</stp>
        <stp>[VALORES POTENCIALES Y SEGUIMIENTO.xlsx]POTENCIALES!R359C7</stp>
        <tr r="G359" s="1"/>
      </tp>
      <tp>
        <v>44.524999999999999</v>
        <stp/>
        <stp>##V3_BDPV12</stp>
        <stp>FIZZ US Equity</stp>
        <stp>LAST PRICE</stp>
        <stp>[VALORES POTENCIALES Y SEGUIMIENTO.xlsx]POTENCIALES!R251C30</stp>
        <tr r="AD251" s="1"/>
      </tp>
      <tp t="s">
        <v>Health Care Supplies</v>
        <stp/>
        <stp>##V3_BDPV12</stp>
        <stp>NEOG US Equity</stp>
        <stp>GICS_SUB_INDUSTRY_NAME</stp>
        <stp>[VALORES POTENCIALES Y SEGUIMIENTO.xlsx]POTENCIALES!R101C7</stp>
        <tr r="G101" s="1"/>
      </tp>
      <tp t="s">
        <v>Research &amp; Consulting Services</v>
        <stp/>
        <stp>##V3_BDPV12</stp>
        <stp>MANT US Equity</stp>
        <stp>GICS_SUB_INDUSTRY_NAME</stp>
        <stp>[VALORES POTENCIALES Y SEGUIMIENTO.xlsx]POTENCIALES!R325C7</stp>
        <tr r="G325" s="1"/>
      </tp>
      <tp t="s">
        <v>#N/A N/A</v>
        <stp/>
        <stp>##V3_BDPV12</stp>
        <stp>XLNX UW Equity</stp>
        <stp>CUR_MKT_CAP</stp>
        <stp>[VALORES POTENCIALES Y SEGUIMIENTO.xlsx]SPX SX5E CAC40 DAX30 IBEX35!R503C3</stp>
        <tr r="C503" s="6"/>
      </tp>
      <tp t="s">
        <v>EUR</v>
        <stp/>
        <stp>##V3_BDPV12</stp>
        <stp>TLGO SM Equity</stp>
        <stp>CRNCY</stp>
        <stp>[VALORES POTENCIALES Y SEGUIMIENTO.xlsx]CARTERA!R62C9</stp>
        <tr r="I62" s="4"/>
      </tp>
      <tp t="s">
        <v>EUR</v>
        <stp/>
        <stp>##V3_BDPV12</stp>
        <stp>EKT SM Equity</stp>
        <stp>CRNCY</stp>
        <stp>[VALORES POTENCIALES Y SEGUIMIENTO.xlsx]CARTERA!R47C9</stp>
        <tr r="I47" s="4"/>
      </tp>
      <tp t="s">
        <v>USD</v>
        <stp/>
        <stp>##V3_BDPV12</stp>
        <stp>KSU US Equity</stp>
        <stp>CRNCY</stp>
        <stp>[VALORES POTENCIALES Y SEGUIMIENTO.xlsx]CARTERA!R16C9</stp>
        <tr r="I16" s="4"/>
      </tp>
      <tp t="s">
        <v>Electrical Components &amp; Equipm</v>
        <stp/>
        <stp>##V3_BDPV12</stp>
        <stp>ROK US Equity</stp>
        <stp>GICS_SUB_INDUSTRY_NAME</stp>
        <stp>[VALORES POTENCIALES Y SEGUIMIENTO.xlsx]POTENCIALES!R155C7</stp>
        <tr r="G155" s="1"/>
      </tp>
      <tp t="s">
        <v>Health Care</v>
        <stp/>
        <stp>##V3_BDPV12</stp>
        <stp>BAX UN Equity</stp>
        <stp>ICB_INDUSTRY_NAME</stp>
        <stp>[VALORES POTENCIALES Y SEGUIMIENTO.xlsx]SPX SX5E CAC40 DAX30 IBEX35!R62C4</stp>
        <tr r="D62" s="6"/>
      </tp>
      <tp t="s">
        <v>Railroads</v>
        <stp/>
        <stp>##V3_BDPV12</stp>
        <stp>CNR CN Equity</stp>
        <stp>GICS_SUB_INDUSTRY_NAME</stp>
        <stp>[VALORES POTENCIALES Y SEGUIMIENTO.xlsx]POTENCIALES!R172C7</stp>
        <tr r="G172" s="1"/>
      </tp>
      <tp t="s">
        <v>Aerospace &amp; Defense</v>
        <stp/>
        <stp>##V3_BDPV12</stp>
        <stp>GD US Equity</stp>
        <stp>GICS_SUB_INDUSTRY_NAME</stp>
        <stp>[VALORES POTENCIALES Y SEGUIMIENTO.xlsx]POTENCIALES!R195C7</stp>
        <tr r="G195" s="1"/>
      </tp>
      <tp t="s">
        <v>Apparel Retail</v>
        <stp/>
        <stp>##V3_BDPV12</stp>
        <stp>FL US Equity</stp>
        <stp>GICS_SUB_INDUSTRY_NAME</stp>
        <stp>[VALORES POTENCIALES Y SEGUIMIENTO.xlsx]POTENCIALES!R215C7</stp>
        <tr r="G215" s="1"/>
      </tp>
      <tp t="s">
        <v>Technology Hardware, Storage &amp;</v>
        <stp/>
        <stp>##V3_BDPV12</stp>
        <stp>STX US Equity</stp>
        <stp>GICS_SUB_INDUSTRY_NAME</stp>
        <stp>[VALORES POTENCIALES Y SEGUIMIENTO.xlsx]POTENCIALES!R344C7</stp>
        <tr r="G344" s="1"/>
      </tp>
      <tp t="s">
        <v>Application Software</v>
        <stp/>
        <stp>##V3_BDPV12</stp>
        <stp>DT US Equity</stp>
        <stp>GICS_SUB_INDUSTRY_NAME</stp>
        <stp>[VALORES POTENCIALES Y SEGUIMIENTO.xlsx]POTENCIALES!R305C7</stp>
        <tr r="G305" s="1"/>
      </tp>
      <tp>
        <v>20.19144157539802</v>
        <stp/>
        <stp>##V3_BDPV12</stp>
        <stp>CCOI US Equity</stp>
        <stp>EV_EBITDA_ADJUSTED</stp>
        <stp>[VALORES POTENCIALES Y SEGUIMIENTO.xlsx]POTENCIALES!R271C15</stp>
        <tr r="O271" s="1"/>
      </tp>
      <tp t="s">
        <v>09/02/2023</v>
        <stp/>
        <stp>##V3_BDPV12</stp>
        <stp>HLT US Equity</stp>
        <stp>EXPECTED_REPORT_DT</stp>
        <stp>[VALORES POTENCIALES Y SEGUIMIENTO.xlsx]POTENCIALES!R28C8</stp>
        <tr r="H28" s="1"/>
      </tp>
      <tp t="s">
        <v>#N/A Field Not Applicable</v>
        <stp/>
        <stp>##V3_BDPV12</stp>
        <stp>NLOK US Equity</stp>
        <stp>EV_EBITDA_ADJUSTED</stp>
        <stp>[VALORES POTENCIALES Y SEGUIMIENTO.xlsx]POTENCIALES!R277C15</stp>
        <tr r="O277" s="1"/>
      </tp>
      <tp t="s">
        <v>09/03/2023</v>
        <stp/>
        <stp>##V3_BDPV12</stp>
        <stp>MSFT US Equity</stp>
        <stp>DVD_PAY_DT</stp>
        <stp>[VALORES POTENCIALES Y SEGUIMIENTO.xlsx]POTENCIALES!R282C12</stp>
        <tr r="L282" s="1"/>
      </tp>
      <tp t="s">
        <v>#N/A Field Not Applicable</v>
        <stp/>
        <stp>##V3_BDPV12</stp>
        <stp>JCOM US Equity</stp>
        <stp>EV_EBITDA_ADJUSTED</stp>
        <stp>[VALORES POTENCIALES Y SEGUIMIENTO.xlsx]POTENCIALES!R303C15</stp>
        <tr r="O303" s="1"/>
      </tp>
      <tp>
        <v>8.0043415411674168</v>
        <stp/>
        <stp>##V3_BDPV12</stp>
        <stp>QCOM US Equity</stp>
        <stp>EV_EBITDA_ADJUSTED</stp>
        <stp>[VALORES POTENCIALES Y SEGUIMIENTO.xlsx]POTENCIALES!R355C15</stp>
        <tr r="O355" s="1"/>
      </tp>
      <tp t="s">
        <v>19/04/2023</v>
        <stp/>
        <stp>##V3_BDPV12</stp>
        <stp>MAN US Equity</stp>
        <stp>EXPECTED_REPORT_DT</stp>
        <stp>[VALORES POTENCIALES Y SEGUIMIENTO.xlsx]POTENCIALES!R58C8</stp>
        <tr r="H58" s="1"/>
      </tp>
      <tp t="s">
        <v>04/05/2023</v>
        <stp/>
        <stp>##V3_BDPV12</stp>
        <stp>ABC US Equity</stp>
        <stp>EXPECTED_REPORT_DT</stp>
        <stp>[VALORES POTENCIALES Y SEGUIMIENTO.xlsx]POTENCIALES!R98C8</stp>
        <tr r="H98" s="1"/>
      </tp>
      <tp t="s">
        <v>02/05/2023</v>
        <stp/>
        <stp>##V3_BDPV12</stp>
        <stp>CLX US Equity</stp>
        <stp>EXPECTED_REPORT_DT</stp>
        <stp>[VALORES POTENCIALES Y SEGUIMIENTO.xlsx]POTENCIALES!R88C8</stp>
        <tr r="H88" s="1"/>
      </tp>
      <tp>
        <v>25.086537438140326</v>
        <stp/>
        <stp>##V3_BDPV12</stp>
        <stp>CSOD US Equity</stp>
        <stp>EV_EBITDA_ADJUSTED</stp>
        <stp>[VALORES POTENCIALES Y SEGUIMIENTO.xlsx]POTENCIALES!R304C15</stp>
        <tr r="O304" s="1"/>
      </tp>
      <tp>
        <v>22.842897667703618</v>
        <stp/>
        <stp>##V3_BDPV12</stp>
        <stp>NEOG US Equity</stp>
        <stp>EV_EBITDA_ADJUSTED</stp>
        <stp>[VALORES POTENCIALES Y SEGUIMIENTO.xlsx]POTENCIALES!R101C15</stp>
        <tr r="O101" s="1"/>
      </tp>
      <tp t="s">
        <v>#N/A Field Not Applicable</v>
        <stp/>
        <stp>##V3_BDPV12</stp>
        <stp>GOOG US Equity</stp>
        <stp>EV_EBITDA_ADJUSTED</stp>
        <stp>[VALORES POTENCIALES Y SEGUIMIENTO.xlsx]POTENCIALES!R281C15</stp>
        <tr r="O281" s="1"/>
      </tp>
      <tp t="s">
        <v>CENTENE CORP</v>
        <stp/>
        <stp>##V3_BDPV12</stp>
        <stp>CNC US Equity</stp>
        <stp>SHORT_NAME</stp>
        <stp>[VALORES POTENCIALES Y SEGUIMIENTO.xlsx]POTENCIALES!R82C5</stp>
        <tr r="E82" s="1"/>
      </tp>
      <tp>
        <v>12.888681445655996</v>
        <stp/>
        <stp>##V3_BDPV12</stp>
        <stp>CBOE US Equity</stp>
        <stp>EV_EBITDA_ADJUSTED</stp>
        <stp>[VALORES POTENCIALES Y SEGUIMIENTO.xlsx]POTENCIALES!R108C15</stp>
        <tr r="O108" s="1"/>
      </tp>
      <tp t="s">
        <v>BRISTOL-MYER SQB</v>
        <stp/>
        <stp>##V3_BDPV12</stp>
        <stp>BMY US Equity</stp>
        <stp>SHORT_NAME</stp>
        <stp>[VALORES POTENCIALES Y SEGUIMIENTO.xlsx]POTENCIALES!R92C5</stp>
        <tr r="E92" s="1"/>
      </tp>
      <tp t="s">
        <v>31/01/2023</v>
        <stp/>
        <stp>##V3_BDPV12</stp>
        <stp>WDFC US Equity</stp>
        <stp>DVD_PAY_DT</stp>
        <stp>[VALORES POTENCIALES Y SEGUIMIENTO.xlsx]POTENCIALES!R248C12</stp>
        <tr r="L248" s="1"/>
      </tp>
      <tp t="s">
        <v>BOYD GROUP SERVI</v>
        <stp/>
        <stp>##V3_BDPV12</stp>
        <stp>BYD CN Equity</stp>
        <stp>SHORT_NAME</stp>
        <stp>[VALORES POTENCIALES Y SEGUIMIENTO.xlsx]POTENCIALES!R42C5</stp>
        <tr r="E42" s="1"/>
      </tp>
      <tp>
        <v>10.512559808612441</v>
        <stp/>
        <stp>##V3_BDPV12</stp>
        <stp>LDOS US Equity</stp>
        <stp>EV_EBITDA_ADJUSTED</stp>
        <stp>[VALORES POTENCIALES Y SEGUIMIENTO.xlsx]POTENCIALES!R339C15</stp>
        <tr r="O339" s="1"/>
      </tp>
      <tp t="s">
        <v>Life Sciences Tools &amp; Services</v>
        <stp/>
        <stp>##V3_BDPV12</stp>
        <stp>BRKR US Equity</stp>
        <stp>GICS_INDUSTRY_NAME</stp>
        <stp>[VALORES POTENCIALES Y SEGUIMIENTO.xlsx]POTENCIALES!R78C6</stp>
        <tr r="F78" s="1"/>
      </tp>
      <tp>
        <v>11.321180848923758</v>
        <stp/>
        <stp>##V3_BDPV12</stp>
        <stp>TROW US Equity</stp>
        <stp>EV_EBITDA_ADJUSTED</stp>
        <stp>[VALORES POTENCIALES Y SEGUIMIENTO.xlsx]POTENCIALES!R114C15</stp>
        <tr r="O114" s="1"/>
      </tp>
      <tp>
        <v>17.288043840521901</v>
        <stp/>
        <stp>##V3_BDPV12</stp>
        <stp>INOV US Equity</stp>
        <stp>EV_EBITDA_ADJUSTED</stp>
        <stp>[VALORES POTENCIALES Y SEGUIMIENTO.xlsx]POTENCIALES!R312C15</stp>
        <tr r="O312" s="1"/>
      </tp>
      <tp>
        <v>14106029625.719999</v>
        <stp/>
        <stp>##V3_BDPV12</stp>
        <stp>EVRG UN Equity</stp>
        <stp>CUR_MKT_CAP</stp>
        <stp>[VALORES POTENCIALES Y SEGUIMIENTO.xlsx]SPX SX5E CAC40 DAX30 IBEX35!R177C3</stp>
        <tr r="C177" s="6"/>
      </tp>
      <tp>
        <v>85.37</v>
        <stp/>
        <stp>##V3_BDPV12</stp>
        <stp>CSGP US Equity</stp>
        <stp>HIGH_52WEEK</stp>
        <stp>[VALORES POTENCIALES Y SEGUIMIENTO.xlsx]POTENCIALES!R45C33</stp>
        <tr r="AG45" s="1"/>
      </tp>
      <tp>
        <v>66288419023.604988</v>
        <stp/>
        <stp>##V3_BDPV12</stp>
        <stp>MRNA UW Equity</stp>
        <stp>CUR_MKT_CAP</stp>
        <stp>[VALORES POTENCIALES Y SEGUIMIENTO.xlsx]SPX SX5E CAC40 DAX30 IBEX35!R322C3</stp>
        <tr r="C322" s="6"/>
      </tp>
      <tp>
        <v>520068600000</v>
        <stp/>
        <stp>##V3_BDPV12</stp>
        <stp>NVDA UW Equity</stp>
        <stp>CUR_MKT_CAP</stp>
        <stp>[VALORES POTENCIALES Y SEGUIMIENTO.xlsx]SPX SX5E CAC40 DAX30 IBEX35!R348C3</stp>
        <tr r="C348" s="6"/>
      </tp>
      <tp>
        <v>2.33</v>
        <stp/>
        <stp>##V3_BDPV12</stp>
        <stp>EL US Equity</stp>
        <stp>EQY_DPS</stp>
        <stp>[VALORES POTENCIALES Y SEGUIMIENTO.xlsx]POTENCIALES!R68C10</stp>
        <tr r="J68" s="1"/>
      </tp>
      <tp t="s">
        <v>#N/A Field Not Applicable</v>
        <stp/>
        <stp>##V3_BDPV12</stp>
        <stp>TCEHY US Equity</stp>
        <stp>EQY_DPS</stp>
        <stp>[VALORES POTENCIALES Y SEGUIMIENTO.xlsx]CARTERA!R40C39</stp>
        <tr r="AM40" s="4"/>
      </tp>
      <tp t="s">
        <v>#N/A N/A</v>
        <stp/>
        <stp>##V3_BDPV12</stp>
        <stp>CLGX US Equity</stp>
        <stp>HIGH_52WEEK</stp>
        <stp>[VALORES POTENCIALES Y SEGUIMIENTO.xlsx]POTENCIALES!R46C33</stp>
        <tr r="AG46" s="1"/>
      </tp>
      <tp t="s">
        <v>Broadridge Financial Solutions</v>
        <stp/>
        <stp>##V3_BDPV12</stp>
        <stp>BR UN Equity</stp>
        <stp>SECURITY_NAME</stp>
        <stp>[VALORES POTENCIALES Y SEGUIMIENTO.xlsx]SPX SX5E CAC40 DAX30 IBEX35!R76C5</stp>
        <tr r="E76" s="6"/>
      </tp>
      <tp>
        <v>40583621608.279999</v>
        <stp/>
        <stp>##V3_BDPV12</stp>
        <stp>IDXX US Equity</stp>
        <stp>CUR_MKT_CAP</stp>
        <stp>[VALORES POTENCIALES Y SEGUIMIENTO.xlsx]POTENCIALES!R70C17</stp>
        <tr r="Q70" s="1"/>
      </tp>
      <tp>
        <v>0.89554999999999996</v>
        <stp/>
        <stp>##V3_BDPV12</stp>
        <stp>eurgbp curncy</stp>
        <stp>Px Close 1d</stp>
        <stp>[VALORES POTENCIALES Y SEGUIMIENTO.xlsx]CARTERA!R5C15</stp>
        <tr r="O5" s="4"/>
      </tp>
      <tp>
        <v>789.95</v>
        <stp/>
        <stp>##V3_BDPV12</stp>
        <stp>REGN US Equity</stp>
        <stp>HIGH_52WEEK</stp>
        <stp>[VALORES POTENCIALES Y SEGUIMIENTO.xlsx]POTENCIALES!R41C33</stp>
        <tr r="AG41" s="1"/>
      </tp>
      <tp>
        <v>124.35</v>
        <stp/>
        <stp>##V3_BDPV12</stp>
        <stp>ASGN US Equity</stp>
        <stp>HIGH_52WEEK</stp>
        <stp>[VALORES POTENCIALES Y SEGUIMIENTO.xlsx]POTENCIALES!R60C33</stp>
        <tr r="AG60" s="1"/>
      </tp>
      <tp t="s">
        <v>Application Software</v>
        <stp/>
        <stp>##V3_BDPV12</stp>
        <stp>MANH US Equity</stp>
        <stp>GICS_SUB_INDUSTRY_NAME</stp>
        <stp>[VALORES POTENCIALES Y SEGUIMIENTO.xlsx]POTENCIALES!R324C7</stp>
        <tr r="G324" s="1"/>
      </tp>
      <tp t="s">
        <v>Application Software</v>
        <stp/>
        <stp>##V3_BDPV12</stp>
        <stp>CDNS US Equity</stp>
        <stp>GICS_SUB_INDUSTRY_NAME</stp>
        <stp>[VALORES POTENCIALES Y SEGUIMIENTO.xlsx]POTENCIALES!R291C7</stp>
        <tr r="G291" s="1"/>
      </tp>
      <tp>
        <v>50341694640.389999</v>
        <stp/>
        <stp>##V3_BDPV12</stp>
        <stp>ORLY UW Equity</stp>
        <stp>CUR_MKT_CAP</stp>
        <stp>[VALORES POTENCIALES Y SEGUIMIENTO.xlsx]SPX SX5E CAC40 DAX30 IBEX35!R360C3</stp>
        <tr r="C360" s="6"/>
      </tp>
      <tp t="s">
        <v>USD</v>
        <stp/>
        <stp>##V3_BDPV12</stp>
        <stp>ICLN US Equity</stp>
        <stp>CRNCY</stp>
        <stp>[VALORES POTENCIALES Y SEGUIMIENTO.xlsx]CARTERA!R52C9</stp>
        <tr r="I52" s="4"/>
      </tp>
      <tp t="s">
        <v>USD</v>
        <stp/>
        <stp>##V3_BDPV12</stp>
        <stp>AAPL US Equity</stp>
        <stp>CRNCY</stp>
        <stp>[VALORES POTENCIALES Y SEGUIMIENTO.xlsx]CARTERA!R50C9</stp>
        <tr r="I50" s="4"/>
      </tp>
      <tp t="s">
        <v>BOMBARDIER INC-B</v>
        <stp/>
        <stp>##V3_BDPV12</stp>
        <stp>BBD/B CN Equity</stp>
        <stp>SHORT_NAME</stp>
        <stp>[VALORES POTENCIALES Y SEGUIMIENTO.xlsx]POTENCIALES!R198C5</stp>
        <tr r="E198" s="1"/>
      </tp>
      <tp t="s">
        <v>INTERPUBLIC GRP</v>
        <stp/>
        <stp>##V3_BDPV12</stp>
        <stp>IPG US Equity</stp>
        <stp>SHORT_NAME</stp>
        <stp>[VALORES POTENCIALES Y SEGUIMIENTO.xlsx]POTENCIALES!R9C5</stp>
        <tr r="E9" s="1"/>
      </tp>
      <tp t="s">
        <v>Industrials</v>
        <stp/>
        <stp>##V3_BDPV12</stp>
        <stp>ADP UW Equity</stp>
        <stp>ICB_INDUSTRY_NAME</stp>
        <stp>[VALORES POTENCIALES Y SEGUIMIENTO.xlsx]SPX SX5E CAC40 DAX30 IBEX35!R19C4</stp>
        <tr r="D19" s="6"/>
      </tp>
      <tp t="s">
        <v>Financials</v>
        <stp/>
        <stp>##V3_BDPV12</stp>
        <stp>AMP UN Equity</stp>
        <stp>ICB_INDUSTRY_NAME</stp>
        <stp>[VALORES POTENCIALES Y SEGUIMIENTO.xlsx]SPX SX5E CAC40 DAX30 IBEX35!R39C4</stp>
        <tr r="D39" s="6"/>
      </tp>
      <tp t="s">
        <v>Application Software</v>
        <stp/>
        <stp>##V3_BDPV12</stp>
        <stp>RNG US Equity</stp>
        <stp>GICS_SUB_INDUSTRY_NAME</stp>
        <stp>[VALORES POTENCIALES Y SEGUIMIENTO.xlsx]POTENCIALES!R296C7</stp>
        <tr r="G296" s="1"/>
      </tp>
      <tp>
        <v>1.075</v>
        <stp/>
        <stp>##V3_BDPV12</stp>
        <stp>ZTS US Equity</stp>
        <stp>EQY_DPS</stp>
        <stp>[VALORES POTENCIALES Y SEGUIMIENTO.xlsx]POTENCIALES!R93C10</stp>
        <tr r="J93" s="1"/>
      </tp>
      <tp t="s">
        <v>Environmental &amp; Facilities Ser</v>
        <stp/>
        <stp>##V3_BDPV12</stp>
        <stp>WM US Equity</stp>
        <stp>GICS_SUB_INDUSTRY_NAME</stp>
        <stp>[VALORES POTENCIALES Y SEGUIMIENTO.xlsx]POTENCIALES!R146C7</stp>
        <tr r="G146" s="1"/>
      </tp>
      <tp t="s">
        <v>Health Care</v>
        <stp/>
        <stp>##V3_BDPV12</stp>
        <stp>ABMD UW Equity</stp>
        <stp>ICB_INDUSTRY_NAME</stp>
        <stp>[VALORES POTENCIALES Y SEGUIMIENTO.xlsx]SPX SX5E CAC40 DAX30 IBEX35!R13C4</stp>
        <tr r="D13" s="6"/>
      </tp>
      <tp t="s">
        <v>Industrial Machinery</v>
        <stp/>
        <stp>##V3_BDPV12</stp>
        <stp>CR US Equity</stp>
        <stp>GICS_SUB_INDUSTRY_NAME</stp>
        <stp>[VALORES POTENCIALES Y SEGUIMIENTO.xlsx]POTENCIALES!R156C7</stp>
        <tr r="G156" s="1"/>
      </tp>
      <tp t="s">
        <v>Aerospace &amp; Defense</v>
        <stp/>
        <stp>##V3_BDPV12</stp>
        <stp>BA US Equity</stp>
        <stp>GICS_SUB_INDUSTRY_NAME</stp>
        <stp>[VALORES POTENCIALES Y SEGUIMIENTO.xlsx]POTENCIALES!R196C7</stp>
        <tr r="G196" s="1"/>
      </tp>
      <tp t="s">
        <v>Homefurnishing Retail</v>
        <stp/>
        <stp>##V3_BDPV12</stp>
        <stp>WSM US Equity</stp>
        <stp>GICS_SUB_INDUSTRY_NAME</stp>
        <stp>[VALORES POTENCIALES Y SEGUIMIENTO.xlsx]POTENCIALES!R233C7</stp>
        <tr r="G233" s="1"/>
      </tp>
      <tp>
        <v>1.2</v>
        <stp/>
        <stp>##V3_BDPV12</stp>
        <stp>TTC US Equity</stp>
        <stp>EQY_DPS</stp>
        <stp>[VALORES POTENCIALES Y SEGUIMIENTO.xlsx]POTENCIALES!R21C10</stp>
        <tr r="J21" s="1"/>
      </tp>
      <tp t="s">
        <v>General Merchandise Stores</v>
        <stp/>
        <stp>##V3_BDPV12</stp>
        <stp>DOL CN Equity</stp>
        <stp>GICS_SUB_INDUSTRY_NAME</stp>
        <stp>[VALORES POTENCIALES Y SEGUIMIENTO.xlsx]POTENCIALES!R226C7</stp>
        <tr r="G226" s="1"/>
      </tp>
      <tp t="s">
        <v>27/09/2022</v>
        <stp/>
        <stp>##V3_BDPV12</stp>
        <stp>941 HK Equity</stp>
        <stp>DVD_PAY_DT</stp>
        <stp>[VALORES POTENCIALES Y SEGUIMIENTO.xlsx]CARTERA!R59C41</stp>
        <tr r="AO59" s="4"/>
      </tp>
      <tp t="s">
        <v>Asset Management &amp; Custody Ban</v>
        <stp/>
        <stp>##V3_BDPV12</stp>
        <stp>CIX CN Equity</stp>
        <stp>GICS_SUB_INDUSTRY_NAME</stp>
        <stp>[VALORES POTENCIALES Y SEGUIMIENTO.xlsx]POTENCIALES!R111C7</stp>
        <tr r="G111" s="1"/>
      </tp>
      <tp>
        <v>9.5157575315578704</v>
        <stp/>
        <stp>##V3_BDPV12</stp>
        <stp>OLLI US Equity</stp>
        <stp>EV_EBITDA_ADJUSTED</stp>
        <stp>[VALORES POTENCIALES Y SEGUIMIENTO.xlsx]POTENCIALES!R230C15</stp>
        <tr r="O230" s="1"/>
      </tp>
      <tp t="s">
        <v>Machinery</v>
        <stp/>
        <stp>##V3_BDPV12</stp>
        <stp>ALSN US Equity</stp>
        <stp>GICS_INDUSTRY_NAME</stp>
        <stp>[VALORES POTENCIALES Y SEGUIMIENTO.xlsx]POTENCIALES!R18C6</stp>
        <tr r="F18" s="1"/>
      </tp>
      <tp t="s">
        <v>Capital Markets</v>
        <stp/>
        <stp>##V3_BDPV12</stp>
        <stp>MORN US Equity</stp>
        <stp>GICS_INDUSTRY_NAME</stp>
        <stp>[VALORES POTENCIALES Y SEGUIMIENTO.xlsx]POTENCIALES!R44C6</stp>
        <tr r="F44" s="1"/>
      </tp>
      <tp t="s">
        <v>Diversified Consumer Services</v>
        <stp/>
        <stp>##V3_BDPV12</stp>
        <stp>LOPE US Equity</stp>
        <stp>GICS_INDUSTRY_NAME</stp>
        <stp>[VALORES POTENCIALES Y SEGUIMIENTO.xlsx]POTENCIALES!R65C6</stp>
        <tr r="F65" s="1"/>
      </tp>
      <tp t="s">
        <v>#N/A N/A</v>
        <stp/>
        <stp>##V3_BDPV12</stp>
        <stp>VEEV US Equity</stp>
        <stp>DVD_PAY_DT</stp>
        <stp>[VALORES POTENCIALES Y SEGUIMIENTO.xlsx]POTENCIALES!R316C12</stp>
        <tr r="L316" s="1"/>
      </tp>
      <tp t="s">
        <v>Household Products</v>
        <stp/>
        <stp>##V3_BDPV12</stp>
        <stp>CL US Equity</stp>
        <stp>GICS_INDUSTRY_NAME</stp>
        <stp>[VALORES POTENCIALES Y SEGUIMIENTO.xlsx]POTENCIALES!R67C6</stp>
        <tr r="F67" s="1"/>
      </tp>
      <tp t="s">
        <v>23/03/2023</v>
        <stp/>
        <stp>##V3_BDPV12</stp>
        <stp>OTEX US Equity</stp>
        <stp>DVD_PAY_DT</stp>
        <stp>[VALORES POTENCIALES Y SEGUIMIENTO.xlsx]POTENCIALES!R323C12</stp>
        <tr r="L323" s="1"/>
      </tp>
      <tp t="s">
        <v>#N/A Field Not Applicable</v>
        <stp/>
        <stp>##V3_BDPV12</stp>
        <stp>TREX US Equity</stp>
        <stp>DVD_PAY_DT</stp>
        <stp>[VALORES POTENCIALES Y SEGUIMIENTO.xlsx]POTENCIALES!R119C12</stp>
        <tr r="L119" s="1"/>
      </tp>
      <tp t="s">
        <v>FTI CONSULTING</v>
        <stp/>
        <stp>##V3_BDPV12</stp>
        <stp>FCN US Equity</stp>
        <stp>SHORT_NAME</stp>
        <stp>[VALORES POTENCIALES Y SEGUIMIENTO.xlsx]POTENCIALES!R51C5</stp>
        <tr r="E51" s="1"/>
      </tp>
      <tp t="s">
        <v>PELOTON INTERA-A</v>
        <stp/>
        <stp>##V3_BDPV12</stp>
        <stp>PTON US Equity</stp>
        <stp>SHORT_NAME</stp>
        <stp>[VALORES POTENCIALES Y SEGUIMIENTO.xlsx]POTENCIALES!R22C5</stp>
        <tr r="E22" s="1"/>
      </tp>
      <tp>
        <v>81.084999999999994</v>
        <stp/>
        <stp>##V3_BDPV12</stp>
        <stp>TJX  US Equity</stp>
        <stp>LAST PRICE</stp>
        <stp>[VALORES POTENCIALES Y SEGUIMIENTO.xlsx]POTENCIALES!R234C30</stp>
        <tr r="AD234" s="1"/>
      </tp>
      <tp t="s">
        <v>Health Care Equipment &amp; Suppli</v>
        <stp/>
        <stp>##V3_BDPV12</stp>
        <stp>IDXX US Equity</stp>
        <stp>GICS_INDUSTRY_NAME</stp>
        <stp>[VALORES POTENCIALES Y SEGUIMIENTO.xlsx]POTENCIALES!R70C6</stp>
        <tr r="F70" s="1"/>
      </tp>
      <tp t="s">
        <v>CHEMED CORP</v>
        <stp/>
        <stp>##V3_BDPV12</stp>
        <stp>CHE US Equity</stp>
        <stp>SHORT_NAME</stp>
        <stp>[VALORES POTENCIALES Y SEGUIMIENTO.xlsx]POTENCIALES!R81C5</stp>
        <tr r="E81" s="1"/>
      </tp>
      <tp>
        <v>14.710678217443229</v>
        <stp/>
        <stp>##V3_BDPV12</stp>
        <stp>ORLY US Equity</stp>
        <stp>EV_EBITDA_ADJUSTED</stp>
        <stp>[VALORES POTENCIALES Y SEGUIMIENTO.xlsx]POTENCIALES!R218C15</stp>
        <tr r="O218" s="1"/>
      </tp>
      <tp>
        <v>21.765363054893509</v>
        <stp/>
        <stp>##V3_BDPV12</stp>
        <stp>NFLX US Equity</stp>
        <stp>EV_EBITDA_ADJUSTED</stp>
        <stp>[VALORES POTENCIALES Y SEGUIMIENTO.xlsx]POTENCIALES!R274C15</stp>
        <tr r="O274" s="1"/>
      </tp>
      <tp t="s">
        <v>30/12/2022</v>
        <stp/>
        <stp>##V3_BDPV12</stp>
        <stp>OLED US Equity</stp>
        <stp>DVD_PAY_DT</stp>
        <stp>[VALORES POTENCIALES Y SEGUIMIENTO.xlsx]POTENCIALES!R124C12</stp>
        <tr r="L124" s="1"/>
      </tp>
      <tp t="s">
        <v>#N/A N/A</v>
        <stp/>
        <stp>##V3_BDPV12</stp>
        <stp>AVLR US Equity</stp>
        <stp>EV_EBITDA_ADJUSTED</stp>
        <stp>[VALORES POTENCIALES Y SEGUIMIENTO.xlsx]POTENCIALES!R186C15</stp>
        <tr r="O186" s="1"/>
      </tp>
      <tp t="s">
        <v>24/02/2023</v>
        <stp/>
        <stp>##V3_BDPV12</stp>
        <stp>TTEK US Equity</stp>
        <stp>DVD_PAY_DT</stp>
        <stp>[VALORES POTENCIALES Y SEGUIMIENTO.xlsx]POTENCIALES!R143C12</stp>
        <tr r="L143" s="1"/>
      </tp>
      <tp t="s">
        <v>TORO CO</v>
        <stp/>
        <stp>##V3_BDPV12</stp>
        <stp>TTC US Equity</stp>
        <stp>SHORT_NAME</stp>
        <stp>[VALORES POTENCIALES Y SEGUIMIENTO.xlsx]POTENCIALES!R21C5</stp>
        <tr r="E21" s="1"/>
      </tp>
      <tp>
        <v>22.163420967933938</v>
        <stp/>
        <stp>##V3_BDPV12</stp>
        <stp>LULU US Equity</stp>
        <stp>EV_EBITDA_ADJUSTED</stp>
        <stp>[VALORES POTENCIALES Y SEGUIMIENTO.xlsx]POTENCIALES!R212C15</stp>
        <tr r="O212" s="1"/>
      </tp>
      <tp t="s">
        <v>PAYLOCITY HOLDIN</v>
        <stp/>
        <stp>##V3_BDPV12</stp>
        <stp>PCTY US Equity</stp>
        <stp>SHORT_NAME</stp>
        <stp>[VALORES POTENCIALES Y SEGUIMIENTO.xlsx]POTENCIALES!R62C5</stp>
        <tr r="E62" s="1"/>
      </tp>
      <tp t="s">
        <v>#N/A Real Time</v>
        <stp/>
        <stp>##V3_BDPV12</stp>
        <stp>AAXN US Equity</stp>
        <stp>LAST PRICE</stp>
        <stp>[VALORES POTENCIALES Y SEGUIMIENTO.xlsx]POTENCIALES!R162C30</stp>
        <tr r="AD162" s="1"/>
      </tp>
      <tp t="s">
        <v>Hypermarkets &amp; Super Centers</v>
        <stp/>
        <stp>##V3_BDPV12</stp>
        <stp>COST US Equity</stp>
        <stp>GICS_SUB_INDUSTRY_NAME</stp>
        <stp>[VALORES POTENCIALES Y SEGUIMIENTO.xlsx]POTENCIALES!R229C7</stp>
        <tr r="G229" s="1"/>
      </tp>
      <tp>
        <v>604881513350.16992</v>
        <stp/>
        <stp>##V3_BDPV12</stp>
        <stp>TSLA UW Equity</stp>
        <stp>CUR_MKT_CAP</stp>
        <stp>[VALORES POTENCIALES Y SEGUIMIENTO.xlsx]SPX SX5E CAC40 DAX30 IBEX35!R453C3</stp>
        <tr r="C453" s="6"/>
      </tp>
      <tp t="s">
        <v>Health Care Technology</v>
        <stp/>
        <stp>##V3_BDPV12</stp>
        <stp>CERN US Equity</stp>
        <stp>GICS_SUB_INDUSTRY_NAME</stp>
        <stp>[VALORES POTENCIALES Y SEGUIMIENTO.xlsx]POTENCIALES!R313C7</stp>
        <tr r="G313" s="1"/>
      </tp>
      <tp>
        <v>11554586874.27</v>
        <stp/>
        <stp>##V3_BDPV12</stp>
        <stp>WYNN UW Equity</stp>
        <stp>CUR_MKT_CAP</stp>
        <stp>[VALORES POTENCIALES Y SEGUIMIENTO.xlsx]SPX SX5E CAC40 DAX30 IBEX35!R501C3</stp>
        <tr r="C501" s="6"/>
      </tp>
      <tp>
        <v>7972850320</v>
        <stp/>
        <stp>##V3_BDPV12</stp>
        <stp>ZION UW Equity</stp>
        <stp>CUR_MKT_CAP</stp>
        <stp>[VALORES POTENCIALES Y SEGUIMIENTO.xlsx]SPX SX5E CAC40 DAX30 IBEX35!R510C3</stp>
        <tr r="C510" s="6"/>
      </tp>
      <tp>
        <v>27427404000.000004</v>
        <stp/>
        <stp>##V3_BDPV12</stp>
        <stp>TROW UW Equity</stp>
        <stp>CUR_MKT_CAP</stp>
        <stp>[VALORES POTENCIALES Y SEGUIMIENTO.xlsx]SPX SX5E CAC40 DAX30 IBEX35!R450C3</stp>
        <tr r="C450" s="6"/>
      </tp>
      <tp>
        <v>41553943425.089996</v>
        <stp/>
        <stp>##V3_BDPV12</stp>
        <stp>FTNT UW Equity</stp>
        <stp>CUR_MKT_CAP</stp>
        <stp>[VALORES POTENCIALES Y SEGUIMIENTO.xlsx]SPX SX5E CAC40 DAX30 IBEX35!R201C3</stp>
        <tr r="C201" s="6"/>
      </tp>
      <tp>
        <v>1.46</v>
        <stp/>
        <stp>##V3_BDPV12</stp>
        <stp>INTC US Equity</stp>
        <stp>EQY_DPS</stp>
        <stp>[VALORES POTENCIALES Y SEGUIMIENTO.xlsx]CARTERA!R28C39</stp>
        <tr r="AM28" s="4"/>
      </tp>
      <tp t="s">
        <v>Interactive Home Entertainment</v>
        <stp/>
        <stp>##V3_BDPV12</stp>
        <stp>ZNGA US Equity</stp>
        <stp>GICS_SUB_INDUSTRY_NAME</stp>
        <stp>[VALORES POTENCIALES Y SEGUIMIENTO.xlsx]POTENCIALES!R328C7</stp>
        <tr r="G328" s="1"/>
      </tp>
      <tp t="s">
        <v>Research &amp; Consulting Services</v>
        <stp/>
        <stp>##V3_BDPV12</stp>
        <stp>CACI US Equity</stp>
        <stp>GICS_SUB_INDUSTRY_NAME</stp>
        <stp>[VALORES POTENCIALES Y SEGUIMIENTO.xlsx]POTENCIALES!R337C7</stp>
        <tr r="G337" s="1"/>
      </tp>
      <tp>
        <v>60.21</v>
        <stp/>
        <stp>##V3_BDPV12</stp>
        <stp>BWXT US Equity</stp>
        <stp>LAST PRICE</stp>
        <stp>[VALORES POTENCIALES Y SEGUIMIENTO.xlsx]POTENCIALES!R153C30</stp>
        <tr r="AD153" s="1"/>
      </tp>
      <tp t="s">
        <v>Semiconductors</v>
        <stp/>
        <stp>##V3_BDPV12</stp>
        <stp>QCOM US Equity</stp>
        <stp>GICS_SUB_INDUSTRY_NAME</stp>
        <stp>[VALORES POTENCIALES Y SEGUIMIENTO.xlsx]POTENCIALES!R355C7</stp>
        <tr r="G355" s="1"/>
      </tp>
      <tp t="s">
        <v>#N/A Real Time</v>
        <stp/>
        <stp>##V3_BDPV12</stp>
        <stp>CTXS US Equity</stp>
        <stp>LAST PRICE</stp>
        <stp>[VALORES POTENCIALES Y SEGUIMIENTO.xlsx]POTENCIALES!R302C30</stp>
        <tr r="AD302" s="1"/>
      </tp>
      <tp t="s">
        <v>Aerospace &amp; Defense</v>
        <stp/>
        <stp>##V3_BDPV12</stp>
        <stp>MOG/A US Equity</stp>
        <stp>GICS_INDUSTRY_NAME</stp>
        <stp>[VALORES POTENCIALES Y SEGUIMIENTO.xlsx]POTENCIALES!R208C6</stp>
        <tr r="F208" s="1"/>
      </tp>
      <tp t="s">
        <v>EUR</v>
        <stp/>
        <stp>##V3_BDPV12</stp>
        <stp>ROVI SM Equity</stp>
        <stp>CRNCY</stp>
        <stp>[VALORES POTENCIALES Y SEGUIMIENTO.xlsx]CARTERA!R36C9</stp>
        <tr r="I36" s="4"/>
      </tp>
      <tp t="s">
        <v>Real Estate Services</v>
        <stp/>
        <stp>##V3_BDPV12</stp>
        <stp>ZG US Equity</stp>
        <stp>GICS_SUB_INDUSTRY_NAME</stp>
        <stp>[VALORES POTENCIALES Y SEGUIMIENTO.xlsx]POTENCIALES!R267C7</stp>
        <tr r="G267" s="1"/>
      </tp>
      <tp t="s">
        <v>Industrials</v>
        <stp/>
        <stp>##V3_BDPV12</stp>
        <stp>AXP UN Equity</stp>
        <stp>ICB_INDUSTRY_NAME</stp>
        <stp>[VALORES POTENCIALES Y SEGUIMIENTO.xlsx]SPX SX5E CAC40 DAX30 IBEX35!R58C4</stp>
        <tr r="D58" s="6"/>
      </tp>
      <tp t="s">
        <v>Drug Retail</v>
        <stp/>
        <stp>##V3_BDPV12</stp>
        <stp>WBA US Equity</stp>
        <stp>GICS_SUB_INDUSTRY_NAME</stp>
        <stp>[VALORES POTENCIALES Y SEGUIMIENTO.xlsx]POTENCIALES!R232C7</stp>
        <tr r="G232" s="1"/>
      </tp>
      <tp t="s">
        <v>Electronic Equipment &amp; Instrum</v>
        <stp/>
        <stp>##V3_BDPV12</stp>
        <stp>TDY US Equity</stp>
        <stp>GICS_SUB_INDUSTRY_NAME</stp>
        <stp>[VALORES POTENCIALES Y SEGUIMIENTO.xlsx]POTENCIALES!R201C7</stp>
        <tr r="G201" s="1"/>
      </tp>
      <tp>
        <v>5470459037.4899998</v>
        <stp/>
        <stp>##V3_BDPV12</stp>
        <stp>LDO IM Equity</stp>
        <stp>CUR_MKT_CAP</stp>
        <stp>[VALORES POTENCIALES Y SEGUIMIENTO.xlsx]CARTERA!R60C20</stp>
        <tr r="T60" s="4"/>
      </tp>
      <tp>
        <v>1007747999.9999999</v>
        <stp/>
        <stp>##V3_BDPV12</stp>
        <stp>SEM PL Equity</stp>
        <stp>CUR_MKT_CAP</stp>
        <stp>[VALORES POTENCIALES Y SEGUIMIENTO.xlsx]CARTERA!R48C20</stp>
        <tr r="T48" s="4"/>
      </tp>
      <tp>
        <v>3.15</v>
        <stp/>
        <stp>##V3_BDPV12</stp>
        <stp>HUM US Equity</stp>
        <stp>EQY_DPS</stp>
        <stp>[VALORES POTENCIALES Y SEGUIMIENTO.xlsx]POTENCIALES!R79C10</stp>
        <tr r="J79" s="1"/>
      </tp>
      <tp t="s">
        <v>Health Care</v>
        <stp/>
        <stp>##V3_BDPV12</stp>
        <stp>AMGN UW Equity</stp>
        <stp>ICB_INDUSTRY_NAME</stp>
        <stp>[VALORES POTENCIALES Y SEGUIMIENTO.xlsx]SPX SX5E CAC40 DAX30 IBEX35!R38C4</stp>
        <tr r="D38" s="6"/>
      </tp>
      <tp t="s">
        <v>Industrials</v>
        <stp/>
        <stp>##V3_BDPV12</stp>
        <stp>ALLE UN Equity</stp>
        <stp>ICB_INDUSTRY_NAME</stp>
        <stp>[VALORES POTENCIALES Y SEGUIMIENTO.xlsx]SPX SX5E CAC40 DAX30 IBEX35!R33C4</stp>
        <tr r="D33" s="6"/>
      </tp>
      <tp t="s">
        <v>Aerospace &amp; Defense</v>
        <stp/>
        <stp>##V3_BDPV12</stp>
        <stp>CAE CN Equity</stp>
        <stp>GICS_SUB_INDUSTRY_NAME</stp>
        <stp>[VALORES POTENCIALES Y SEGUIMIENTO.xlsx]POTENCIALES!R210C7</stp>
        <tr r="G210" s="1"/>
      </tp>
      <tp t="s">
        <v>Consumer Discretionary</v>
        <stp/>
        <stp>##V3_BDPV12</stp>
        <stp>BKNG UW Equity</stp>
        <stp>ICB_INDUSTRY_NAME</stp>
        <stp>[VALORES POTENCIALES Y SEGUIMIENTO.xlsx]SPX SX5E CAC40 DAX30 IBEX35!R71C4</stp>
        <tr r="D71" s="6"/>
      </tp>
      <tp t="s">
        <v>Research &amp; Consulting Services</v>
        <stp/>
        <stp>##V3_BDPV12</stp>
        <stp>TRU US Equity</stp>
        <stp>GICS_SUB_INDUSTRY_NAME</stp>
        <stp>[VALORES POTENCIALES Y SEGUIMIENTO.xlsx]POTENCIALES!R181C7</stp>
        <tr r="G181" s="1"/>
      </tp>
      <tp t="s">
        <v>Aerospace &amp; Defense</v>
        <stp/>
        <stp>##V3_BDPV12</stp>
        <stp>RTN US Equity</stp>
        <stp>GICS_SUB_INDUSTRY_NAME</stp>
        <stp>[VALORES POTENCIALES Y SEGUIMIENTO.xlsx]POTENCIALES!R197C7</stp>
        <tr r="G197" s="1"/>
      </tp>
      <tp t="s">
        <v>General Merchandise Stores</v>
        <stp/>
        <stp>##V3_BDPV12</stp>
        <stp>DG US Equity</stp>
        <stp>GICS_SUB_INDUSTRY_NAME</stp>
        <stp>[VALORES POTENCIALES Y SEGUIMIENTO.xlsx]POTENCIALES!R227C7</stp>
        <tr r="G227" s="1"/>
      </tp>
      <tp t="s">
        <v>NVR INC</v>
        <stp/>
        <stp>##V3_BDPV12</stp>
        <stp>NVR US Equity</stp>
        <stp>SHORT_NAME</stp>
        <stp>[VALORES POTENCIALES Y SEGUIMIENTO.xlsx]POTENCIALES!R20C5</stp>
        <tr r="E20" s="1"/>
      </tp>
      <tp t="s">
        <v>HASBRO INC</v>
        <stp/>
        <stp>##V3_BDPV12</stp>
        <stp>HAS US Equity</stp>
        <stp>SHORT_NAME</stp>
        <stp>[VALORES POTENCIALES Y SEGUIMIENTO.xlsx]POTENCIALES!R30C5</stp>
        <tr r="E30" s="1"/>
      </tp>
      <tp>
        <v>25.549734503443684</v>
        <stp/>
        <stp>##V3_BDPV12</stp>
        <stp>TRMB US Equity</stp>
        <stp>EV_EBITDA_ADJUSTED</stp>
        <stp>[VALORES POTENCIALES Y SEGUIMIENTO.xlsx]POTENCIALES!R135C15</stp>
        <tr r="O135" s="1"/>
      </tp>
      <tp t="s">
        <v>#N/A Field Not Applicable</v>
        <stp/>
        <stp>##V3_BDPV12</stp>
        <stp>GDDY US Equity</stp>
        <stp>DVD_PAY_DT</stp>
        <stp>[VALORES POTENCIALES Y SEGUIMIENTO.xlsx]POTENCIALES!R280C12</stp>
        <tr r="L280" s="1"/>
      </tp>
      <tp t="s">
        <v>FACTSET RESEARCH</v>
        <stp/>
        <stp>##V3_BDPV12</stp>
        <stp>FDS US Equity</stp>
        <stp>SHORT_NAME</stp>
        <stp>[VALORES POTENCIALES Y SEGUIMIENTO.xlsx]POTENCIALES!R10C5</stp>
        <tr r="E10" s="1"/>
      </tp>
      <tp>
        <v>23.264213042273806</v>
        <stp/>
        <stp>##V3_BDPV12</stp>
        <stp>MIME US Equity</stp>
        <stp>EV_EBITDA_ADJUSTED</stp>
        <stp>[VALORES POTENCIALES Y SEGUIMIENTO.xlsx]POTENCIALES!R278C15</stp>
        <tr r="O278" s="1"/>
      </tp>
      <tp t="s">
        <v>CHURCH &amp; DWIGHT</v>
        <stp/>
        <stp>##V3_BDPV12</stp>
        <stp>CHD US Equity</stp>
        <stp>SHORT_NAME</stp>
        <stp>[VALORES POTENCIALES Y SEGUIMIENTO.xlsx]POTENCIALES!R90C5</stp>
        <tr r="E90" s="1"/>
      </tp>
      <tp t="s">
        <v>BOOZ ALLEN HAMIL</v>
        <stp/>
        <stp>##V3_BDPV12</stp>
        <stp>BAH US Equity</stp>
        <stp>SHORT_NAME</stp>
        <stp>[VALORES POTENCIALES Y SEGUIMIENTO.xlsx]POTENCIALES!R50C5</stp>
        <tr r="E50" s="1"/>
      </tp>
      <tp t="s">
        <v>22/12/2022</v>
        <stp/>
        <stp>##V3_BDPV12</stp>
        <stp>NVDA US Equity</stp>
        <stp>DVD_PAY_DT</stp>
        <stp>[VALORES POTENCIALES Y SEGUIMIENTO.xlsx]POTENCIALES!R346C12</stp>
        <tr r="L346" s="1"/>
      </tp>
      <tp>
        <v>15.125629062698167</v>
        <stp/>
        <stp>##V3_BDPV12</stp>
        <stp>LAMR US Equity</stp>
        <stp>EV_EBITDA_ADJUSTED</stp>
        <stp>[VALORES POTENCIALES Y SEGUIMIENTO.xlsx]POTENCIALES!R118C15</stp>
        <tr r="O118" s="1"/>
      </tp>
      <tp t="s">
        <v>REGENERON PHARM</v>
        <stp/>
        <stp>##V3_BDPV12</stp>
        <stp>REGN US Equity</stp>
        <stp>SHORT_NAME</stp>
        <stp>[VALORES POTENCIALES Y SEGUIMIENTO.xlsx]POTENCIALES!R41C5</stp>
        <tr r="E41" s="1"/>
      </tp>
      <tp>
        <v>1310157260249.9998</v>
        <stp/>
        <stp>##V3_BDPV12</stp>
        <stp>GOOG UW Equity</stp>
        <stp>CUR_MKT_CAP</stp>
        <stp>[VALORES POTENCIALES Y SEGUIMIENTO.xlsx]SPX SX5E CAC40 DAX30 IBEX35!R211C3</stp>
        <tr r="C211" s="6"/>
      </tp>
      <tp>
        <v>6295717995.8399992</v>
        <stp/>
        <stp>##V3_BDPV12</stp>
        <stp>CIGI CN Equity</stp>
        <stp>CUR_MKT_CAP</stp>
        <stp>[VALORES POTENCIALES Y SEGUIMIENTO.xlsx]POTENCIALES!R53C17</stp>
        <tr r="Q53" s="1"/>
      </tp>
      <tp>
        <v>103.355</v>
        <stp/>
        <stp>##V3_BDPV12</stp>
        <stp>TNET US Equity</stp>
        <stp>HIGH_52WEEK</stp>
        <stp>[VALORES POTENCIALES Y SEGUIMIENTO.xlsx]POTENCIALES!R61C33</stp>
        <tr r="AG61" s="1"/>
      </tp>
      <tp>
        <v>143.57</v>
        <stp/>
        <stp>##V3_BDPV12</stp>
        <stp>ANET US Equity</stp>
        <stp>HIGH_52WEEK</stp>
        <stp>[VALORES POTENCIALES Y SEGUIMIENTO.xlsx]POTENCIALES!R11C33</stp>
        <tr r="AG11" s="1"/>
      </tp>
      <tp t="s">
        <v>Application Software</v>
        <stp/>
        <stp>##V3_BDPV12</stp>
        <stp>ADSK US Equity</stp>
        <stp>GICS_SUB_INDUSTRY_NAME</stp>
        <stp>[VALORES POTENCIALES Y SEGUIMIENTO.xlsx]POTENCIALES!R293C7</stp>
        <tr r="G293" s="1"/>
      </tp>
      <tp t="s">
        <v>Electronic Equipment &amp; Instrum</v>
        <stp/>
        <stp>##V3_BDPV12</stp>
        <stp>ZBRA US Equity</stp>
        <stp>GICS_SUB_INDUSTRY_NAME</stp>
        <stp>[VALORES POTENCIALES Y SEGUIMIENTO.xlsx]POTENCIALES!R345C7</stp>
        <tr r="G345" s="1"/>
      </tp>
      <tp>
        <v>2</v>
        <stp/>
        <stp>##V3_BDPV12</stp>
        <stp>SBUX US Equity</stp>
        <stp>EQY_DPS</stp>
        <stp>[VALORES POTENCIALES Y SEGUIMIENTO.xlsx]CARTERA!R34C39</stp>
        <tr r="AM34" s="4"/>
      </tp>
      <tp t="s">
        <v>Data Processing &amp; Outsourced S</v>
        <stp/>
        <stp>##V3_BDPV12</stp>
        <stp>PAYX US Equity</stp>
        <stp>GICS_SUB_INDUSTRY_NAME</stp>
        <stp>[VALORES POTENCIALES Y SEGUIMIENTO.xlsx]POTENCIALES!R306C7</stp>
        <tr r="G306" s="1"/>
      </tp>
      <tp>
        <v>334.27</v>
        <stp/>
        <stp>##V3_BDPV12</stp>
        <stp>PAYC US Equity</stp>
        <stp>LAST PRICE</stp>
        <stp>[VALORES POTENCIALES Y SEGUIMIENTO.xlsx]POTENCIALES!R320C30</stp>
        <tr r="AD320" s="1"/>
      </tp>
      <tp>
        <v>81.78</v>
        <stp/>
        <stp>##V3_BDPV12</stp>
        <stp>GMED US Equity</stp>
        <stp>HIGH_52WEEK</stp>
        <stp>[VALORES POTENCIALES Y SEGUIMIENTO.xlsx]POTENCIALES!R72C33</stp>
        <tr r="AG72" s="1"/>
      </tp>
      <tp>
        <v>179.91</v>
        <stp/>
        <stp>##V3_BDPV12</stp>
        <stp>AMED US Equity</stp>
        <stp>HIGH_52WEEK</stp>
        <stp>[VALORES POTENCIALES Y SEGUIMIENTO.xlsx]POTENCIALES!R84C33</stp>
        <tr r="AG84" s="1"/>
      </tp>
      <tp>
        <v>117.67</v>
        <stp/>
        <stp>##V3_BDPV12</stp>
        <stp>PAYX US Equity</stp>
        <stp>LAST PRICE</stp>
        <stp>[VALORES POTENCIALES Y SEGUIMIENTO.xlsx]POTENCIALES!R306C30</stp>
        <tr r="AD306" s="1"/>
      </tp>
      <tp>
        <v>262.26</v>
        <stp/>
        <stp>##V3_BDPV12</stp>
        <stp>RGEN US Equity</stp>
        <stp>HIGH_52WEEK</stp>
        <stp>[VALORES POTENCIALES Y SEGUIMIENTO.xlsx]POTENCIALES!R75C33</stp>
        <tr r="AG75" s="1"/>
      </tp>
      <tp t="s">
        <v>Systems Software</v>
        <stp/>
        <stp>##V3_BDPV12</stp>
        <stp>PANW US Equity</stp>
        <stp>GICS_SUB_INDUSTRY_NAME</stp>
        <stp>[VALORES POTENCIALES Y SEGUIMIENTO.xlsx]POTENCIALES!R276C7</stp>
        <tr r="G276" s="1"/>
      </tp>
      <tp>
        <v>124.33</v>
        <stp/>
        <stp>##V3_BDPV12</stp>
        <stp>QLYS US Equity</stp>
        <stp>LAST PRICE</stp>
        <stp>[VALORES POTENCIALES Y SEGUIMIENTO.xlsx]POTENCIALES!R334C30</stp>
        <tr r="AD334" s="1"/>
      </tp>
      <tp t="s">
        <v>Diversified Financial Services</v>
        <stp/>
        <stp>##V3_BDPV12</stp>
        <stp>BRK/B US Equity</stp>
        <stp>GICS_INDUSTRY_NAME</stp>
        <stp>[VALORES POTENCIALES Y SEGUIMIENTO.xlsx]POTENCIALES!R115C6</stp>
        <tr r="F115" s="1"/>
      </tp>
      <tp t="s">
        <v>Industrials</v>
        <stp/>
        <stp>##V3_BDPV12</stp>
        <stp>KNEBV FH Equity</stp>
        <stp>ICB_INDUSTRY_NAME</stp>
        <stp>[VALORES POTENCIALES Y SEGUIMIENTO.xlsx]SPX SX5E CAC40 DAX30 IBEX35!R38C13</stp>
        <tr r="M38" s="6"/>
      </tp>
      <tp t="s">
        <v>23/02/2023</v>
        <stp/>
        <stp>##V3_BDPV12</stp>
        <stp>CCL/B CN Equity</stp>
        <stp>EXPECTED_REPORT_DT</stp>
        <stp>[VALORES POTENCIALES Y SEGUIMIENTO.xlsx]POTENCIALES!R167C8</stp>
        <tr r="H167" s="1"/>
      </tp>
      <tp t="s">
        <v>EUR</v>
        <stp/>
        <stp>##V3_BDPV12</stp>
        <stp>AIR FP Equity</stp>
        <stp>CRNCY</stp>
        <stp>[VALORES POTENCIALES Y SEGUIMIENTO.xlsx]CARTERA!R32C9</stp>
        <tr r="I32" s="4"/>
      </tp>
      <tp>
        <v>0</v>
        <stp/>
        <stp>##V3_BDPV12</stp>
        <stp>TOY CN Equity</stp>
        <stp>EQY_DPS</stp>
        <stp>[VALORES POTENCIALES Y SEGUIMIENTO.xlsx]POTENCIALES!R29C10</stp>
        <tr r="J29" s="1"/>
      </tp>
      <tp t="s">
        <v>Basic Materials</v>
        <stp/>
        <stp>##V3_BDPV12</stp>
        <stp>AVY UN Equity</stp>
        <stp>ICB_INDUSTRY_NAME</stp>
        <stp>[VALORES POTENCIALES Y SEGUIMIENTO.xlsx]SPX SX5E CAC40 DAX30 IBEX35!R56C4</stp>
        <tr r="D56" s="6"/>
      </tp>
      <tp t="s">
        <v>Industrial Machinery</v>
        <stp/>
        <stp>##V3_BDPV12</stp>
        <stp>SNA US Equity</stp>
        <stp>GICS_SUB_INDUSTRY_NAME</stp>
        <stp>[VALORES POTENCIALES Y SEGUIMIENTO.xlsx]POTENCIALES!R151C7</stp>
        <tr r="G151" s="1"/>
      </tp>
      <tp t="s">
        <v>Data Processing &amp; Outsourced S</v>
        <stp/>
        <stp>##V3_BDPV12</stp>
        <stp>SQ US Equity</stp>
        <stp>GICS_SUB_INDUSTRY_NAME</stp>
        <stp>[VALORES POTENCIALES Y SEGUIMIENTO.xlsx]POTENCIALES!R190C7</stp>
        <tr r="G190" s="1"/>
      </tp>
      <tp t="s">
        <v>Semiconductor Equipment</v>
        <stp/>
        <stp>##V3_BDPV12</stp>
        <stp>TER US Equity</stp>
        <stp>GICS_SUB_INDUSTRY_NAME</stp>
        <stp>[VALORES POTENCIALES Y SEGUIMIENTO.xlsx]POTENCIALES!R356C7</stp>
        <tr r="G356" s="1"/>
      </tp>
      <tp>
        <v>0</v>
        <stp/>
        <stp>##V3_BDPV12</stp>
        <stp>URI US Equity</stp>
        <stp>EQY_DPS</stp>
        <stp>[VALORES POTENCIALES Y SEGUIMIENTO.xlsx]POTENCIALES!R63C10</stp>
        <tr r="J63" s="1"/>
      </tp>
      <tp>
        <v>2.8</v>
        <stp/>
        <stp>##V3_BDPV12</stp>
        <stp>MRK US Equity</stp>
        <stp>EQY_DPS</stp>
        <stp>[VALORES POTENCIALES Y SEGUIMIENTO.xlsx]POTENCIALES!R94C10</stp>
        <tr r="J94" s="1"/>
      </tp>
      <tp>
        <v>0.39</v>
        <stp/>
        <stp>##V3_BDPV12</stp>
        <stp>DOO CN Equity</stp>
        <stp>EQY_DPS</stp>
        <stp>[VALORES POTENCIALES Y SEGUIMIENTO.xlsx]POTENCIALES!R24C10</stp>
        <tr r="J24" s="1"/>
      </tp>
      <tp t="s">
        <v>Electronic Components</v>
        <stp/>
        <stp>##V3_BDPV12</stp>
        <stp>VSH US Equity</stp>
        <stp>GICS_SUB_INDUSTRY_NAME</stp>
        <stp>[VALORES POTENCIALES Y SEGUIMIENTO.xlsx]POTENCIALES!R134C7</stp>
        <tr r="G134" s="1"/>
      </tp>
      <tp t="s">
        <v>MCKESSON CORP</v>
        <stp/>
        <stp>##V3_BDPV12</stp>
        <stp>MCK US Equity</stp>
        <stp>SHORT_NAME</stp>
        <stp>[VALORES POTENCIALES Y SEGUIMIENTO.xlsx]POTENCIALES!R97C5</stp>
        <tr r="E97" s="1"/>
      </tp>
      <tp t="s">
        <v>Communications Equipment</v>
        <stp/>
        <stp>##V3_BDPV12</stp>
        <stp>JNPR US Equity</stp>
        <stp>GICS_INDUSTRY_NAME</stp>
        <stp>[VALORES POTENCIALES Y SEGUIMIENTO.xlsx]POTENCIALES!R15C6</stp>
        <tr r="F15" s="1"/>
      </tp>
      <tp t="s">
        <v>04/01/2023</v>
        <stp/>
        <stp>##V3_BDPV12</stp>
        <stp>LRCX US Equity</stp>
        <stp>DVD_PAY_DT</stp>
        <stp>[VALORES POTENCIALES Y SEGUIMIENTO.xlsx]POTENCIALES!R358C12</stp>
        <tr r="L358" s="1"/>
      </tp>
      <tp t="s">
        <v>Tobacco</v>
        <stp/>
        <stp>##V3_BDPV12</stp>
        <stp>PM US Equity</stp>
        <stp>GICS_INDUSTRY_NAME</stp>
        <stp>[VALORES POTENCIALES Y SEGUIMIENTO.xlsx]POTENCIALES!R31C6</stp>
        <tr r="F31" s="1"/>
      </tp>
      <tp t="s">
        <v>VERISK ANALYTI</v>
        <stp/>
        <stp>##V3_BDPV12</stp>
        <stp>VRSK US Equity</stp>
        <stp>SHORT_NAME</stp>
        <stp>[VALORES POTENCIALES Y SEGUIMIENTO.xlsx]POTENCIALES!R52C5</stp>
        <tr r="E52" s="1"/>
      </tp>
      <tp t="s">
        <v>#N/A Field Not Applicable</v>
        <stp/>
        <stp>##V3_BDPV12</stp>
        <stp>MTCH US Equity</stp>
        <stp>DVD_PAY_DT</stp>
        <stp>[VALORES POTENCIALES Y SEGUIMIENTO.xlsx]POTENCIALES!R269C12</stp>
        <tr r="L269" s="1"/>
      </tp>
      <tp t="s">
        <v>28/02/2023</v>
        <stp/>
        <stp>##V3_BDPV12</stp>
        <stp>MSCI US Equity</stp>
        <stp>DVD_PAY_DT</stp>
        <stp>[VALORES POTENCIALES Y SEGUIMIENTO.xlsx]POTENCIALES!R314C12</stp>
        <tr r="L314" s="1"/>
      </tp>
      <tp t="s">
        <v>UNITEDHEALTH GRP</v>
        <stp/>
        <stp>##V3_BDPV12</stp>
        <stp>UNH US Equity</stp>
        <stp>SHORT_NAME</stp>
        <stp>[VALORES POTENCIALES Y SEGUIMIENTO.xlsx]POTENCIALES!R87C5</stp>
        <tr r="E87" s="1"/>
      </tp>
      <tp t="s">
        <v>#N/A Field Not Applicable</v>
        <stp/>
        <stp>##V3_BDPV12</stp>
        <stp>CACI US Equity</stp>
        <stp>DVD_PAY_DT</stp>
        <stp>[VALORES POTENCIALES Y SEGUIMIENTO.xlsx]POTENCIALES!R337C12</stp>
        <tr r="L337" s="1"/>
      </tp>
      <tp t="s">
        <v>WABCO HOLDINGS</v>
        <stp/>
        <stp>##V3_BDPV12</stp>
        <stp>WBC US Equity</stp>
        <stp>SHORT_NAME</stp>
        <stp>[VALORES POTENCIALES Y SEGUIMIENTO.xlsx]POTENCIALES!R17C5</stp>
        <tr r="E17" s="1"/>
      </tp>
      <tp t="s">
        <v>VARIAN MEDICAL S</v>
        <stp/>
        <stp>##V3_BDPV12</stp>
        <stp>VAR US Equity</stp>
        <stp>SHORT_NAME</stp>
        <stp>[VALORES POTENCIALES Y SEGUIMIENTO.xlsx]POTENCIALES!R77C5</stp>
        <tr r="E77" s="1"/>
      </tp>
      <tp t="s">
        <v>13/01/2023</v>
        <stp/>
        <stp>##V3_BDPV12</stp>
        <stp>LECO US Equity</stp>
        <stp>DVD_PAY_DT</stp>
        <stp>[VALORES POTENCIALES Y SEGUIMIENTO.xlsx]POTENCIALES!R149C12</stp>
        <tr r="L149" s="1"/>
      </tp>
      <tp t="s">
        <v>24/01/2023</v>
        <stp/>
        <stp>##V3_BDPV12</stp>
        <stp>ORCL US Equity</stp>
        <stp>DVD_PAY_DT</stp>
        <stp>[VALORES POTENCIALES Y SEGUIMIENTO.xlsx]POTENCIALES!R318C12</stp>
        <tr r="L318" s="1"/>
      </tp>
      <tp t="s">
        <v>BOSTON BEER-A</v>
        <stp/>
        <stp>##V3_BDPV12</stp>
        <stp>SAM US Equity</stp>
        <stp>SHORT_NAME</stp>
        <stp>[VALORES POTENCIALES Y SEGUIMIENTO.xlsx]POTENCIALES!R37C5</stp>
        <tr r="E37" s="1"/>
      </tp>
      <tp t="s">
        <v>#N/A Field Not Applicable</v>
        <stp/>
        <stp>##V3_BDPV12</stp>
        <stp>FICO US Equity</stp>
        <stp>DVD_PAY_DT</stp>
        <stp>[VALORES POTENCIALES Y SEGUIMIENTO.xlsx]POTENCIALES!R307C12</stp>
        <tr r="L307" s="1"/>
      </tp>
      <tp t="s">
        <v>#N/A Field Not Applicable</v>
        <stp/>
        <stp>##V3_BDPV12</stp>
        <stp>SRCL US Equity</stp>
        <stp>DVD_PAY_DT</stp>
        <stp>[VALORES POTENCIALES Y SEGUIMIENTO.xlsx]POTENCIALES!R145C12</stp>
        <tr r="L145" s="1"/>
      </tp>
      <tp t="s">
        <v>ROBERT HALF INTL</v>
        <stp/>
        <stp>##V3_BDPV12</stp>
        <stp>RHI US Equity</stp>
        <stp>SHORT_NAME</stp>
        <stp>[VALORES POTENCIALES Y SEGUIMIENTO.xlsx]POTENCIALES!R57C5</stp>
        <tr r="E57" s="1"/>
      </tp>
      <tp>
        <v>175.91</v>
        <stp/>
        <stp>##V3_BDPV12</stp>
        <stp>ABBV US Equity</stp>
        <stp>HIGH_52WEEK</stp>
        <stp>[VALORES POTENCIALES Y SEGUIMIENTO.xlsx]POTENCIALES!R91C33</stp>
        <tr r="AG91" s="1"/>
      </tp>
      <tp>
        <v>108165989192.79999</v>
        <stp/>
        <stp>##V3_BDPV12</stp>
        <stp>GILD UW Equity</stp>
        <stp>CUR_MKT_CAP</stp>
        <stp>[VALORES POTENCIALES Y SEGUIMIENTO.xlsx]SPX SX5E CAC40 DAX30 IBEX35!R205C3</stp>
        <tr r="C205" s="6"/>
      </tp>
      <tp t="s">
        <v>Data Processing &amp; Outsourced S</v>
        <stp/>
        <stp>##V3_BDPV12</stp>
        <stp>FISV US Equity</stp>
        <stp>GICS_SUB_INDUSTRY_NAME</stp>
        <stp>[VALORES POTENCIALES Y SEGUIMIENTO.xlsx]POTENCIALES!R309C7</stp>
        <tr r="G309" s="1"/>
      </tp>
      <tp>
        <v>105.66</v>
        <stp/>
        <stp>##V3_BDPV12</stp>
        <stp>PAYX US Equity</stp>
        <stp>LOW_52WEEK</stp>
        <stp>[VALORES POTENCIALES Y SEGUIMIENTO.xlsx]POTENCIALES!R306C35</stp>
        <tr r="AI306" s="1"/>
      </tp>
      <tp>
        <v>32918171000.000004</v>
        <stp/>
        <stp>##V3_BDPV12</stp>
        <stp>ILMN UW Equity</stp>
        <stp>CUR_MKT_CAP</stp>
        <stp>[VALORES POTENCIALES Y SEGUIMIENTO.xlsx]SPX SX5E CAC40 DAX30 IBEX35!R244C3</stp>
        <tr r="C244" s="6"/>
      </tp>
      <tp>
        <v>0</v>
        <stp/>
        <stp>##V3_BDPV12</stp>
        <stp>QTRX US Equity</stp>
        <stp>EQY_DPS</stp>
        <stp>[VALORES POTENCIALES Y SEGUIMIENTO.xlsx]CARTERA!R18C39</stp>
        <tr r="AM18" s="4"/>
      </tp>
      <tp>
        <v>101.1</v>
        <stp/>
        <stp>##V3_BDPV12</stp>
        <stp>QLYS US Equity</stp>
        <stp>LOW_52WEEK</stp>
        <stp>[VALORES POTENCIALES Y SEGUIMIENTO.xlsx]POTENCIALES!R334C35</stp>
        <tr r="AI334" s="1"/>
      </tp>
      <tp t="s">
        <v>#N/A Field Not Applicable</v>
        <stp/>
        <stp>##V3_BDPV12</stp>
        <stp>SXIPEX GY Equity</stp>
        <stp>EQY_DPS</stp>
        <stp>[VALORES POTENCIALES Y SEGUIMIENTO.xlsx]CARTERA!R44C39</stp>
        <tr r="AM44" s="4"/>
      </tp>
      <tp t="s">
        <v>Interactive Media &amp; Services</v>
        <stp/>
        <stp>##V3_BDPV12</stp>
        <stp>JCOM US Equity</stp>
        <stp>GICS_SUB_INDUSTRY_NAME</stp>
        <stp>[VALORES POTENCIALES Y SEGUIMIENTO.xlsx]POTENCIALES!R303C7</stp>
        <tr r="G303" s="1"/>
      </tp>
      <tp>
        <v>255.82</v>
        <stp/>
        <stp>##V3_BDPV12</stp>
        <stp>PAYC US Equity</stp>
        <stp>LOW_52WEEK</stp>
        <stp>[VALORES POTENCIALES Y SEGUIMIENTO.xlsx]POTENCIALES!R320C35</stp>
        <tr r="AI320" s="1"/>
      </tp>
      <tp>
        <v>66871743423.599998</v>
        <stp/>
        <stp>##V3_BDPV12</stp>
        <stp>EQIX UW Equity</stp>
        <stp>CUR_MKT_CAP</stp>
        <stp>[VALORES POTENCIALES Y SEGUIMIENTO.xlsx]SPX SX5E CAC40 DAX30 IBEX35!R170C3</stp>
        <tr r="C170" s="6"/>
      </tp>
      <tp t="s">
        <v>USD</v>
        <stp/>
        <stp>##V3_BDPV12</stp>
        <stp>ORCL US Equity</stp>
        <stp>CRNCY</stp>
        <stp>[VALORES POTENCIALES Y SEGUIMIENTO.xlsx]CARTERA!R45C9</stp>
        <tr r="I45" s="4"/>
      </tp>
      <tp t="s">
        <v>09/02/2023</v>
        <stp/>
        <stp>##V3_BDPV12</stp>
        <stp>BBD/B CN Equity</stp>
        <stp>EXPECTED_REPORT_DT</stp>
        <stp>[VALORES POTENCIALES Y SEGUIMIENTO.xlsx]POTENCIALES!R198C8</stp>
        <tr r="H198" s="1"/>
      </tp>
      <tp t="s">
        <v>OMNICOM GROUP</v>
        <stp/>
        <stp>##V3_BDPV12</stp>
        <stp>OMC US Equity</stp>
        <stp>SHORT_NAME</stp>
        <stp>[VALORES POTENCIALES Y SEGUIMIENTO.xlsx]POTENCIALES!R8C5</stp>
        <tr r="E8" s="1"/>
      </tp>
      <tp>
        <v>-1.9461907224045687</v>
        <stp/>
        <stp>##V3_BDPV12</stp>
        <stp>327 HK Equity</stp>
        <stp>NET_DEBT_TO_EBITDA</stp>
        <stp>[VALORES POTENCIALES Y SEGUIMIENTO.xlsx]CARTERA!R66C23</stp>
        <tr r="W66" s="4"/>
      </tp>
      <tp>
        <v>3.75</v>
        <stp/>
        <stp>##V3_BDPV12</stp>
        <stp>NSP US Equity</stp>
        <stp>EQY_DPS</stp>
        <stp>[VALORES POTENCIALES Y SEGUIMIENTO.xlsx]POTENCIALES!R56C10</stp>
        <tr r="J56" s="1"/>
      </tp>
      <tp t="s">
        <v>Application Software</v>
        <stp/>
        <stp>##V3_BDPV12</stp>
        <stp>TYL US Equity</stp>
        <stp>GICS_SUB_INDUSTRY_NAME</stp>
        <stp>[VALORES POTENCIALES Y SEGUIMIENTO.xlsx]POTENCIALES!R317C7</stp>
        <tr r="G317" s="1"/>
      </tp>
      <tp>
        <v>2.92</v>
        <stp/>
        <stp>##V3_BDPV12</stp>
        <stp>MSI US Equity</stp>
        <stp>EQY_DPS</stp>
        <stp>[VALORES POTENCIALES Y SEGUIMIENTO.xlsx]POTENCIALES!R14C10</stp>
        <tr r="J14" s="1"/>
      </tp>
      <tp t="s">
        <v>Home Improvement Retail</v>
        <stp/>
        <stp>##V3_BDPV12</stp>
        <stp>HD US Equity</stp>
        <stp>GICS_SUB_INDUSTRY_NAME</stp>
        <stp>[VALORES POTENCIALES Y SEGUIMIENTO.xlsx]POTENCIALES!R221C7</stp>
        <tr r="G221" s="1"/>
      </tp>
      <tp t="s">
        <v>Specialty Stores</v>
        <stp/>
        <stp>##V3_BDPV12</stp>
        <stp>LB US Equity</stp>
        <stp>GICS_SUB_INDUSTRY_NAME</stp>
        <stp>[VALORES POTENCIALES Y SEGUIMIENTO.xlsx]POTENCIALES!R211C7</stp>
        <tr r="G211" s="1"/>
      </tp>
      <tp t="s">
        <v>Aerospace &amp; Defense</v>
        <stp/>
        <stp>##V3_BDPV12</stp>
        <stp>SPR US Equity</stp>
        <stp>GICS_SUB_INDUSTRY_NAME</stp>
        <stp>[VALORES POTENCIALES Y SEGUIMIENTO.xlsx]POTENCIALES!R200C7</stp>
        <tr r="G200" s="1"/>
      </tp>
      <tp t="s">
        <v>MARRIOTT INTL-A</v>
        <stp/>
        <stp>##V3_BDPV12</stp>
        <stp>MAR US Equity</stp>
        <stp>SHORT_NAME</stp>
        <stp>[VALORES POTENCIALES Y SEGUIMIENTO.xlsx]POTENCIALES!R26C5</stp>
        <tr r="E26" s="1"/>
      </tp>
      <tp t="s">
        <v>Biotechnology</v>
        <stp/>
        <stp>##V3_BDPV12</stp>
        <stp>GILD US Equity</stp>
        <stp>GICS_INDUSTRY_NAME</stp>
        <stp>[VALORES POTENCIALES Y SEGUIMIENTO.xlsx]POTENCIALES!R39C6</stp>
        <tr r="F39" s="1"/>
      </tp>
      <tp t="s">
        <v>#N/A Field Not Applicable</v>
        <stp/>
        <stp>##V3_BDPV12</stp>
        <stp>SABR US Equity</stp>
        <stp>DVD_PAY_DT</stp>
        <stp>[VALORES POTENCIALES Y SEGUIMIENTO.xlsx]POTENCIALES!R189C12</stp>
        <tr r="L189" s="1"/>
      </tp>
      <tp t="s">
        <v>INSPERITY INC</v>
        <stp/>
        <stp>##V3_BDPV12</stp>
        <stp>NSP US Equity</stp>
        <stp>SHORT_NAME</stp>
        <stp>[VALORES POTENCIALES Y SEGUIMIENTO.xlsx]POTENCIALES!R56C5</stp>
        <tr r="E56" s="1"/>
      </tp>
      <tp t="s">
        <v>NIKE INC -CL B</v>
        <stp/>
        <stp>##V3_BDPV12</stp>
        <stp>NKE US Equity</stp>
        <stp>SHORT_NAME</stp>
        <stp>[VALORES POTENCIALES Y SEGUIMIENTO.xlsx]POTENCIALES!R16C5</stp>
        <tr r="E16" s="1"/>
      </tp>
      <tp t="s">
        <v>#N/A Field Not Applicable</v>
        <stp/>
        <stp>##V3_BDPV12</stp>
        <stp>IRBT US Equity</stp>
        <stp>DVD_PAY_DT</stp>
        <stp>[VALORES POTENCIALES Y SEGUIMIENTO.xlsx]POTENCIALES!R256C12</stp>
        <tr r="L256" s="1"/>
      </tp>
      <tp>
        <v>16.270781879403437</v>
        <stp/>
        <stp>##V3_BDPV12</stp>
        <stp>DNKN US Equity</stp>
        <stp>EV_EBITDA_ADJUSTED</stp>
        <stp>[VALORES POTENCIALES Y SEGUIMIENTO.xlsx]POTENCIALES!R243C15</stp>
        <tr r="O243" s="1"/>
      </tp>
      <tp t="s">
        <v>Beverages</v>
        <stp/>
        <stp>##V3_BDPV12</stp>
        <stp>MNST US Equity</stp>
        <stp>GICS_INDUSTRY_NAME</stp>
        <stp>[VALORES POTENCIALES Y SEGUIMIENTO.xlsx]POTENCIALES!R33C6</stp>
        <tr r="F33" s="1"/>
      </tp>
      <tp t="s">
        <v>Health Care Equipment &amp; Suppli</v>
        <stp/>
        <stp>##V3_BDPV12</stp>
        <stp>MASI US Equity</stp>
        <stp>GICS_INDUSTRY_NAME</stp>
        <stp>[VALORES POTENCIALES Y SEGUIMIENTO.xlsx]POTENCIALES!R73C6</stp>
        <tr r="F73" s="1"/>
      </tp>
      <tp t="s">
        <v>QUEST DIAGNOSTIC</v>
        <stp/>
        <stp>##V3_BDPV12</stp>
        <stp>DGX US Equity</stp>
        <stp>SHORT_NAME</stp>
        <stp>[VALORES POTENCIALES Y SEGUIMIENTO.xlsx]POTENCIALES!R86C5</stp>
        <tr r="E86" s="1"/>
      </tp>
      <tp>
        <v>37.853552688102994</v>
        <stp/>
        <stp>##V3_BDPV12</stp>
        <stp>BLKB US Equity</stp>
        <stp>EV_EBITDA_ADJUSTED</stp>
        <stp>[VALORES POTENCIALES Y SEGUIMIENTO.xlsx]POTENCIALES!R322C15</stp>
        <tr r="O322" s="1"/>
      </tp>
      <tp t="s">
        <v>UNITED THERAPEUT</v>
        <stp/>
        <stp>##V3_BDPV12</stp>
        <stp>UTHR US Equity</stp>
        <stp>SHORT_NAME</stp>
        <stp>[VALORES POTENCIALES Y SEGUIMIENTO.xlsx]POTENCIALES!R40C5</stp>
        <tr r="E40" s="1"/>
      </tp>
      <tp>
        <v>-0.24252742208941805</v>
        <stp/>
        <stp>##V3_BDPV12</stp>
        <stp>FIZZ US Equity</stp>
        <stp>NET_DEBT_TO_EBITDA</stp>
        <stp>[VALORES POTENCIALES Y SEGUIMIENTO.xlsx]POTENCIALES!R251C20</stp>
        <tr r="T251" s="1"/>
      </tp>
      <tp t="s">
        <v>CARDINAL HEALTH</v>
        <stp/>
        <stp>##V3_BDPV12</stp>
        <stp>CAH US Equity</stp>
        <stp>SHORT_NAME</stp>
        <stp>[VALORES POTENCIALES Y SEGUIMIENTO.xlsx]POTENCIALES!R96C5</stp>
        <tr r="E96" s="1"/>
      </tp>
      <tp t="s">
        <v>BRINK'S CO/THE</v>
        <stp/>
        <stp>##V3_BDPV12</stp>
        <stp>BCO US Equity</stp>
        <stp>SHORT_NAME</stp>
        <stp>[VALORES POTENCIALES Y SEGUIMIENTO.xlsx]POTENCIALES!R66C5</stp>
        <tr r="E66" s="1"/>
      </tp>
      <tp t="s">
        <v>#N/A Field Not Applicable</v>
        <stp/>
        <stp>##V3_BDPV12</stp>
        <stp>BABA US Equity</stp>
        <stp>DVD_PAY_DT</stp>
        <stp>[VALORES POTENCIALES Y SEGUIMIENTO.xlsx]POTENCIALES!R362C12</stp>
        <tr r="L362" s="1"/>
      </tp>
      <tp t="s">
        <v>TRINET GROUP INC</v>
        <stp/>
        <stp>##V3_BDPV12</stp>
        <stp>TNET US Equity</stp>
        <stp>SHORT_NAME</stp>
        <stp>[VALORES POTENCIALES Y SEGUIMIENTO.xlsx]POTENCIALES!R61C5</stp>
        <tr r="E61" s="1"/>
      </tp>
      <tp t="s">
        <v>#N/A Field Not Applicable</v>
        <stp/>
        <stp>##V3_BDPV12</stp>
        <stp>ADBE US Equity</stp>
        <stp>DVD_PAY_DT</stp>
        <stp>[VALORES POTENCIALES Y SEGUIMIENTO.xlsx]POTENCIALES!R315C12</stp>
        <tr r="L315" s="1"/>
      </tp>
      <tp t="s">
        <v>PREMIER INC-CL A</v>
        <stp/>
        <stp>##V3_BDPV12</stp>
        <stp>PINC US Equity</stp>
        <stp>SHORT_NAME</stp>
        <stp>[VALORES POTENCIALES Y SEGUIMIENTO.xlsx]POTENCIALES!R95C5</stp>
        <tr r="E95" s="1"/>
      </tp>
      <tp>
        <v>11.928348303920529</v>
        <stp/>
        <stp>##V3_BDPV12</stp>
        <stp>CHKP US Equity</stp>
        <stp>EV_EBITDA_ADJUSTED</stp>
        <stp>[VALORES POTENCIALES Y SEGUIMIENTO.xlsx]POTENCIALES!R360C15</stp>
        <tr r="O360" s="1"/>
      </tp>
      <tp>
        <v>1.1646865289709376</v>
        <stp/>
        <stp>##V3_BDPV12</stp>
        <stp>AMZN US Equity</stp>
        <stp>NET_DEBT_TO_EBITDA</stp>
        <stp>[VALORES POTENCIALES Y SEGUIMIENTO.xlsx]POTENCIALES!R262C20</stp>
        <tr r="T262" s="1"/>
      </tp>
      <tp t="s">
        <v>Health Care Providers &amp; Servic</v>
        <stp/>
        <stp>##V3_BDPV12</stp>
        <stp>HSIC US Equity</stp>
        <stp>GICS_INDUSTRY_NAME</stp>
        <stp>[VALORES POTENCIALES Y SEGUIMIENTO.xlsx]POTENCIALES!R76C6</stp>
        <tr r="F76" s="1"/>
      </tp>
      <tp>
        <v>6.6853515776751422</v>
        <stp/>
        <stp>##V3_BDPV12</stp>
        <stp>SWKS US Equity</stp>
        <stp>EV_EBITDA_ADJUSTED</stp>
        <stp>[VALORES POTENCIALES Y SEGUIMIENTO.xlsx]POTENCIALES!R349C15</stp>
        <tr r="O349" s="1"/>
      </tp>
      <tp>
        <v>53.69</v>
        <stp/>
        <stp>##V3_BDPV12</stp>
        <stp>TJX  US Equity</stp>
        <stp>LOW_52WEEK</stp>
        <stp>[VALORES POTENCIALES Y SEGUIMIENTO.xlsx]POTENCIALES!R234C35</stp>
        <tr r="AI234" s="1"/>
      </tp>
      <tp t="s">
        <v>Technology Hardware, Storage &amp;</v>
        <stp/>
        <stp>##V3_BDPV12</stp>
        <stp>AAPL US Equity</stp>
        <stp>GICS_SUB_INDUSTRY_NAME</stp>
        <stp>[VALORES POTENCIALES Y SEGUIMIENTO.xlsx]POTENCIALES!R330C7</stp>
        <tr r="G330" s="1"/>
      </tp>
      <tp t="s">
        <v>Health Care Equipment</v>
        <stp/>
        <stp>##V3_BDPV12</stp>
        <stp>MASI US Equity</stp>
        <stp>GICS_SUB_INDUSTRY_NAME</stp>
        <stp>[VALORES POTENCIALES Y SEGUIMIENTO.xlsx]POTENCIALES!R120C7</stp>
        <tr r="G120" s="1"/>
      </tp>
      <tp>
        <v>42.77</v>
        <stp/>
        <stp>##V3_BDPV12</stp>
        <stp>BWXT US Equity</stp>
        <stp>LOW_52WEEK</stp>
        <stp>[VALORES POTENCIALES Y SEGUIMIENTO.xlsx]POTENCIALES!R153C35</stp>
        <tr r="AI153" s="1"/>
      </tp>
      <tp>
        <v>88.66</v>
        <stp/>
        <stp>##V3_BDPV12</stp>
        <stp>CTXS US Equity</stp>
        <stp>LOW_52WEEK</stp>
        <stp>[VALORES POTENCIALES Y SEGUIMIENTO.xlsx]POTENCIALES!R302C35</stp>
        <tr r="AI302" s="1"/>
      </tp>
      <tp t="s">
        <v>Application Software</v>
        <stp/>
        <stp>##V3_BDPV12</stp>
        <stp>PAYC US Equity</stp>
        <stp>GICS_SUB_INDUSTRY_NAME</stp>
        <stp>[VALORES POTENCIALES Y SEGUIMIENTO.xlsx]POTENCIALES!R320C7</stp>
        <tr r="G320" s="1"/>
      </tp>
      <tp>
        <v>149.38</v>
        <stp/>
        <stp>##V3_BDPV12</stp>
        <stp>CIGI CN Equity</stp>
        <stp>PX_CLOSE_1D</stp>
        <stp>[VALORES POTENCIALES Y SEGUIMIENTO.xlsx]POTENCIALES!R53C32</stp>
        <tr r="AF53" s="1"/>
      </tp>
      <tp>
        <v>9006673378.0199986</v>
        <stp/>
        <stp>##V3_BDPV12</stp>
        <stp>FFIV UW Equity</stp>
        <stp>CUR_MKT_CAP</stp>
        <stp>[VALORES POTENCIALES Y SEGUIMIENTO.xlsx]SPX SX5E CAC40 DAX30 IBEX35!R191C3</stp>
        <tr r="C191" s="6"/>
      </tp>
      <tp>
        <v>20360634232.950001</v>
        <stp/>
        <stp>##V3_BDPV12</stp>
        <stp>JBHT UW Equity</stp>
        <stp>CUR_MKT_CAP</stp>
        <stp>[VALORES POTENCIALES Y SEGUIMIENTO.xlsx]SPX SX5E CAC40 DAX30 IBEX35!R260C3</stp>
        <tr r="C260" s="6"/>
      </tp>
      <tp t="s">
        <v>#N/A N/A</v>
        <stp/>
        <stp>##V3_BDPV12</stp>
        <stp>AAXN US Equity</stp>
        <stp>LOW_52WEEK</stp>
        <stp>[VALORES POTENCIALES Y SEGUIMIENTO.xlsx]POTENCIALES!R162C35</stp>
        <tr r="AI162" s="1"/>
      </tp>
      <tp>
        <v>31941427235.400002</v>
        <stp/>
        <stp>##V3_BDPV12</stp>
        <stp>KEYS UN Equity</stp>
        <stp>CUR_MKT_CAP</stp>
        <stp>[VALORES POTENCIALES Y SEGUIMIENTO.xlsx]SPX SX5E CAC40 DAX30 IBEX35!R268C3</stp>
        <tr r="C268" s="6"/>
      </tp>
      <tp t="s">
        <v>Application Software</v>
        <stp/>
        <stp>##V3_BDPV12</stp>
        <stp>ADBE US Equity</stp>
        <stp>GICS_SUB_INDUSTRY_NAME</stp>
        <stp>[VALORES POTENCIALES Y SEGUIMIENTO.xlsx]POTENCIALES!R315C7</stp>
        <tr r="G315" s="1"/>
      </tp>
      <tp t="s">
        <v>Application Software</v>
        <stp/>
        <stp>##V3_BDPV12</stp>
        <stp>MIME US Equity</stp>
        <stp>GICS_SUB_INDUSTRY_NAME</stp>
        <stp>[VALORES POTENCIALES Y SEGUIMIENTO.xlsx]POTENCIALES!R278C7</stp>
        <tr r="G278" s="1"/>
      </tp>
      <tp>
        <v>57.69</v>
        <stp/>
        <stp>##V3_BDPV12</stp>
        <stp>CSCO US Equity</stp>
        <stp>HIGH_52WEEK</stp>
        <stp>[VALORES POTENCIALES Y SEGUIMIENTO.xlsx]POTENCIALES!R13C33</stp>
        <tr r="AG13" s="1"/>
      </tp>
      <tp t="s">
        <v>USD</v>
        <stp/>
        <stp>##V3_BDPV12</stp>
        <stp>TGP US Equity</stp>
        <stp>CRNCY</stp>
        <stp>[VALORES POTENCIALES Y SEGUIMIENTO.xlsx]CARTERA!R56C9</stp>
        <tr r="I56" s="4"/>
      </tp>
      <tp t="s">
        <v>USD</v>
        <stp/>
        <stp>##V3_BDPV12</stp>
        <stp>SPGI US Equity</stp>
        <stp>CRNCY</stp>
        <stp>[VALORES POTENCIALES Y SEGUIMIENTO.xlsx]CARTERA!R21C9</stp>
        <tr r="I21" s="4"/>
      </tp>
      <tp t="s">
        <v>EUR</v>
        <stp/>
        <stp>##V3_BDPV12</stp>
        <stp>COR PL Equity</stp>
        <stp>CRNCY</stp>
        <stp>[VALORES POTENCIALES Y SEGUIMIENTO.xlsx]CARTERA!R54C9</stp>
        <tr r="I54" s="4"/>
      </tp>
      <tp t="s">
        <v>USD</v>
        <stp/>
        <stp>##V3_BDPV12</stp>
        <stp>LOW US Equity</stp>
        <stp>CRNCY</stp>
        <stp>[VALORES POTENCIALES Y SEGUIMIENTO.xlsx]CARTERA!R31C9</stp>
        <tr r="I31" s="4"/>
      </tp>
      <tp t="s">
        <v>Application Software</v>
        <stp/>
        <stp>##V3_BDPV12</stp>
        <stp>ROP US Equity</stp>
        <stp>GICS_SUB_INDUSTRY_NAME</stp>
        <stp>[VALORES POTENCIALES Y SEGUIMIENTO.xlsx]POTENCIALES!R132C7</stp>
        <tr r="G132" s="1"/>
      </tp>
      <tp t="s">
        <v>Consumer Discretionary</v>
        <stp/>
        <stp>##V3_BDPV12</stp>
        <stp>BBY UN Equity</stp>
        <stp>ICB_INDUSTRY_NAME</stp>
        <stp>[VALORES POTENCIALES Y SEGUIMIENTO.xlsx]SPX SX5E CAC40 DAX30 IBEX35!R64C4</stp>
        <tr r="D64" s="6"/>
      </tp>
      <tp t="s">
        <v>Health Care</v>
        <stp/>
        <stp>##V3_BDPV12</stp>
        <stp>BDX UN Equity</stp>
        <stp>ICB_INDUSTRY_NAME</stp>
        <stp>[VALORES POTENCIALES Y SEGUIMIENTO.xlsx]SPX SX5E CAC40 DAX30 IBEX35!R65C4</stp>
        <tr r="D65" s="6"/>
      </tp>
      <tp t="s">
        <v>Environmental &amp; Facilities Ser</v>
        <stp/>
        <stp>##V3_BDPV12</stp>
        <stp>WCN US Equity</stp>
        <stp>GICS_SUB_INDUSTRY_NAME</stp>
        <stp>[VALORES POTENCIALES Y SEGUIMIENTO.xlsx]POTENCIALES!R147C7</stp>
        <tr r="G147" s="1"/>
      </tp>
      <tp t="s">
        <v>Data Processing &amp; Outsourced S</v>
        <stp/>
        <stp>##V3_BDPV12</stp>
        <stp>WEX US Equity</stp>
        <stp>GICS_SUB_INDUSTRY_NAME</stp>
        <stp>[VALORES POTENCIALES Y SEGUIMIENTO.xlsx]POTENCIALES!R187C7</stp>
        <tr r="G187" s="1"/>
      </tp>
      <tp>
        <v>1.0962975503384438</v>
        <stp/>
        <stp>##V3_BDPV12</stp>
        <stp>941 HK Equity</stp>
        <stp>EV_EBITDA_ADJUSTED</stp>
        <stp>[VALORES POTENCIALES Y SEGUIMIENTO.xlsx]CARTERA!R59C17</stp>
        <tr r="Q59" s="4"/>
      </tp>
      <tp t="s">
        <v>Oil &amp; Gas Drilling</v>
        <stp/>
        <stp>##V3_BDPV12</stp>
        <stp>HP US Equity</stp>
        <stp>GICS_SUB_INDUSTRY_NAME</stp>
        <stp>[VALORES POTENCIALES Y SEGUIMIENTO.xlsx]POTENCIALES!R332C7</stp>
        <tr r="G332" s="1"/>
      </tp>
      <tp t="s">
        <v>Citigroup Inc</v>
        <stp/>
        <stp>##V3_BDPV12</stp>
        <stp>C UN Equity</stp>
        <stp>SECURITY_NAME</stp>
        <stp>[VALORES POTENCIALES Y SEGUIMIENTO.xlsx]SPX SX5E CAC40 DAX30 IBEX35!R82C5</stp>
        <tr r="E82" s="6"/>
      </tp>
      <tp t="s">
        <v>Technology</v>
        <stp/>
        <stp>##V3_BDPV12</stp>
        <stp>ADBE UW Equity</stp>
        <stp>ICB_INDUSTRY_NAME</stp>
        <stp>[VALORES POTENCIALES Y SEGUIMIENTO.xlsx]SPX SX5E CAC40 DAX30 IBEX35!R16C4</stp>
        <tr r="D16" s="6"/>
      </tp>
      <tp t="s">
        <v>Interactive Media &amp; Services</v>
        <stp/>
        <stp>##V3_BDPV12</stp>
        <stp>FB US Equity</stp>
        <stp>GICS_SUB_INDUSTRY_NAME</stp>
        <stp>[VALORES POTENCIALES Y SEGUIMIENTO.xlsx]POTENCIALES!R272C7</stp>
        <tr r="G272" s="1"/>
      </tp>
      <tp t="s">
        <v>Aerospace &amp; Defense</v>
        <stp/>
        <stp>##V3_BDPV12</stp>
        <stp>UTX US Equity</stp>
        <stp>GICS_SUB_INDUSTRY_NAME</stp>
        <stp>[VALORES POTENCIALES Y SEGUIMIENTO.xlsx]POTENCIALES!R205C7</stp>
        <tr r="G205" s="1"/>
      </tp>
      <tp t="s">
        <v>25/01/2023</v>
        <stp/>
        <stp>##V3_BDPV12</stp>
        <stp>NTAP US Equity</stp>
        <stp>DVD_PAY_DT</stp>
        <stp>[VALORES POTENCIALES Y SEGUIMIENTO.xlsx]POTENCIALES!R333C12</stp>
        <tr r="L333" s="1"/>
      </tp>
      <tp t="s">
        <v>31/03/2023</v>
        <stp/>
        <stp>##V3_BDPV12</stp>
        <stp>NDAQ US Equity</stp>
        <stp>DVD_PAY_DT</stp>
        <stp>[VALORES POTENCIALES Y SEGUIMIENTO.xlsx]POTENCIALES!R110C12</stp>
        <tr r="L110" s="1"/>
      </tp>
      <tp t="s">
        <v>30/12/2022</v>
        <stp/>
        <stp>##V3_BDPV12</stp>
        <stp>IPAR US Equity</stp>
        <stp>DVD_PAY_DT</stp>
        <stp>[VALORES POTENCIALES Y SEGUIMIENTO.xlsx]POTENCIALES!R259C12</stp>
        <tr r="L259" s="1"/>
      </tp>
      <tp>
        <v>8915314109.3600006</v>
        <stp/>
        <stp>##V3_BDPV12</stp>
        <stp>AAP UN Equity</stp>
        <stp>CUR_MKT_CAP</stp>
        <stp>[VALORES POTENCIALES Y SEGUIMIENTO.xlsx]SPX SX5E CAC40 DAX30 IBEX35!R9C3</stp>
        <tr r="C9" s="6"/>
      </tp>
      <tp t="s">
        <v>HEALTHEQUITY INC</v>
        <stp/>
        <stp>##V3_BDPV12</stp>
        <stp>HQY US Equity</stp>
        <stp>SHORT_NAME</stp>
        <stp>[VALORES POTENCIALES Y SEGUIMIENTO.xlsx]POTENCIALES!R55C5</stp>
        <tr r="E55" s="1"/>
      </tp>
      <tp t="s">
        <v>16/03/2023</v>
        <stp/>
        <stp>##V3_BDPV12</stp>
        <stp>AMAT US Equity</stp>
        <stp>DVD_PAY_DT</stp>
        <stp>[VALORES POTENCIALES Y SEGUIMIENTO.xlsx]POTENCIALES!R359C12</stp>
        <tr r="L359" s="1"/>
      </tp>
      <tp>
        <v>-2.3231682483360392</v>
        <stp/>
        <stp>##V3_BDPV12</stp>
        <stp>QLYS US Equity</stp>
        <stp>NET_DEBT_TO_EBITDA</stp>
        <stp>[VALORES POTENCIALES Y SEGUIMIENTO.xlsx]POTENCIALES!R334C20</stp>
        <tr r="T334" s="1"/>
      </tp>
      <tp t="s">
        <v>DAVITA INC</v>
        <stp/>
        <stp>##V3_BDPV12</stp>
        <stp>DVA US Equity</stp>
        <stp>SHORT_NAME</stp>
        <stp>[VALORES POTENCIALES Y SEGUIMIENTO.xlsx]POTENCIALES!R85C5</stp>
        <tr r="E85" s="1"/>
      </tp>
      <tp t="s">
        <v>16/12/2022</v>
        <stp/>
        <stp>##V3_BDPV12</stp>
        <stp>EBAY US Equity</stp>
        <stp>DVD_PAY_DT</stp>
        <stp>[VALORES POTENCIALES Y SEGUIMIENTO.xlsx]POTENCIALES!R261C12</stp>
        <tr r="L261" s="1"/>
      </tp>
      <tp>
        <v>-0.18351101634683717</v>
        <stp/>
        <stp>##V3_BDPV12</stp>
        <stp>PAYX US Equity</stp>
        <stp>NET_DEBT_TO_EBITDA</stp>
        <stp>[VALORES POTENCIALES Y SEGUIMIENTO.xlsx]POTENCIALES!R306C20</stp>
        <tr r="T306" s="1"/>
      </tp>
      <tp t="s">
        <v>CHOICE HOTELS</v>
        <stp/>
        <stp>##V3_BDPV12</stp>
        <stp>CHH US Equity</stp>
        <stp>SHORT_NAME</stp>
        <stp>[VALORES POTENCIALES Y SEGUIMIENTO.xlsx]POTENCIALES!R25C5</stp>
        <tr r="E25" s="1"/>
      </tp>
      <tp>
        <v>20.03208833438255</v>
        <stp/>
        <stp>##V3_BDPV12</stp>
        <stp>JKHY US Equity</stp>
        <stp>EV_EBITDA_ADJUSTED</stp>
        <stp>[VALORES POTENCIALES Y SEGUIMIENTO.xlsx]POTENCIALES!R310C15</stp>
        <tr r="O310" s="1"/>
      </tp>
      <tp t="s">
        <v>01/03/2023</v>
        <stp/>
        <stp>##V3_BDPV12</stp>
        <stp>KLAC US Equity</stp>
        <stp>DVD_PAY_DT</stp>
        <stp>[VALORES POTENCIALES Y SEGUIMIENTO.xlsx]POTENCIALES!R357C12</stp>
        <tr r="L357" s="1"/>
      </tp>
      <tp>
        <v>-0.6729289947737388</v>
        <stp/>
        <stp>##V3_BDPV12</stp>
        <stp>PAYC US Equity</stp>
        <stp>NET_DEBT_TO_EBITDA</stp>
        <stp>[VALORES POTENCIALES Y SEGUIMIENTO.xlsx]POTENCIALES!R320C20</stp>
        <tr r="T320" s="1"/>
      </tp>
      <tp t="s">
        <v>#N/A Field Not Applicable</v>
        <stp/>
        <stp>##V3_BDPV12</stp>
        <stp>EPAM US Equity</stp>
        <stp>DVD_PAY_DT</stp>
        <stp>[VALORES POTENCIALES Y SEGUIMIENTO.xlsx]POTENCIALES!R340C12</stp>
        <tr r="L340" s="1"/>
      </tp>
      <tp t="s">
        <v>#N/A Field Not Applicable</v>
        <stp/>
        <stp>##V3_BDPV12</stp>
        <stp>AKAM US Equity</stp>
        <stp>DVD_PAY_DT</stp>
        <stp>[VALORES POTENCIALES Y SEGUIMIENTO.xlsx]POTENCIALES!R300C12</stp>
        <tr r="L300" s="1"/>
      </tp>
      <tp t="s">
        <v>PEPSICO INC</v>
        <stp/>
        <stp>##V3_BDPV12</stp>
        <stp>PEP US Equity</stp>
        <stp>SHORT_NAME</stp>
        <stp>[VALORES POTENCIALES Y SEGUIMIENTO.xlsx]POTENCIALES!R35C5</stp>
        <tr r="E35" s="1"/>
      </tp>
      <tp t="s">
        <v>#N/A Field Not Applicable</v>
        <stp/>
        <stp>##V3_BDPV12</stp>
        <stp>NUAN US Equity</stp>
        <stp>DVD_PAY_DT</stp>
        <stp>[VALORES POTENCIALES Y SEGUIMIENTO.xlsx]POTENCIALES!R290C12</stp>
        <tr r="L290" s="1"/>
      </tp>
      <tp t="s">
        <v>Restaurants</v>
        <stp/>
        <stp>##V3_BDPV12</stp>
        <stp>SBUX US Equity</stp>
        <stp>GICS_SUB_INDUSTRY_NAME</stp>
        <stp>[VALORES POTENCIALES Y SEGUIMIENTO.xlsx]POTENCIALES!R240C7</stp>
        <tr r="G240" s="1"/>
      </tp>
      <tp>
        <v>0</v>
        <stp/>
        <stp>##V3_BDPV12</stp>
        <stp>VIPS US Equity</stp>
        <stp>EQY_DPS</stp>
        <stp>[VALORES POTENCIALES Y SEGUIMIENTO.xlsx]CARTERA!R58C39</stp>
        <tr r="AM58" s="4"/>
      </tp>
      <tp>
        <v>7647751285.4200001</v>
        <stp/>
        <stp>##V3_BDPV12</stp>
        <stp>GNRC UN Equity</stp>
        <stp>CUR_MKT_CAP</stp>
        <stp>[VALORES POTENCIALES Y SEGUIMIENTO.xlsx]SPX SX5E CAC40 DAX30 IBEX35!R210C3</stp>
        <tr r="C210" s="6"/>
      </tp>
      <tp t="s">
        <v>#N/A N/A</v>
        <stp/>
        <stp>##V3_BDPV12</stp>
        <stp>GRMN UW Equity</stp>
        <stp>CUR_MKT_CAP</stp>
        <stp>[VALORES POTENCIALES Y SEGUIMIENTO.xlsx]SPX SX5E CAC40 DAX30 IBEX35!R216C3</stp>
        <tr r="C216" s="6"/>
      </tp>
      <tp>
        <v>15104779042.400002</v>
        <stp/>
        <stp>##V3_BDPV12</stp>
        <stp>POOL UW Equity</stp>
        <stp>CUR_MKT_CAP</stp>
        <stp>[VALORES POTENCIALES Y SEGUIMIENTO.xlsx]SPX SX5E CAC40 DAX30 IBEX35!R384C3</stp>
        <tr r="C384" s="6"/>
      </tp>
      <tp>
        <v>41538198762.5</v>
        <stp/>
        <stp>##V3_BDPV12</stp>
        <stp>DXCM UW Equity</stp>
        <stp>CUR_MKT_CAP</stp>
        <stp>[VALORES POTENCIALES Y SEGUIMIENTO.xlsx]SPX SX5E CAC40 DAX30 IBEX35!R158C3</stp>
        <tr r="C158" s="6"/>
      </tp>
      <tp>
        <v>165943977071.58145</v>
        <stp/>
        <stp>##V3_BDPV12</stp>
        <stp>CMCSA UW Equity</stp>
        <stp>CUR_MKT_CAP</stp>
        <stp>[VALORES POTENCIALES Y SEGUIMIENTO.xlsx]SPX SX5E CAC40 DAX30 IBEX35!R107C3</stp>
        <tr r="C107" s="6"/>
      </tp>
      <tp>
        <v>46787247562.769997</v>
        <stp/>
        <stp>##V3_BDPV12</stp>
        <stp>MCHP UW Equity</stp>
        <stp>CUR_MKT_CAP</stp>
        <stp>[VALORES POTENCIALES Y SEGUIMIENTO.xlsx]SPX SX5E CAC40 DAX30 IBEX35!R303C3</stp>
        <tr r="C303" s="6"/>
      </tp>
      <tp t="s">
        <v>Movies &amp; Entertainment</v>
        <stp/>
        <stp>##V3_BDPV12</stp>
        <stp>NFLX US Equity</stp>
        <stp>GICS_SUB_INDUSTRY_NAME</stp>
        <stp>[VALORES POTENCIALES Y SEGUIMIENTO.xlsx]POTENCIALES!R274C7</stp>
        <tr r="G274" s="1"/>
      </tp>
      <tp t="s">
        <v>Alternative Carriers</v>
        <stp/>
        <stp>##V3_BDPV12</stp>
        <stp>CCOI US Equity</stp>
        <stp>GICS_SUB_INDUSTRY_NAME</stp>
        <stp>[VALORES POTENCIALES Y SEGUIMIENTO.xlsx]POTENCIALES!R271C7</stp>
        <tr r="G271" s="1"/>
      </tp>
      <tp>
        <v>0</v>
        <stp/>
        <stp>##V3_BDPV12</stp>
        <stp>PYPL US Equity</stp>
        <stp>EQY_DPS</stp>
        <stp>[VALORES POTENCIALES Y SEGUIMIENTO.xlsx]CARTERA!R27C39</stp>
        <tr r="AM27" s="4"/>
      </tp>
      <tp>
        <v>0.9</v>
        <stp/>
        <stp>##V3_BDPV12</stp>
        <stp>AAPL US Equity</stp>
        <stp>EQY_DPS</stp>
        <stp>[VALORES POTENCIALES Y SEGUIMIENTO.xlsx]CARTERA!R50C39</stp>
        <tr r="AM50" s="4"/>
      </tp>
      <tp t="s">
        <v>USD</v>
        <stp/>
        <stp>##V3_BDPV12</stp>
        <stp>INTC US Equity</stp>
        <stp>CRNCY</stp>
        <stp>[VALORES POTENCIALES Y SEGUIMIENTO.xlsx]CARTERA!R28C9</stp>
        <tr r="I28" s="4"/>
      </tp>
      <tp t="s">
        <v>CCL INDS B</v>
        <stp/>
        <stp>##V3_BDPV12</stp>
        <stp>CCL/B CN Equity</stp>
        <stp>SHORT_NAME</stp>
        <stp>[VALORES POTENCIALES Y SEGUIMIENTO.xlsx]POTENCIALES!R167C5</stp>
        <tr r="E167" s="1"/>
      </tp>
      <tp t="s">
        <v>EUR</v>
        <stp/>
        <stp>##V3_BDPV12</stp>
        <stp>SAP GY Equity</stp>
        <stp>CRNCY</stp>
        <stp>[VALORES POTENCIALES Y SEGUIMIENTO.xlsx]CARTERA!R15C9</stp>
        <tr r="I15" s="4"/>
      </tp>
      <tp t="s">
        <v>USD</v>
        <stp/>
        <stp>##V3_BDPV12</stp>
        <stp>PYPL US Equity</stp>
        <stp>CRNCY</stp>
        <stp>[VALORES POTENCIALES Y SEGUIMIENTO.xlsx]CARTERA!R27C9</stp>
        <tr r="I27" s="4"/>
      </tp>
      <tp>
        <v>0</v>
        <stp/>
        <stp>##V3_BDPV12</stp>
        <stp>HQY US Equity</stp>
        <stp>EQY_DPS</stp>
        <stp>[VALORES POTENCIALES Y SEGUIMIENTO.xlsx]POTENCIALES!R55C10</stp>
        <tr r="J55" s="1"/>
      </tp>
      <tp t="s">
        <v>Systems Software</v>
        <stp/>
        <stp>##V3_BDPV12</stp>
        <stp>VMW US Equity</stp>
        <stp>GICS_SUB_INDUSTRY_NAME</stp>
        <stp>[VALORES POTENCIALES Y SEGUIMIENTO.xlsx]POTENCIALES!R297C7</stp>
        <tr r="G297" s="1"/>
      </tp>
      <tp t="s">
        <v>Financials</v>
        <stp/>
        <stp>##V3_BDPV12</stp>
        <stp>AIZ UN Equity</stp>
        <stp>ICB_INDUSTRY_NAME</stp>
        <stp>[VALORES POTENCIALES Y SEGUIMIENTO.xlsx]SPX SX5E CAC40 DAX30 IBEX35!R26C4</stp>
        <tr r="D26" s="6"/>
      </tp>
      <tp t="s">
        <v>Health Care</v>
        <stp/>
        <stp>##V3_BDPV12</stp>
        <stp>BMY UN Equity</stp>
        <stp>ICB_INDUSTRY_NAME</stp>
        <stp>[VALORES POTENCIALES Y SEGUIMIENTO.xlsx]SPX SX5E CAC40 DAX30 IBEX35!R75C4</stp>
        <tr r="D75" s="6"/>
      </tp>
      <tp t="s">
        <v>Life Sciences Tools &amp; Services</v>
        <stp/>
        <stp>##V3_BDPV12</stp>
        <stp>WAT US Equity</stp>
        <stp>GICS_SUB_INDUSTRY_NAME</stp>
        <stp>[VALORES POTENCIALES Y SEGUIMIENTO.xlsx]POTENCIALES!R126C7</stp>
        <tr r="G126" s="1"/>
      </tp>
      <tp t="s">
        <v>Industrial Machinery</v>
        <stp/>
        <stp>##V3_BDPV12</stp>
        <stp>IR US Equity</stp>
        <stp>GICS_SUB_INDUSTRY_NAME</stp>
        <stp>[VALORES POTENCIALES Y SEGUIMIENTO.xlsx]POTENCIALES!R163C7</stp>
        <tr r="G163" s="1"/>
      </tp>
      <tp t="s">
        <v>US02079K3059</v>
        <stp/>
        <stp>##V3_BDPV12</stp>
        <stp>GOOGL US Equity</stp>
        <stp>ID_ISIN</stp>
        <stp>[VALORES POTENCIALES Y SEGUIMIENTO.xlsx]CARTERA!R14C3</stp>
        <tr r="C14" s="4"/>
      </tp>
      <tp t="s">
        <v>Data Processing &amp; Outsourced S</v>
        <stp/>
        <stp>##V3_BDPV12</stp>
        <stp>MA US Equity</stp>
        <stp>GICS_SUB_INDUSTRY_NAME</stp>
        <stp>[VALORES POTENCIALES Y SEGUIMIENTO.xlsx]POTENCIALES!R103C7</stp>
        <tr r="G103" s="1"/>
      </tp>
      <tp t="s">
        <v>Aerospace &amp; Defense</v>
        <stp/>
        <stp>##V3_BDPV12</stp>
        <stp>PSN US Equity</stp>
        <stp>GICS_SUB_INDUSTRY_NAME</stp>
        <stp>[VALORES POTENCIALES Y SEGUIMIENTO.xlsx]POTENCIALES!R341C7</stp>
        <tr r="G341" s="1"/>
      </tp>
      <tp t="s">
        <v>MERCK &amp; CO</v>
        <stp/>
        <stp>##V3_BDPV12</stp>
        <stp>MRK US Equity</stp>
        <stp>SHORT_NAME</stp>
        <stp>[VALORES POTENCIALES Y SEGUIMIENTO.xlsx]POTENCIALES!R94C5</stp>
        <tr r="E94" s="1"/>
      </tp>
      <tp t="s">
        <v>MOTOROLA SOLUTIO</v>
        <stp/>
        <stp>##V3_BDPV12</stp>
        <stp>MSI US Equity</stp>
        <stp>SHORT_NAME</stp>
        <stp>[VALORES POTENCIALES Y SEGUIMIENTO.xlsx]POTENCIALES!R14C5</stp>
        <tr r="E14" s="1"/>
      </tp>
      <tp>
        <v>3.043941133987663</v>
        <stp/>
        <stp>##V3_BDPV12</stp>
        <stp>BWXT US Equity</stp>
        <stp>NET_DEBT_TO_EBITDA</stp>
        <stp>[VALORES POTENCIALES Y SEGUIMIENTO.xlsx]POTENCIALES!R153C20</stp>
        <tr r="T153" s="1"/>
      </tp>
      <tp>
        <v>10967077468.125</v>
        <stp/>
        <stp>##V3_BDPV12</stp>
        <stp>AAL UW Equity</stp>
        <stp>CUR_MKT_CAP</stp>
        <stp>[VALORES POTENCIALES Y SEGUIMIENTO.xlsx]SPX SX5E CAC40 DAX30 IBEX35!R8C3</stp>
        <tr r="C8" s="6"/>
      </tp>
      <tp>
        <v>23.560728582909288</v>
        <stp/>
        <stp>##V3_BDPV12</stp>
        <stp>MXIM US Equity</stp>
        <stp>EV_EBITDA_ADJUSTED</stp>
        <stp>[VALORES POTENCIALES Y SEGUIMIENTO.xlsx]POTENCIALES!R354C15</stp>
        <tr r="O354" s="1"/>
      </tp>
      <tp>
        <v>4.1284001858842556</v>
        <stp/>
        <stp>##V3_BDPV12</stp>
        <stp>CTXS US Equity</stp>
        <stp>NET_DEBT_TO_EBITDA</stp>
        <stp>[VALORES POTENCIALES Y SEGUIMIENTO.xlsx]POTENCIALES!R302C20</stp>
        <tr r="T302" s="1"/>
      </tp>
      <tp t="s">
        <v>KEURIG DR PEPPER</v>
        <stp/>
        <stp>##V3_BDPV12</stp>
        <stp>KDP US Equity</stp>
        <stp>SHORT_NAME</stp>
        <stp>[VALORES POTENCIALES Y SEGUIMIENTO.xlsx]POTENCIALES!R34C5</stp>
        <tr r="E34" s="1"/>
      </tp>
      <tp t="s">
        <v>Tobacco</v>
        <stp/>
        <stp>##V3_BDPV12</stp>
        <stp>MO US Equity</stp>
        <stp>GICS_INDUSTRY_NAME</stp>
        <stp>[VALORES POTENCIALES Y SEGUIMIENTO.xlsx]POTENCIALES!R32C6</stp>
        <tr r="F32" s="1"/>
      </tp>
      <tp t="s">
        <v>Communications Equipment</v>
        <stp/>
        <stp>##V3_BDPV12</stp>
        <stp>UI US Equity</stp>
        <stp>GICS_INDUSTRY_NAME</stp>
        <stp>[VALORES POTENCIALES Y SEGUIMIENTO.xlsx]POTENCIALES!R12C6</stp>
        <tr r="F12" s="1"/>
      </tp>
      <tp>
        <v>12.345886214053825</v>
        <stp/>
        <stp>##V3_BDPV12</stp>
        <stp>SEIC US Equity</stp>
        <stp>EV_EBITDA_ADJUSTED</stp>
        <stp>[VALORES POTENCIALES Y SEGUIMIENTO.xlsx]POTENCIALES!R109C15</stp>
        <tr r="O109" s="1"/>
      </tp>
      <tp>
        <v>24.438771492258809</v>
        <stp/>
        <stp>##V3_BDPV12</stp>
        <stp>ERIE US Equity</stp>
        <stp>EV_EBITDA_ADJUSTED</stp>
        <stp>[VALORES POTENCIALES Y SEGUIMIENTO.xlsx]POTENCIALES!R117C15</stp>
        <tr r="O117" s="1"/>
      </tp>
      <tp t="s">
        <v>REPLIGEN CORP</v>
        <stp/>
        <stp>##V3_BDPV12</stp>
        <stp>RGEN US Equity</stp>
        <stp>SHORT_NAME</stp>
        <stp>[VALORES POTENCIALES Y SEGUIMIENTO.xlsx]POTENCIALES!R75C5</stp>
        <tr r="E75" s="1"/>
      </tp>
      <tp>
        <v>37.463215391028037</v>
        <stp/>
        <stp>##V3_BDPV12</stp>
        <stp>TRIP US Equity</stp>
        <stp>EV_EBITDA_ADJUSTED</stp>
        <stp>[VALORES POTENCIALES Y SEGUIMIENTO.xlsx]POTENCIALES!R265C15</stp>
        <tr r="O265" s="1"/>
      </tp>
      <tp>
        <v>-5.3612743352326699</v>
        <stp/>
        <stp>##V3_BDPV12</stp>
        <stp>AAXN US Equity</stp>
        <stp>NET_DEBT_TO_EBITDA</stp>
        <stp>[VALORES POTENCIALES Y SEGUIMIENTO.xlsx]POTENCIALES!R162C20</stp>
        <tr r="T162" s="1"/>
      </tp>
      <tp>
        <v>13.582929224340559</v>
        <stp/>
        <stp>##V3_BDPV12</stp>
        <stp>AEIS US Equity</stp>
        <stp>EV_EBITDA_ADJUSTED</stp>
        <stp>[VALORES POTENCIALES Y SEGUIMIENTO.xlsx]POTENCIALES!R249C15</stp>
        <tr r="O249" s="1"/>
      </tp>
      <tp t="s">
        <v>SERVICE CORP INT</v>
        <stp/>
        <stp>##V3_BDPV12</stp>
        <stp>SCI US Equity</stp>
        <stp>SHORT_NAME</stp>
        <stp>[VALORES POTENCIALES Y SEGUIMIENTO.xlsx]POTENCIALES!R54C5</stp>
        <tr r="E54" s="1"/>
      </tp>
      <tp t="s">
        <v>BRP INC/CA-SUB V</v>
        <stp/>
        <stp>##V3_BDPV12</stp>
        <stp>DOO CN Equity</stp>
        <stp>SHORT_NAME</stp>
        <stp>[VALORES POTENCIALES Y SEGUIMIENTO.xlsx]POTENCIALES!R24C5</stp>
        <tr r="E24" s="1"/>
      </tp>
      <tp>
        <v>13.167621831080469</v>
        <stp/>
        <stp>##V3_BDPV12</stp>
        <stp>FFIV US Equity</stp>
        <stp>EV_EBITDA_ADJUSTED</stp>
        <stp>[VALORES POTENCIALES Y SEGUIMIENTO.xlsx]POTENCIALES!R275C15</stp>
        <tr r="O275" s="1"/>
      </tp>
      <tp t="s">
        <v>RESMED INC</v>
        <stp/>
        <stp>##V3_BDPV12</stp>
        <stp>RMD US Equity</stp>
        <stp>SHORT_NAME</stp>
        <stp>[VALORES POTENCIALES Y SEGUIMIENTO.xlsx]POTENCIALES!R74C5</stp>
        <tr r="E74" s="1"/>
      </tp>
      <tp>
        <v>24925882159.529995</v>
        <stp/>
        <stp>##V3_BDPV12</stp>
        <stp>FANG UW Equity</stp>
        <stp>CUR_MKT_CAP</stp>
        <stp>[VALORES POTENCIALES Y SEGUIMIENTO.xlsx]SPX SX5E CAC40 DAX30 IBEX35!R184C3</stp>
        <tr r="C184" s="6"/>
      </tp>
      <tp>
        <v>38.100099999999998</v>
        <stp/>
        <stp>##V3_BDPV12</stp>
        <stp>FIZZ US Equity</stp>
        <stp>LOW_52WEEK</stp>
        <stp>[VALORES POTENCIALES Y SEGUIMIENTO.xlsx]POTENCIALES!R251C35</stp>
        <tr r="AI251" s="1"/>
      </tp>
      <tp>
        <v>470.23</v>
        <stp/>
        <stp>##V3_BDPV12</stp>
        <stp>CTAS US Equity</stp>
        <stp>HIGH_52WEEK</stp>
        <stp>[VALORES POTENCIALES Y SEGUIMIENTO.xlsx]POTENCIALES!R47C33</stp>
        <tr r="AG47" s="1"/>
      </tp>
      <tp t="s">
        <v>#N/A N/A</v>
        <stp/>
        <stp>##V3_BDPV12</stp>
        <stp>NLSN UN Equity</stp>
        <stp>CUR_MKT_CAP</stp>
        <stp>[VALORES POTENCIALES Y SEGUIMIENTO.xlsx]SPX SX5E CAC40 DAX30 IBEX35!R340C3</stp>
        <tr r="C340" s="6"/>
      </tp>
      <tp>
        <v>1.86</v>
        <stp/>
        <stp>##V3_BDPV12</stp>
        <stp>CL US Equity</stp>
        <stp>EQY_DPS</stp>
        <stp>[VALORES POTENCIALES Y SEGUIMIENTO.xlsx]POTENCIALES!R67C10</stp>
        <tr r="J67" s="1"/>
      </tp>
      <tp>
        <v>148640650000</v>
        <stp/>
        <stp>##V3_BDPV12</stp>
        <stp>QCOM UW Equity</stp>
        <stp>CUR_MKT_CAP</stp>
        <stp>[VALORES POTENCIALES Y SEGUIMIENTO.xlsx]SPX SX5E CAC40 DAX30 IBEX35!R395C3</stp>
        <tr r="C395" s="6"/>
      </tp>
      <tp>
        <v>4.4800000000000004</v>
        <stp/>
        <stp>##V3_BDPV12</stp>
        <stp>CI US Equity</stp>
        <stp>EQY_DPS</stp>
        <stp>[VALORES POTENCIALES Y SEGUIMIENTO.xlsx]POTENCIALES!R99C10</stp>
        <tr r="J99" s="1"/>
      </tp>
      <tp t="s">
        <v>Aerospace &amp; Defense</v>
        <stp/>
        <stp>##V3_BDPV12</stp>
        <stp>AAXN US Equity</stp>
        <stp>GICS_SUB_INDUSTRY_NAME</stp>
        <stp>[VALORES POTENCIALES Y SEGUIMIENTO.xlsx]POTENCIALES!R162C7</stp>
        <tr r="G162" s="1"/>
      </tp>
      <tp>
        <v>13146938409.42</v>
        <stp/>
        <stp>##V3_BDPV12</stp>
        <stp>MTCH UW Equity</stp>
        <stp>CUR_MKT_CAP</stp>
        <stp>[VALORES POTENCIALES Y SEGUIMIENTO.xlsx]SPX SX5E CAC40 DAX30 IBEX35!R329C3</stp>
        <tr r="C329" s="6"/>
      </tp>
      <tp>
        <v>12267169238.400002</v>
        <stp/>
        <stp>##V3_BDPV12</stp>
        <stp>TECH UW Equity</stp>
        <stp>CUR_MKT_CAP</stp>
        <stp>[VALORES POTENCIALES Y SEGUIMIENTO.xlsx]SPX SX5E CAC40 DAX30 IBEX35!R439C3</stp>
        <tr r="C439" s="6"/>
      </tp>
      <tp>
        <v>81.430000000000007</v>
        <stp/>
        <stp>##V3_BDPV12</stp>
        <stp>AMZN US Equity</stp>
        <stp>LOW_52WEEK</stp>
        <stp>[VALORES POTENCIALES Y SEGUIMIENTO.xlsx]POTENCIALES!R262C35</stp>
        <tr r="AI262" s="1"/>
      </tp>
      <tp t="s">
        <v>Health Care Technology</v>
        <stp/>
        <stp>##V3_BDPV12</stp>
        <stp>VEEV US Equity</stp>
        <stp>GICS_SUB_INDUSTRY_NAME</stp>
        <stp>[VALORES POTENCIALES Y SEGUIMIENTO.xlsx]POTENCIALES!R316C7</stp>
        <tr r="G316" s="1"/>
      </tp>
      <tp t="s">
        <v>#N/A N/A</v>
        <stp/>
        <stp>##V3_BDPV12</stp>
        <stp>TWTR UN Equity</stp>
        <stp>CUR_MKT_CAP</stp>
        <stp>[VALORES POTENCIALES Y SEGUIMIENTO.xlsx]SPX SX5E CAC40 DAX30 IBEX35!R457C3</stp>
        <tr r="C457" s="6"/>
      </tp>
      <tp t="s">
        <v>Internet &amp; Direct Marketing Re</v>
        <stp/>
        <stp>##V3_BDPV12</stp>
        <stp>EBAY US Equity</stp>
        <stp>GICS_SUB_INDUSTRY_NAME</stp>
        <stp>[VALORES POTENCIALES Y SEGUIMIENTO.xlsx]POTENCIALES!R261C7</stp>
        <tr r="G261" s="1"/>
      </tp>
      <tp>
        <v>17553920674.100002</v>
        <stp/>
        <stp>##V3_BDPV12</stp>
        <stp>SWKS UW Equity</stp>
        <stp>CUR_MKT_CAP</stp>
        <stp>[VALORES POTENCIALES Y SEGUIMIENTO.xlsx]SPX SX5E CAC40 DAX30 IBEX35!R431C3</stp>
        <tr r="C431" s="6"/>
      </tp>
      <tp>
        <v>1.6936030212578987</v>
        <stp/>
        <stp>##V3_BDPV12</stp>
        <stp>TJX  US Equity</stp>
        <stp>NET_DEBT_TO_EBITDA</stp>
        <stp>[VALORES POTENCIALES Y SEGUIMIENTO.xlsx]POTENCIALES!R234C20</stp>
        <tr r="T234" s="1"/>
      </tp>
      <tp t="s">
        <v>Internet &amp; Direct Marketing Re</v>
        <stp/>
        <stp>##V3_BDPV12</stp>
        <stp>BABA US Equity</stp>
        <stp>GICS_SUB_INDUSTRY_NAME</stp>
        <stp>[VALORES POTENCIALES Y SEGUIMIENTO.xlsx]POTENCIALES!R362C7</stp>
        <tr r="G362" s="1"/>
      </tp>
      <tp>
        <v>140.02000000000001</v>
        <stp/>
        <stp>##V3_BDPV12</stp>
        <stp>BFAM US Equity</stp>
        <stp>HIGH_52WEEK</stp>
        <stp>[VALORES POTENCIALES Y SEGUIMIENTO.xlsx]POTENCIALES!R64C33</stp>
        <tr r="AG64" s="1"/>
      </tp>
      <tp>
        <v>89569259979.300018</v>
        <stp/>
        <stp>##V3_BDPV12</stp>
        <stp>MDLZ UW Equity</stp>
        <stp>CUR_MKT_CAP</stp>
        <stp>[VALORES POTENCIALES Y SEGUIMIENTO.xlsx]SPX SX5E CAC40 DAX30 IBEX35!R306C3</stp>
        <tr r="C306" s="6"/>
      </tp>
      <tp t="s">
        <v>Communications Equipment</v>
        <stp/>
        <stp>##V3_BDPV12</stp>
        <stp>FFIV US Equity</stp>
        <stp>GICS_SUB_INDUSTRY_NAME</stp>
        <stp>[VALORES POTENCIALES Y SEGUIMIENTO.xlsx]POTENCIALES!R275C7</stp>
        <tr r="G275" s="1"/>
      </tp>
      <tp>
        <v>161211079444.23999</v>
        <stp/>
        <stp>##V3_BDPV12</stp>
        <stp>NFLX UW Equity</stp>
        <stp>CUR_MKT_CAP</stp>
        <stp>[VALORES POTENCIALES Y SEGUIMIENTO.xlsx]SPX SX5E CAC40 DAX30 IBEX35!R336C3</stp>
        <tr r="C336" s="6"/>
      </tp>
      <tp>
        <v>13001777443.589998</v>
        <stp/>
        <stp>##V3_BDPV12</stp>
        <stp>JKHY UW Equity</stp>
        <stp>CUR_MKT_CAP</stp>
        <stp>[VALORES POTENCIALES Y SEGUIMIENTO.xlsx]SPX SX5E CAC40 DAX30 IBEX35!R262C3</stp>
        <tr r="C262" s="6"/>
      </tp>
      <tp>
        <v>482.41</v>
        <stp/>
        <stp>##V3_BDPV12</stp>
        <stp>IDXX US Equity</stp>
        <stp>PX_CLOSE_1D</stp>
        <stp>[VALORES POTENCIALES Y SEGUIMIENTO.xlsx]POTENCIALES!R70C32</stp>
        <tr r="AF70" s="1"/>
      </tp>
      <tp t="s">
        <v>07/02/2023</v>
        <stp/>
        <stp>##V3_BDPV12</stp>
        <stp>VVV US Equity</stp>
        <stp>EXPECTED_REPORT_DT</stp>
        <stp>[VALORES POTENCIALES Y SEGUIMIENTO.xlsx]POTENCIALES!R6C8</stp>
        <tr r="H6" s="1"/>
      </tp>
      <tp t="s">
        <v>Investment Banking &amp; Brokerage</v>
        <stp/>
        <stp>##V3_BDPV12</stp>
        <stp>HLI US Equity</stp>
        <stp>GICS_SUB_INDUSTRY_NAME</stp>
        <stp>[VALORES POTENCIALES Y SEGUIMIENTO.xlsx]POTENCIALES!R106C7</stp>
        <tr r="G106" s="1"/>
      </tp>
      <tp t="s">
        <v>Home Improvement Retail</v>
        <stp/>
        <stp>##V3_BDPV12</stp>
        <stp>LOW US Equity</stp>
        <stp>GICS_SUB_INDUSTRY_NAME</stp>
        <stp>[VALORES POTENCIALES Y SEGUIMIENTO.xlsx]POTENCIALES!R222C7</stp>
        <tr r="G222" s="1"/>
      </tp>
      <tp t="s">
        <v>Aerospace &amp; Defense</v>
        <stp/>
        <stp>##V3_BDPV12</stp>
        <stp>HEI US Equity</stp>
        <stp>GICS_SUB_INDUSTRY_NAME</stp>
        <stp>[VALORES POTENCIALES Y SEGUIMIENTO.xlsx]POTENCIALES!R206C7</stp>
        <tr r="G206" s="1"/>
      </tp>
      <tp>
        <v>6.4</v>
        <stp/>
        <stp>##V3_BDPV12</stp>
        <stp>UNH US Equity</stp>
        <stp>EQY_DPS</stp>
        <stp>[VALORES POTENCIALES Y SEGUIMIENTO.xlsx]POTENCIALES!R87C10</stp>
        <tr r="J87" s="1"/>
      </tp>
      <tp t="s">
        <v>Distributors</v>
        <stp/>
        <stp>##V3_BDPV12</stp>
        <stp>GPC US Equity</stp>
        <stp>GICS_SUB_INDUSTRY_NAME</stp>
        <stp>[VALORES POTENCIALES Y SEGUIMIENTO.xlsx]POTENCIALES!R219C7</stp>
        <tr r="G219" s="1"/>
      </tp>
      <tp t="s">
        <v>Railroads</v>
        <stp/>
        <stp>##V3_BDPV12</stp>
        <stp>KSU US Equity</stp>
        <stp>GICS_SUB_INDUSTRY_NAME</stp>
        <stp>[VALORES POTENCIALES Y SEGUIMIENTO.xlsx]POTENCIALES!R175C7</stp>
        <tr r="G175" s="1"/>
      </tp>
      <tp>
        <v>0</v>
        <stp/>
        <stp>##V3_BDPV12</stp>
        <stp>CNC US Equity</stp>
        <stp>EQY_DPS</stp>
        <stp>[VALORES POTENCIALES Y SEGUIMIENTO.xlsx]POTENCIALES!R82C10</stp>
        <tr r="J82" s="1"/>
      </tp>
      <tp t="s">
        <v>Trading Companies &amp; Distributo</v>
        <stp/>
        <stp>##V3_BDPV12</stp>
        <stp>MSM US Equity</stp>
        <stp>GICS_SUB_INDUSTRY_NAME</stp>
        <stp>[VALORES POTENCIALES Y SEGUIMIENTO.xlsx]POTENCIALES!R223C7</stp>
        <tr r="G223" s="1"/>
      </tp>
      <tp>
        <v>11.755165075910742</v>
        <stp/>
        <stp>##V3_BDPV12</stp>
        <stp>ATVI US Equity</stp>
        <stp>EV_EBITDA_ADJUSTED</stp>
        <stp>[VALORES POTENCIALES Y SEGUIMIENTO.xlsx]POTENCIALES!R326C15</stp>
        <tr r="O326" s="1"/>
      </tp>
      <tp>
        <v>-2.7508367726427503</v>
        <stp/>
        <stp>##V3_BDPV12</stp>
        <stp>IPGP US Equity</stp>
        <stp>NET_DEBT_TO_EBITDA</stp>
        <stp>[VALORES POTENCIALES Y SEGUIMIENTO.xlsx]POTENCIALES!R350C20</stp>
        <tr r="T350" s="1"/>
      </tp>
      <tp>
        <v>650.95552621048421</v>
        <stp/>
        <stp>##V3_BDPV12</stp>
        <stp>FIVN US Equity</stp>
        <stp>EV_EBITDA_ADJUSTED</stp>
        <stp>[VALORES POTENCIALES Y SEGUIMIENTO.xlsx]POTENCIALES!R286C15</stp>
        <tr r="O286" s="1"/>
      </tp>
      <tp>
        <v>14.70603760297894</v>
        <stp/>
        <stp>##V3_BDPV12</stp>
        <stp>FIVE US Equity</stp>
        <stp>EV_EBITDA_ADJUSTED</stp>
        <stp>[VALORES POTENCIALES Y SEGUIMIENTO.xlsx]POTENCIALES!R236C15</stp>
        <tr r="O236" s="1"/>
      </tp>
      <tp t="s">
        <v>Biotechnology</v>
        <stp/>
        <stp>##V3_BDPV12</stp>
        <stp>REGN US Equity</stp>
        <stp>GICS_INDUSTRY_NAME</stp>
        <stp>[VALORES POTENCIALES Y SEGUIMIENTO.xlsx]POTENCIALES!R41C6</stp>
        <tr r="F41" s="1"/>
      </tp>
      <tp t="s">
        <v>Leisure Products</v>
        <stp/>
        <stp>##V3_BDPV12</stp>
        <stp>HAS US Equity</stp>
        <stp>GICS_INDUSTRY_NAME</stp>
        <stp>[VALORES POTENCIALES Y SEGUIMIENTO.xlsx]POTENCIALES!R30C6</stp>
        <tr r="F30" s="1"/>
      </tp>
      <tp t="s">
        <v>Household Durables</v>
        <stp/>
        <stp>##V3_BDPV12</stp>
        <stp>NVR US Equity</stp>
        <stp>GICS_INDUSTRY_NAME</stp>
        <stp>[VALORES POTENCIALES Y SEGUIMIENTO.xlsx]POTENCIALES!R20C6</stp>
        <tr r="F20" s="1"/>
      </tp>
      <tp>
        <v>2.6086028065893836</v>
        <stp/>
        <stp>##V3_BDPV12</stp>
        <stp>ZNGA US Equity</stp>
        <stp>NET_DEBT_TO_EBITDA</stp>
        <stp>[VALORES POTENCIALES Y SEGUIMIENTO.xlsx]POTENCIALES!R328C20</stp>
        <tr r="T328" s="1"/>
      </tp>
      <tp t="s">
        <v>Household Products</v>
        <stp/>
        <stp>##V3_BDPV12</stp>
        <stp>CHD US Equity</stp>
        <stp>GICS_INDUSTRY_NAME</stp>
        <stp>[VALORES POTENCIALES Y SEGUIMIENTO.xlsx]POTENCIALES!R90C6</stp>
        <tr r="F90" s="1"/>
      </tp>
      <tp>
        <v>1.4348482482169815</v>
        <stp/>
        <stp>##V3_BDPV12</stp>
        <stp>AVGO US Equity</stp>
        <stp>NET_DEBT_TO_EBITDA</stp>
        <stp>[VALORES POTENCIALES Y SEGUIMIENTO.xlsx]POTENCIALES!R351C20</stp>
        <tr r="T351" s="1"/>
      </tp>
      <tp t="s">
        <v>Professional Services</v>
        <stp/>
        <stp>##V3_BDPV12</stp>
        <stp>BAH US Equity</stp>
        <stp>GICS_INDUSTRY_NAME</stp>
        <stp>[VALORES POTENCIALES Y SEGUIMIENTO.xlsx]POTENCIALES!R50C6</stp>
        <tr r="F50" s="1"/>
      </tp>
      <tp>
        <v>1.6725678358702847</v>
        <stp/>
        <stp>##V3_BDPV12</stp>
        <stp>SPGI US Equity</stp>
        <stp>NET_DEBT_TO_EBITDA</stp>
        <stp>[VALORES POTENCIALES Y SEGUIMIENTO.xlsx]POTENCIALES!R183C20</stp>
        <tr r="T183" s="1"/>
      </tp>
      <tp t="s">
        <v>Capital Markets</v>
        <stp/>
        <stp>##V3_BDPV12</stp>
        <stp>FDS US Equity</stp>
        <stp>GICS_INDUSTRY_NAME</stp>
        <stp>[VALORES POTENCIALES Y SEGUIMIENTO.xlsx]POTENCIALES!R10C6</stp>
        <tr r="F10" s="1"/>
      </tp>
      <tp>
        <v>38.68</v>
        <stp/>
        <stp>##V3_BDPV12</stp>
        <stp>TREX US Equity</stp>
        <stp>LOW_52WEEK</stp>
        <stp>[VALORES POTENCIALES Y SEGUIMIENTO.xlsx]POTENCIALES!R119C35</stp>
        <tr r="AI119" s="1"/>
      </tp>
      <tp t="s">
        <v>Hotels, Resorts &amp; Cruise Lines</v>
        <stp/>
        <stp>##V3_BDPV12</stp>
        <stp>EXPE US Equity</stp>
        <stp>GICS_SUB_INDUSTRY_NAME</stp>
        <stp>[VALORES POTENCIALES Y SEGUIMIENTO.xlsx]POTENCIALES!R264C7</stp>
        <tr r="G264" s="1"/>
      </tp>
      <tp>
        <v>0</v>
        <stp/>
        <stp>##V3_BDPV12</stp>
        <stp>PANW US Equity</stp>
        <stp>EQY_DPS</stp>
        <stp>[VALORES POTENCIALES Y SEGUIMIENTO.xlsx]CARTERA!R22C39</stp>
        <tr r="AM22" s="4"/>
      </tp>
      <tp>
        <v>4474471317.1600008</v>
        <stp/>
        <stp>##V3_BDPV12</stp>
        <stp>BFAM US Equity</stp>
        <stp>CUR_MKT_CAP</stp>
        <stp>[VALORES POTENCIALES Y SEGUIMIENTO.xlsx]POTENCIALES!R64C17</stp>
        <tr r="Q64" s="1"/>
      </tp>
      <tp>
        <v>24.91</v>
        <stp/>
        <stp>##V3_BDPV12</stp>
        <stp>OTEX US Equity</stp>
        <stp>LOW_52WEEK</stp>
        <stp>[VALORES POTENCIALES Y SEGUIMIENTO.xlsx]POTENCIALES!R323C35</stp>
        <tr r="AI323" s="1"/>
      </tp>
      <tp>
        <v>377.09</v>
        <stp/>
        <stp>##V3_BDPV12</stp>
        <stp>ADBE US Equity</stp>
        <stp>LAST PRICE</stp>
        <stp>[VALORES POTENCIALES Y SEGUIMIENTO.xlsx]POTENCIALES!R315C30</stp>
        <tr r="AD315" s="1"/>
      </tp>
      <tp>
        <v>95.72</v>
        <stp/>
        <stp>##V3_BDPV12</stp>
        <stp>ASGN US Equity</stp>
        <stp>PX_CLOSE_1D</stp>
        <stp>[VALORES POTENCIALES Y SEGUIMIENTO.xlsx]POTENCIALES!R60C32</stp>
        <tr r="AF60" s="1"/>
      </tp>
      <tp>
        <v>783.13</v>
        <stp/>
        <stp>##V3_BDPV12</stp>
        <stp>REGN US Equity</stp>
        <stp>PX_CLOSE_1D</stp>
        <stp>[VALORES POTENCIALES Y SEGUIMIENTO.xlsx]POTENCIALES!R41C32</stp>
        <tr r="AF41" s="1"/>
      </tp>
      <tp>
        <v>151.02000000000001</v>
        <stp/>
        <stp>##V3_BDPV12</stp>
        <stp>VEEV US Equity</stp>
        <stp>LOW_52WEEK</stp>
        <stp>[VALORES POTENCIALES Y SEGUIMIENTO.xlsx]POTENCIALES!R316C35</stp>
        <tr r="AI316" s="1"/>
      </tp>
      <tp>
        <v>1215312317.536</v>
        <stp/>
        <stp>##V3_BDPV12</stp>
        <stp>MT IM Equity</stp>
        <stp>CUR_MKT_CAP</stp>
        <stp>[VALORES POTENCIALES Y SEGUIMIENTO.xlsx]CARTERA!R65C20</stp>
        <tr r="T65" s="4"/>
      </tp>
      <tp>
        <v>105.38</v>
        <stp/>
        <stp>##V3_BDPV12</stp>
        <stp>BABA US Equity</stp>
        <stp>LAST PRICE</stp>
        <stp>[VALORES POTENCIALES Y SEGUIMIENTO.xlsx]POTENCIALES!R362C30</stp>
        <tr r="AD362" s="1"/>
      </tp>
      <tp>
        <v>149115141035.35999</v>
        <stp/>
        <stp>##V3_BDPV12</stp>
        <stp>SCHW UN Equity</stp>
        <stp>CUR_MKT_CAP</stp>
        <stp>[VALORES POTENCIALES Y SEGUIMIENTO.xlsx]SPX SX5E CAC40 DAX30 IBEX35!R414C3</stp>
        <tr r="C414" s="6"/>
      </tp>
      <tp>
        <v>53374371507.599991</v>
        <stp/>
        <stp>##V3_BDPV12</stp>
        <stp>MNST UW Equity</stp>
        <stp>CUR_MKT_CAP</stp>
        <stp>[VALORES POTENCIALES Y SEGUIMIENTO.xlsx]SPX SX5E CAC40 DAX30 IBEX35!R316C3</stp>
        <tr r="C316" s="6"/>
      </tp>
      <tp>
        <v>71157658764.599991</v>
        <stp/>
        <stp>##V3_BDPV12</stp>
        <stp>CHTR UW Equity</stp>
        <stp>CUR_MKT_CAP</stp>
        <stp>[VALORES POTENCIALES Y SEGUIMIENTO.xlsx]SPX SX5E CAC40 DAX30 IBEX35!R101C3</stp>
        <tr r="C101" s="6"/>
      </tp>
      <tp>
        <v>0</v>
        <stp/>
        <stp>##V3_BDPV12</stp>
        <stp>GLNG US Equity</stp>
        <stp>EQY_DPS</stp>
        <stp>[VALORES POTENCIALES Y SEGUIMIENTO.xlsx]CARTERA!R61C39</stp>
        <tr r="AM61" s="4"/>
      </tp>
      <tp>
        <v>0</v>
        <stp/>
        <stp>##V3_BDPV12</stp>
        <stp>BKNG US Equity</stp>
        <stp>EQY_DPS</stp>
        <stp>[VALORES POTENCIALES Y SEGUIMIENTO.xlsx]CARTERA!R12C39</stp>
        <tr r="AM12" s="4"/>
      </tp>
      <tp>
        <v>118.55</v>
        <stp/>
        <stp>##V3_BDPV12</stp>
        <stp>TTEK US Equity</stp>
        <stp>LOW_52WEEK</stp>
        <stp>[VALORES POTENCIALES Y SEGUIMIENTO.xlsx]POTENCIALES!R143C35</stp>
        <tr r="AI143" s="1"/>
      </tp>
      <tp>
        <v>76.58</v>
        <stp/>
        <stp>##V3_BDPV12</stp>
        <stp>CSGP US Equity</stp>
        <stp>PX_CLOSE_1D</stp>
        <stp>[VALORES POTENCIALES Y SEGUIMIENTO.xlsx]POTENCIALES!R45C32</stp>
        <tr r="AF45" s="1"/>
      </tp>
      <tp>
        <v>44805485395.890007</v>
        <stp/>
        <stp>##V3_BDPV12</stp>
        <stp>CTAS US Equity</stp>
        <stp>CUR_MKT_CAP</stp>
        <stp>[VALORES POTENCIALES Y SEGUIMIENTO.xlsx]POTENCIALES!R47C17</stp>
        <tr r="Q47" s="1"/>
      </tp>
      <tp>
        <v>42.32</v>
        <stp/>
        <stp>##V3_BDPV12</stp>
        <stp>IRBT US Equity</stp>
        <stp>LAST PRICE</stp>
        <stp>[VALORES POTENCIALES Y SEGUIMIENTO.xlsx]POTENCIALES!R256C30</stp>
        <tr r="AD256" s="1"/>
      </tp>
      <tp>
        <v>89.41</v>
        <stp/>
        <stp>##V3_BDPV12</stp>
        <stp>OLED US Equity</stp>
        <stp>LOW_52WEEK</stp>
        <stp>[VALORES POTENCIALES Y SEGUIMIENTO.xlsx]POTENCIALES!R124C35</stp>
        <tr r="AI124" s="1"/>
      </tp>
      <tp>
        <v>27476495116.349998</v>
        <stp/>
        <stp>##V3_BDPV12</stp>
        <stp>AD NA Equity</stp>
        <stp>CUR_MKT_CAP</stp>
        <stp>[VALORES POTENCIALES Y SEGUIMIENTO.xlsx]CARTERA!R51C20</stp>
        <tr r="T51" s="4"/>
      </tp>
      <tp>
        <v>7.47</v>
        <stp/>
        <stp>##V3_BDPV12</stp>
        <stp>SABR US Equity</stp>
        <stp>LAST PRICE</stp>
        <stp>[VALORES POTENCIALES Y SEGUIMIENTO.xlsx]POTENCIALES!R189C30</stp>
        <tr r="AD189" s="1"/>
      </tp>
      <tp t="s">
        <v>Semiconductors</v>
        <stp/>
        <stp>##V3_BDPV12</stp>
        <stp>MXIM US Equity</stp>
        <stp>GICS_SUB_INDUSTRY_NAME</stp>
        <stp>[VALORES POTENCIALES Y SEGUIMIENTO.xlsx]POTENCIALES!R354C7</stp>
        <tr r="G354" s="1"/>
      </tp>
      <tp>
        <v>18329127122.280003</v>
        <stp/>
        <stp>##V3_BDPV12</stp>
        <stp>ETSY UW Equity</stp>
        <stp>CUR_MKT_CAP</stp>
        <stp>[VALORES POTENCIALES Y SEGUIMIENTO.xlsx]SPX SX5E CAC40 DAX30 IBEX35!R176C3</stp>
        <tr r="C176" s="6"/>
      </tp>
      <tp t="s">
        <v>#N/A N/A</v>
        <stp/>
        <stp>##V3_BDPV12</stp>
        <stp>CLGX US Equity</stp>
        <stp>PX_CLOSE_1D</stp>
        <stp>[VALORES POTENCIALES Y SEGUIMIENTO.xlsx]POTENCIALES!R46C32</stp>
        <tr r="AF46" s="1"/>
      </tp>
      <tp t="s">
        <v>USD</v>
        <stp/>
        <stp>##V3_BDPV12</stp>
        <stp>CHKP US Equity</stp>
        <stp>CRNCY</stp>
        <stp>[VALORES POTENCIALES Y SEGUIMIENTO.xlsx]CARTERA!R35C9</stp>
        <tr r="I35" s="4"/>
      </tp>
      <tp t="s">
        <v>USD</v>
        <stp/>
        <stp>##V3_BDPV12</stp>
        <stp>XPEV US Equity</stp>
        <stp>CRNCY</stp>
        <stp>[VALORES POTENCIALES Y SEGUIMIENTO.xlsx]CARTERA!R33C9</stp>
        <tr r="I33" s="4"/>
      </tp>
      <tp t="s">
        <v>EUR</v>
        <stp/>
        <stp>##V3_BDPV12</stp>
        <stp>JEN GY Equity</stp>
        <stp>CRNCY</stp>
        <stp>[VALORES POTENCIALES Y SEGUIMIENTO.xlsx]CARTERA!R55C9</stp>
        <tr r="I55" s="4"/>
      </tp>
      <tp t="s">
        <v>USD</v>
        <stp/>
        <stp>##V3_BDPV12</stp>
        <stp>PANW US Equity</stp>
        <stp>CRNCY</stp>
        <stp>[VALORES POTENCIALES Y SEGUIMIENTO.xlsx]CARTERA!R22C9</stp>
        <tr r="I22" s="4"/>
      </tp>
      <tp t="s">
        <v>Technology</v>
        <stp/>
        <stp>##V3_BDPV12</stp>
        <stp>AMD UW Equity</stp>
        <stp>ICB_INDUSTRY_NAME</stp>
        <stp>[VALORES POTENCIALES Y SEGUIMIENTO.xlsx]SPX SX5E CAC40 DAX30 IBEX35!R36C4</stp>
        <tr r="D36" s="6"/>
      </tp>
      <tp t="s">
        <v>Industrials</v>
        <stp/>
        <stp>##V3_BDPV12</stp>
        <stp>AME UN Equity</stp>
        <stp>ICB_INDUSTRY_NAME</stp>
        <stp>[VALORES POTENCIALES Y SEGUIMIENTO.xlsx]SPX SX5E CAC40 DAX30 IBEX35!R37C4</stp>
        <tr r="D37" s="6"/>
      </tp>
      <tp t="s">
        <v>Financials</v>
        <stp/>
        <stp>##V3_BDPV12</stp>
        <stp>AIG UN Equity</stp>
        <stp>ICB_INDUSTRY_NAME</stp>
        <stp>[VALORES POTENCIALES Y SEGUIMIENTO.xlsx]SPX SX5E CAC40 DAX30 IBEX35!R25C4</stp>
        <tr r="D25" s="6"/>
      </tp>
      <tp t="s">
        <v>Financials</v>
        <stp/>
        <stp>##V3_BDPV12</stp>
        <stp>BAC UN Equity</stp>
        <stp>ICB_INDUSTRY_NAME</stp>
        <stp>[VALORES POTENCIALES Y SEGUIMIENTO.xlsx]SPX SX5E CAC40 DAX30 IBEX35!R61C4</stp>
        <tr r="D61" s="6"/>
      </tp>
      <tp t="s">
        <v>Financial Exchanges &amp; Data</v>
        <stp/>
        <stp>##V3_BDPV12</stp>
        <stp>MCO US Equity</stp>
        <stp>GICS_SUB_INDUSTRY_NAME</stp>
        <stp>[VALORES POTENCIALES Y SEGUIMIENTO.xlsx]POTENCIALES!R182C7</stp>
        <tr r="G182" s="1"/>
      </tp>
      <tp t="s">
        <v>Life Sciences Tools &amp; Services</v>
        <stp/>
        <stp>##V3_BDPV12</stp>
        <stp>A US Equity</stp>
        <stp>GICS_SUB_INDUSTRY_NAME</stp>
        <stp>[VALORES POTENCIALES Y SEGUIMIENTO.xlsx]POTENCIALES!R131C7</stp>
        <tr r="G131" s="1"/>
      </tp>
      <tp>
        <v>0</v>
        <stp/>
        <stp>##V3_BDPV12</stp>
        <stp>MOH US Equity</stp>
        <stp>EQY_DPS</stp>
        <stp>[VALORES POTENCIALES Y SEGUIMIENTO.xlsx]POTENCIALES!R83C10</stp>
        <tr r="J83" s="1"/>
      </tp>
      <tp>
        <v>0.42</v>
        <stp/>
        <stp>##V3_BDPV12</stp>
        <stp>ROL US Equity</stp>
        <stp>EQY_DPS</stp>
        <stp>[VALORES POTENCIALES Y SEGUIMIENTO.xlsx]POTENCIALES!R43C10</stp>
        <tr r="J43" s="1"/>
      </tp>
      <tp t="s">
        <v>Railroads</v>
        <stp/>
        <stp>##V3_BDPV12</stp>
        <stp>NSC US Equity</stp>
        <stp>GICS_SUB_INDUSTRY_NAME</stp>
        <stp>[VALORES POTENCIALES Y SEGUIMIENTO.xlsx]POTENCIALES!R171C7</stp>
        <tr r="G171" s="1"/>
      </tp>
      <tp t="s">
        <v>Department Stores</v>
        <stp/>
        <stp>##V3_BDPV12</stp>
        <stp>JWN US Equity</stp>
        <stp>GICS_SUB_INDUSTRY_NAME</stp>
        <stp>[VALORES POTENCIALES Y SEGUIMIENTO.xlsx]POTENCIALES!R235C7</stp>
        <tr r="G235" s="1"/>
      </tp>
      <tp>
        <v>-0.21575860859104806</v>
        <stp/>
        <stp>##V3_BDPV12</stp>
        <stp>MSFT US Equity</stp>
        <stp>NET_DEBT_TO_EBITDA</stp>
        <stp>[VALORES POTENCIALES Y SEGUIMIENTO.xlsx]POTENCIALES!R282C20</stp>
        <tr r="T282" s="1"/>
      </tp>
      <tp>
        <v>17.780586364322325</v>
        <stp/>
        <stp>##V3_BDPV12</stp>
        <stp>TTWO US Equity</stp>
        <stp>EV_EBITDA_ADJUSTED</stp>
        <stp>[VALORES POTENCIALES Y SEGUIMIENTO.xlsx]POTENCIALES!R327C15</stp>
        <tr r="O327" s="1"/>
      </tp>
      <tp t="s">
        <v>Consumer Discretionary</v>
        <stp/>
        <stp>##V3_BDPV12</stp>
        <stp>FLTR ID Equity</stp>
        <stp>ICB_INDUSTRY_NAME</stp>
        <stp>[VALORES POTENCIALES Y SEGUIMIENTO.xlsx]SPX SX5E CAC40 DAX30 IBEX35!R31C13</stp>
        <tr r="M31" s="6"/>
      </tp>
      <tp t="s">
        <v>Software</v>
        <stp/>
        <stp>##V3_BDPV12</stp>
        <stp>PCTY US Equity</stp>
        <stp>GICS_INDUSTRY_NAME</stp>
        <stp>[VALORES POTENCIALES Y SEGUIMIENTO.xlsx]POTENCIALES!R62C6</stp>
        <tr r="F62" s="1"/>
      </tp>
      <tp t="s">
        <v>Machinery</v>
        <stp/>
        <stp>##V3_BDPV12</stp>
        <stp>TTC US Equity</stp>
        <stp>GICS_INDUSTRY_NAME</stp>
        <stp>[VALORES POTENCIALES Y SEGUIMIENTO.xlsx]POTENCIALES!R21C6</stp>
        <tr r="F21" s="1"/>
      </tp>
      <tp t="s">
        <v>MORNINGSTAR INC</v>
        <stp/>
        <stp>##V3_BDPV12</stp>
        <stp>MORN US Equity</stp>
        <stp>SHORT_NAME</stp>
        <stp>[VALORES POTENCIALES Y SEGUIMIENTO.xlsx]POTENCIALES!R44C5</stp>
        <tr r="E44" s="1"/>
      </tp>
      <tp t="s">
        <v>GRAND CANYON EDU</v>
        <stp/>
        <stp>##V3_BDPV12</stp>
        <stp>LOPE US Equity</stp>
        <stp>SHORT_NAME</stp>
        <stp>[VALORES POTENCIALES Y SEGUIMIENTO.xlsx]POTENCIALES!R65C5</stp>
        <tr r="E65" s="1"/>
      </tp>
      <tp t="s">
        <v>ALLISON TRANSMIS</v>
        <stp/>
        <stp>##V3_BDPV12</stp>
        <stp>ALSN US Equity</stp>
        <stp>SHORT_NAME</stp>
        <stp>[VALORES POTENCIALES Y SEGUIMIENTO.xlsx]POTENCIALES!R18C5</stp>
        <tr r="E18" s="1"/>
      </tp>
      <tp>
        <v>1.3547896885260449</v>
        <stp/>
        <stp>##V3_BDPV12</stp>
        <stp>WDFC US Equity</stp>
        <stp>NET_DEBT_TO_EBITDA</stp>
        <stp>[VALORES POTENCIALES Y SEGUIMIENTO.xlsx]POTENCIALES!R248C20</stp>
        <tr r="T248" s="1"/>
      </tp>
      <tp t="s">
        <v>Health Care Providers &amp; Servic</v>
        <stp/>
        <stp>##V3_BDPV12</stp>
        <stp>CHE US Equity</stp>
        <stp>GICS_INDUSTRY_NAME</stp>
        <stp>[VALORES POTENCIALES Y SEGUIMIENTO.xlsx]POTENCIALES!R81C6</stp>
        <tr r="F81" s="1"/>
      </tp>
      <tp>
        <v>72.586034965792905</v>
        <stp/>
        <stp>##V3_BDPV12</stp>
        <stp>MPWR US Equity</stp>
        <stp>EV_EBITDA_ADJUSTED</stp>
        <stp>[VALORES POTENCIALES Y SEGUIMIENTO.xlsx]POTENCIALES!R353C15</stp>
        <tr r="O353" s="1"/>
      </tp>
      <tp t="s">
        <v>IDEXX LABS</v>
        <stp/>
        <stp>##V3_BDPV12</stp>
        <stp>IDXX US Equity</stp>
        <stp>SHORT_NAME</stp>
        <stp>[VALORES POTENCIALES Y SEGUIMIENTO.xlsx]POTENCIALES!R70C5</stp>
        <tr r="E70" s="1"/>
      </tp>
      <tp t="s">
        <v>Professional Services</v>
        <stp/>
        <stp>##V3_BDPV12</stp>
        <stp>FCN US Equity</stp>
        <stp>GICS_INDUSTRY_NAME</stp>
        <stp>[VALORES POTENCIALES Y SEGUIMIENTO.xlsx]POTENCIALES!R51C6</stp>
        <tr r="F51" s="1"/>
      </tp>
      <tp t="s">
        <v>Leisure Products</v>
        <stp/>
        <stp>##V3_BDPV12</stp>
        <stp>PTON US Equity</stp>
        <stp>GICS_INDUSTRY_NAME</stp>
        <stp>[VALORES POTENCIALES Y SEGUIMIENTO.xlsx]POTENCIALES!R22C6</stp>
        <tr r="F22" s="1"/>
      </tp>
      <tp t="s">
        <v>COLGATE-PALMOLIV</v>
        <stp/>
        <stp>##V3_BDPV12</stp>
        <stp>CL US Equity</stp>
        <stp>SHORT_NAME</stp>
        <stp>[VALORES POTENCIALES Y SEGUIMIENTO.xlsx]POTENCIALES!R67C5</stp>
        <tr r="E67" s="1"/>
      </tp>
      <tp>
        <v>89.004999999999995</v>
        <stp/>
        <stp>##V3_BDPV12</stp>
        <stp>ORCL US Equity</stp>
        <stp>LAST PRICE</stp>
        <stp>[VALORES POTENCIALES Y SEGUIMIENTO.xlsx]POTENCIALES!R318C30</stp>
        <tr r="AD318" s="1"/>
      </tp>
      <tp>
        <v>172.39</v>
        <stp/>
        <stp>##V3_BDPV12</stp>
        <stp>LECO US Equity</stp>
        <stp>LAST PRICE</stp>
        <stp>[VALORES POTENCIALES Y SEGUIMIENTO.xlsx]POTENCIALES!R149C30</stp>
        <tr r="AD149" s="1"/>
      </tp>
      <tp>
        <v>54.68</v>
        <stp/>
        <stp>##V3_BDPV12</stp>
        <stp>SRCL US Equity</stp>
        <stp>LAST PRICE</stp>
        <stp>[VALORES POTENCIALES Y SEGUIMIENTO.xlsx]POTENCIALES!R145C30</stp>
        <tr r="AD145" s="1"/>
      </tp>
      <tp>
        <v>670.01499999999999</v>
        <stp/>
        <stp>##V3_BDPV12</stp>
        <stp>FICO US Equity</stp>
        <stp>LAST PRICE</stp>
        <stp>[VALORES POTENCIALES Y SEGUIMIENTO.xlsx]POTENCIALES!R307C30</stp>
        <tr r="AD307" s="1"/>
      </tp>
      <tp>
        <v>560.61</v>
        <stp/>
        <stp>##V3_BDPV12</stp>
        <stp>MSCI US Equity</stp>
        <stp>LAST PRICE</stp>
        <stp>[VALORES POTENCIALES Y SEGUIMIENTO.xlsx]POTENCIALES!R314C30</stp>
        <tr r="AD314" s="1"/>
      </tp>
      <tp>
        <v>47.895000000000003</v>
        <stp/>
        <stp>##V3_BDPV12</stp>
        <stp>MTCH US Equity</stp>
        <stp>LAST PRICE</stp>
        <stp>[VALORES POTENCIALES Y SEGUIMIENTO.xlsx]POTENCIALES!R269C30</stp>
        <tr r="AD269" s="1"/>
      </tp>
      <tp>
        <v>303.93</v>
        <stp/>
        <stp>##V3_BDPV12</stp>
        <stp>CACI US Equity</stp>
        <stp>LAST PRICE</stp>
        <stp>[VALORES POTENCIALES Y SEGUIMIENTO.xlsx]POTENCIALES!R337C30</stp>
        <tr r="AD337" s="1"/>
      </tp>
      <tp>
        <v>64.650000000000006</v>
        <stp/>
        <stp>##V3_BDPV12</stp>
        <stp>GDDY US Equity</stp>
        <stp>LOW_52WEEK</stp>
        <stp>[VALORES POTENCIALES Y SEGUIMIENTO.xlsx]POTENCIALES!R280C35</stp>
        <tr r="AI280" s="1"/>
      </tp>
      <tp>
        <v>94166290663.199997</v>
        <stp/>
        <stp>##V3_BDPV12</stp>
        <stp>PYPL UW Equity</stp>
        <stp>CUR_MKT_CAP</stp>
        <stp>[VALORES POTENCIALES Y SEGUIMIENTO.xlsx]SPX SX5E CAC40 DAX30 IBEX35!R394C3</stp>
        <tr r="C394" s="6"/>
      </tp>
      <tp>
        <v>34367680000</v>
        <stp/>
        <stp>##V3_BDPV12</stp>
        <stp>CTSH UW Equity</stp>
        <stp>CUR_MKT_CAP</stp>
        <stp>[VALORES POTENCIALES Y SEGUIMIENTO.xlsx]SPX SX5E CAC40 DAX30 IBEX35!R127C3</stp>
        <tr r="C127" s="6"/>
      </tp>
      <tp>
        <v>228183219472.64001</v>
        <stp/>
        <stp>##V3_BDPV12</stp>
        <stp>COST UW Equity</stp>
        <stp>CUR_MKT_CAP</stp>
        <stp>[VALORES POTENCIALES Y SEGUIMIENTO.xlsx]SPX SX5E CAC40 DAX30 IBEX35!R117C3</stp>
        <tr r="C117" s="6"/>
      </tp>
      <tp>
        <v>524.43499999999995</v>
        <stp/>
        <stp>##V3_BDPV12</stp>
        <stp>LRCX US Equity</stp>
        <stp>LAST PRICE</stp>
        <stp>[VALORES POTENCIALES Y SEGUIMIENTO.xlsx]POTENCIALES!R358C30</stp>
        <tr r="AD358" s="1"/>
      </tp>
      <tp>
        <v>20263762469.999996</v>
        <stp/>
        <stp>##V3_BDPV12</stp>
        <stp>NTRS UW Equity</stp>
        <stp>CUR_MKT_CAP</stp>
        <stp>[VALORES POTENCIALES Y SEGUIMIENTO.xlsx]SPX SX5E CAC40 DAX30 IBEX35!R346C3</stp>
        <tr r="C346" s="6"/>
      </tp>
      <tp t="s">
        <v>Interactive Media &amp; Services</v>
        <stp/>
        <stp>##V3_BDPV12</stp>
        <stp>MTCH US Equity</stp>
        <stp>GICS_SUB_INDUSTRY_NAME</stp>
        <stp>[VALORES POTENCIALES Y SEGUIMIENTO.xlsx]POTENCIALES!R269C7</stp>
        <tr r="G269" s="1"/>
      </tp>
      <tp>
        <v>78622024833.080017</v>
        <stp/>
        <stp>##V3_BDPV12</stp>
        <stp>VRTX UW Equity</stp>
        <stp>CUR_MKT_CAP</stp>
        <stp>[VALORES POTENCIALES Y SEGUIMIENTO.xlsx]SPX SX5E CAC40 DAX30 IBEX35!R480C3</stp>
        <tr r="C480" s="6"/>
      </tp>
      <tp>
        <v>108.13</v>
        <stp/>
        <stp>##V3_BDPV12</stp>
        <stp>NVDA US Equity</stp>
        <stp>LOW_52WEEK</stp>
        <stp>[VALORES POTENCIALES Y SEGUIMIENTO.xlsx]POTENCIALES!R346C35</stp>
        <tr r="AI346" s="1"/>
      </tp>
      <tp t="s">
        <v>USD</v>
        <stp/>
        <stp>##V3_BDPV12</stp>
        <stp>MSFT US Equity</stp>
        <stp>CRNCY</stp>
        <stp>[VALORES POTENCIALES Y SEGUIMIENTO.xlsx]CARTERA!R30C9</stp>
        <tr r="I30" s="4"/>
      </tp>
      <tp t="s">
        <v>09/02/2023</v>
        <stp/>
        <stp>##V3_BDPV12</stp>
        <stp>IPG US Equity</stp>
        <stp>EXPECTED_REPORT_DT</stp>
        <stp>[VALORES POTENCIALES Y SEGUIMIENTO.xlsx]POTENCIALES!R9C8</stp>
        <tr r="H9" s="1"/>
      </tp>
      <tp>
        <v>3.48</v>
        <stp/>
        <stp>##V3_BDPV12</stp>
        <stp>CLX US Equity</stp>
        <stp>EQY_DPS</stp>
        <stp>[VALORES POTENCIALES Y SEGUIMIENTO.xlsx]POTENCIALES!R88C10</stp>
        <tr r="J88" s="1"/>
      </tp>
      <tp t="s">
        <v>Technology</v>
        <stp/>
        <stp>##V3_BDPV12</stp>
        <stp>APH UN Equity</stp>
        <stp>ICB_INDUSTRY_NAME</stp>
        <stp>[VALORES POTENCIALES Y SEGUIMIENTO.xlsx]SPX SX5E CAC40 DAX30 IBEX35!R49C4</stp>
        <tr r="D49" s="6"/>
      </tp>
      <tp t="s">
        <v>Consumer Staples</v>
        <stp/>
        <stp>##V3_BDPV12</stp>
        <stp>ABC UN Equity</stp>
        <stp>ICB_INDUSTRY_NAME</stp>
        <stp>[VALORES POTENCIALES Y SEGUIMIENTO.xlsx]SPX SX5E CAC40 DAX30 IBEX35!R12C4</stp>
        <tr r="D12" s="6"/>
      </tp>
      <tp t="s">
        <v>Consumer Discretionary</v>
        <stp/>
        <stp>##V3_BDPV12</stp>
        <stp>BWA UN Equity</stp>
        <stp>ICB_INDUSTRY_NAME</stp>
        <stp>[VALORES POTENCIALES Y SEGUIMIENTO.xlsx]SPX SX5E CAC40 DAX30 IBEX35!R80C4</stp>
        <tr r="D80" s="6"/>
      </tp>
      <tp t="s">
        <v>IT Consulting &amp; Other Services</v>
        <stp/>
        <stp>##V3_BDPV12</stp>
        <stp>IBM US Equity</stp>
        <stp>GICS_SUB_INDUSTRY_NAME</stp>
        <stp>[VALORES POTENCIALES Y SEGUIMIENTO.xlsx]POTENCIALES!R335C7</stp>
        <tr r="G335" s="1"/>
      </tp>
      <tp>
        <v>0</v>
        <stp/>
        <stp>##V3_BDPV12</stp>
        <stp>HLT US Equity</stp>
        <stp>EQY_DPS</stp>
        <stp>[VALORES POTENCIALES Y SEGUIMIENTO.xlsx]POTENCIALES!R28C10</stp>
        <tr r="J28" s="1"/>
      </tp>
      <tp>
        <v>57988295999.999992</v>
        <stp/>
        <stp>##V3_BDPV12</stp>
        <stp>MCO US Equity</stp>
        <stp>CUR_MKT_CAP</stp>
        <stp>[VALORES POTENCIALES Y SEGUIMIENTO.xlsx]CARTERA!R20C20</stp>
        <tr r="T20" s="4"/>
      </tp>
      <tp>
        <v>-5.7783730507250626</v>
        <stp/>
        <stp>##V3_BDPV12</stp>
        <stp>VEEV US Equity</stp>
        <stp>NET_DEBT_TO_EBITDA</stp>
        <stp>[VALORES POTENCIALES Y SEGUIMIENTO.xlsx]POTENCIALES!R316C20</stp>
        <tr r="T316" s="1"/>
      </tp>
      <tp t="s">
        <v>Utilities</v>
        <stp/>
        <stp>##V3_BDPV12</stp>
        <stp>ENGI FP Equity</stp>
        <stp>ICB_INDUSTRY_NAME</stp>
        <stp>[VALORES POTENCIALES Y SEGUIMIENTO.xlsx]SPX SX5E CAC40 DAX30 IBEX35!R20C22</stp>
        <tr r="V20" s="6"/>
      </tp>
      <tp t="s">
        <v>Utilities</v>
        <stp/>
        <stp>##V3_BDPV12</stp>
        <stp>EOAN GY Equity</stp>
        <stp>ICB_INDUSTRY_NAME</stp>
        <stp>[VALORES POTENCIALES Y SEGUIMIENTO.xlsx]SPX SX5E CAC40 DAX30 IBEX35!R24C31</stp>
        <tr r="AE24" s="6"/>
      </tp>
      <tp t="s">
        <v>09/02/2023</v>
        <stp/>
        <stp>##V3_BDPV12</stp>
        <stp>CIGI CN Equity</stp>
        <stp>EXPECTED_REPORT_DT</stp>
        <stp>[VALORES POTENCIALES Y SEGUIMIENTO.xlsx]POTENCIALES!R53C8</stp>
        <tr r="H53" s="1"/>
      </tp>
      <tp t="s">
        <v>Utilities</v>
        <stp/>
        <stp>##V3_BDPV12</stp>
        <stp>ENEL IM Equity</stp>
        <stp>ICB_INDUSTRY_NAME</stp>
        <stp>[VALORES POTENCIALES Y SEGUIMIENTO.xlsx]SPX SX5E CAC40 DAX30 IBEX35!R29C13</stp>
        <tr r="M29" s="6"/>
      </tp>
      <tp>
        <v>10.72567847542615</v>
        <stp/>
        <stp>##V3_BDPV12</stp>
        <stp>ULTA US Equity</stp>
        <stp>EV_EBITDA_ADJUSTED</stp>
        <stp>[VALORES POTENCIALES Y SEGUIMIENTO.xlsx]POTENCIALES!R237C15</stp>
        <tr r="O237" s="1"/>
      </tp>
      <tp t="s">
        <v>15/02/2023</v>
        <stp/>
        <stp>##V3_BDPV12</stp>
        <stp>CSCO US Equity</stp>
        <stp>EXPECTED_REPORT_DT</stp>
        <stp>[VALORES POTENCIALES Y SEGUIMIENTO.xlsx]POTENCIALES!R13C8</stp>
        <tr r="H13" s="1"/>
      </tp>
      <tp>
        <v>7.5803916714276651</v>
        <stp/>
        <stp>##V3_BDPV12</stp>
        <stp>INTC US Equity</stp>
        <stp>EV_EBITDA_ADJUSTED</stp>
        <stp>[VALORES POTENCIALES Y SEGUIMIENTO.xlsx]POTENCIALES!R352C15</stp>
        <tr r="O352" s="1"/>
      </tp>
      <tp>
        <v>0.33802943115554729</v>
        <stp/>
        <stp>##V3_BDPV12</stp>
        <stp>TREX US Equity</stp>
        <stp>NET_DEBT_TO_EBITDA</stp>
        <stp>[VALORES POTENCIALES Y SEGUIMIENTO.xlsx]POTENCIALES!R119C20</stp>
        <tr r="T119" s="1"/>
      </tp>
      <tp t="s">
        <v>BRUKER CORP</v>
        <stp/>
        <stp>##V3_BDPV12</stp>
        <stp>BRKR US Equity</stp>
        <stp>SHORT_NAME</stp>
        <stp>[VALORES POTENCIALES Y SEGUIMIENTO.xlsx]POTENCIALES!R78C5</stp>
        <tr r="E78" s="1"/>
      </tp>
      <tp>
        <v>2.0932144491989249</v>
        <stp/>
        <stp>##V3_BDPV12</stp>
        <stp>OTEX US Equity</stp>
        <stp>NET_DEBT_TO_EBITDA</stp>
        <stp>[VALORES POTENCIALES Y SEGUIMIENTO.xlsx]POTENCIALES!R323C20</stp>
        <tr r="T323" s="1"/>
      </tp>
      <tp>
        <v>4.035772111625616</v>
        <stp/>
        <stp>##V3_BDPV12</stp>
        <stp>AMTD US Equity</stp>
        <stp>EV_EBITDA_ADJUSTED</stp>
        <stp>[VALORES POTENCIALES Y SEGUIMIENTO.xlsx]POTENCIALES!R107C15</stp>
        <tr r="O107" s="1"/>
      </tp>
      <tp t="s">
        <v>Commercial Services &amp; Supplies</v>
        <stp/>
        <stp>##V3_BDPV12</stp>
        <stp>BYD CN Equity</stp>
        <stp>GICS_INDUSTRY_NAME</stp>
        <stp>[VALORES POTENCIALES Y SEGUIMIENTO.xlsx]POTENCIALES!R42C6</stp>
        <tr r="F42" s="1"/>
      </tp>
      <tp>
        <v>-2.2910119879461668</v>
        <stp/>
        <stp>##V3_BDPV12</stp>
        <stp>OLED US Equity</stp>
        <stp>NET_DEBT_TO_EBITDA</stp>
        <stp>[VALORES POTENCIALES Y SEGUIMIENTO.xlsx]POTENCIALES!R124C20</stp>
        <tr r="T124" s="1"/>
      </tp>
      <tp>
        <v>15.67373361446683</v>
        <stp/>
        <stp>##V3_BDPV12</stp>
        <stp>GNTX US Equity</stp>
        <stp>EV_EBITDA_ADJUSTED</stp>
        <stp>[VALORES POTENCIALES Y SEGUIMIENTO.xlsx]POTENCIALES!R133C15</stp>
        <tr r="O133" s="1"/>
      </tp>
      <tp>
        <v>25.918349081432424</v>
        <stp/>
        <stp>##V3_BDPV12</stp>
        <stp>MKTX US Equity</stp>
        <stp>EV_EBITDA_ADJUSTED</stp>
        <stp>[VALORES POTENCIALES Y SEGUIMIENTO.xlsx]POTENCIALES!R185C15</stp>
        <tr r="O185" s="1"/>
      </tp>
      <tp t="s">
        <v>13/02/2023</v>
        <stp/>
        <stp>##V3_BDPV12</stp>
        <stp>ANET US Equity</stp>
        <stp>EXPECTED_REPORT_DT</stp>
        <stp>[VALORES POTENCIALES Y SEGUIMIENTO.xlsx]POTENCIALES!R11C8</stp>
        <tr r="H11" s="1"/>
      </tp>
      <tp>
        <v>8.9976181618873081</v>
        <stp/>
        <stp>##V3_BDPV12</stp>
        <stp>LSTR US Equity</stp>
        <stp>EV_EBITDA_ADJUSTED</stp>
        <stp>[VALORES POTENCIALES Y SEGUIMIENTO.xlsx]POTENCIALES!R179C15</stp>
        <tr r="O179" s="1"/>
      </tp>
      <tp t="s">
        <v>Health Care Providers &amp; Servic</v>
        <stp/>
        <stp>##V3_BDPV12</stp>
        <stp>CNC US Equity</stp>
        <stp>GICS_INDUSTRY_NAME</stp>
        <stp>[VALORES POTENCIALES Y SEGUIMIENTO.xlsx]POTENCIALES!R82C6</stp>
        <tr r="F82" s="1"/>
      </tp>
      <tp t="s">
        <v>09/02/2023</v>
        <stp/>
        <stp>##V3_BDPV12</stp>
        <stp>ABBV US Equity</stp>
        <stp>EXPECTED_REPORT_DT</stp>
        <stp>[VALORES POTENCIALES Y SEGUIMIENTO.xlsx]POTENCIALES!R91C8</stp>
        <tr r="H91" s="1"/>
      </tp>
      <tp t="s">
        <v>17/02/2023</v>
        <stp/>
        <stp>##V3_BDPV12</stp>
        <stp>ABMD US Equity</stp>
        <stp>EXPECTED_REPORT_DT</stp>
        <stp>[VALORES POTENCIALES Y SEGUIMIENTO.xlsx]POTENCIALES!R71C8</stp>
        <tr r="H71" s="1"/>
      </tp>
      <tp t="s">
        <v>Pharmaceuticals</v>
        <stp/>
        <stp>##V3_BDPV12</stp>
        <stp>BMY US Equity</stp>
        <stp>GICS_INDUSTRY_NAME</stp>
        <stp>[VALORES POTENCIALES Y SEGUIMIENTO.xlsx]POTENCIALES!R92C6</stp>
        <tr r="F92" s="1"/>
      </tp>
      <tp>
        <v>9.1783750038787453</v>
        <stp/>
        <stp>##V3_BDPV12</stp>
        <stp>DLTR US Equity</stp>
        <stp>EV_EBITDA_ADJUSTED</stp>
        <stp>[VALORES POTENCIALES Y SEGUIMIENTO.xlsx]POTENCIALES!R228C15</stp>
        <tr r="O228" s="1"/>
      </tp>
      <tp>
        <v>31.659086043979681</v>
        <stp/>
        <stp>##V3_BDPV12</stp>
        <stp>TWTR US Equity</stp>
        <stp>EV_EBITDA_ADJUSTED</stp>
        <stp>[VALORES POTENCIALES Y SEGUIMIENTO.xlsx]POTENCIALES!R273C15</stp>
        <tr r="O273" s="1"/>
      </tp>
      <tp>
        <v>38.246378940702364</v>
        <stp/>
        <stp>##V3_BDPV12</stp>
        <stp>INTU US Equity</stp>
        <stp>EV_EBITDA_ADJUSTED</stp>
        <stp>[VALORES POTENCIALES Y SEGUIMIENTO.xlsx]POTENCIALES!R283C15</stp>
        <tr r="O283" s="1"/>
      </tp>
      <tp>
        <v>0.70089826039738057</v>
        <stp/>
        <stp>##V3_BDPV12</stp>
        <stp>TTEK US Equity</stp>
        <stp>NET_DEBT_TO_EBITDA</stp>
        <stp>[VALORES POTENCIALES Y SEGUIMIENTO.xlsx]POTENCIALES!R143C20</stp>
        <tr r="T143" s="1"/>
      </tp>
      <tp>
        <v>87996291775.699997</v>
        <stp/>
        <stp>##V3_BDPV12</stp>
        <stp>ISRG UW Equity</stp>
        <stp>CUR_MKT_CAP</stp>
        <stp>[VALORES POTENCIALES Y SEGUIMIENTO.xlsx]SPX SX5E CAC40 DAX30 IBEX35!R255C3</stp>
        <tr r="C255" s="6"/>
      </tp>
      <tp>
        <v>92.14</v>
        <stp/>
        <stp>##V3_BDPV12</stp>
        <stp>AMED US Equity</stp>
        <stp>PX_CLOSE_1D</stp>
        <stp>[VALORES POTENCIALES Y SEGUIMIENTO.xlsx]POTENCIALES!R84C32</stp>
        <tr r="AF84" s="1"/>
      </tp>
      <tp>
        <v>79.63</v>
        <stp/>
        <stp>##V3_BDPV12</stp>
        <stp>GMED US Equity</stp>
        <stp>PX_CLOSE_1D</stp>
        <stp>[VALORES POTENCIALES Y SEGUIMIENTO.xlsx]POTENCIALES!R72C32</stp>
        <tr r="AF72" s="1"/>
      </tp>
      <tp>
        <v>196531650533.91998</v>
        <stp/>
        <stp>##V3_BDPV12</stp>
        <stp>CSCO US Equity</stp>
        <stp>CUR_MKT_CAP</stp>
        <stp>[VALORES POTENCIALES Y SEGUIMIENTO.xlsx]POTENCIALES!R13C17</stp>
        <tr r="Q13" s="1"/>
      </tp>
      <tp t="s">
        <v>Application Software</v>
        <stp/>
        <stp>##V3_BDPV12</stp>
        <stp>AZPN US Equity</stp>
        <stp>GICS_SUB_INDUSTRY_NAME</stp>
        <stp>[VALORES POTENCIALES Y SEGUIMIENTO.xlsx]POTENCIALES!R294C7</stp>
        <tr r="G294" s="1"/>
      </tp>
      <tp>
        <v>192.91</v>
        <stp/>
        <stp>##V3_BDPV12</stp>
        <stp>RGEN US Equity</stp>
        <stp>PX_CLOSE_1D</stp>
        <stp>[VALORES POTENCIALES Y SEGUIMIENTO.xlsx]POTENCIALES!R75C32</stp>
        <tr r="AF75" s="1"/>
      </tp>
      <tp>
        <v>6868756430</v>
        <stp/>
        <stp>##V3_BDPV12</stp>
        <stp>NCLH UN Equity</stp>
        <stp>CUR_MKT_CAP</stp>
        <stp>[VALORES POTENCIALES Y SEGUIMIENTO.xlsx]SPX SX5E CAC40 DAX30 IBEX35!R332C3</stp>
        <tr r="C332" s="6"/>
      </tp>
      <tp>
        <v>79.875</v>
        <stp/>
        <stp>##V3_BDPV12</stp>
        <stp>IPGP US Equity</stp>
        <stp>LOW_52WEEK</stp>
        <stp>[VALORES POTENCIALES Y SEGUIMIENTO.xlsx]POTENCIALES!R350C35</stp>
        <tr r="AI350" s="1"/>
      </tp>
      <tp>
        <v>415.06819999999999</v>
        <stp/>
        <stp>##V3_BDPV12</stp>
        <stp>AVGO US Equity</stp>
        <stp>LOW_52WEEK</stp>
        <stp>[VALORES POTENCIALES Y SEGUIMIENTO.xlsx]POTENCIALES!R351C35</stp>
        <tr r="AI351" s="1"/>
      </tp>
      <tp>
        <v>131.96</v>
        <stp/>
        <stp>##V3_BDPV12</stp>
        <stp>ANET US Equity</stp>
        <stp>PX_CLOSE_1D</stp>
        <stp>[VALORES POTENCIALES Y SEGUIMIENTO.xlsx]POTENCIALES!R11C32</stp>
        <tr r="AF11" s="1"/>
      </tp>
      <tp>
        <v>78.25</v>
        <stp/>
        <stp>##V3_BDPV12</stp>
        <stp>TNET US Equity</stp>
        <stp>PX_CLOSE_1D</stp>
        <stp>[VALORES POTENCIALES Y SEGUIMIENTO.xlsx]POTENCIALES!R61C32</stp>
        <tr r="AF61" s="1"/>
      </tp>
      <tp>
        <v>21352038120</v>
        <stp/>
        <stp>##V3_BDPV12</stp>
        <stp>MPWR UW Equity</stp>
        <stp>CUR_MKT_CAP</stp>
        <stp>[VALORES POTENCIALES Y SEGUIMIENTO.xlsx]SPX SX5E CAC40 DAX30 IBEX35!R320C3</stp>
        <tr r="C320" s="6"/>
      </tp>
      <tp>
        <v>279.32</v>
        <stp/>
        <stp>##V3_BDPV12</stp>
        <stp>SPGI US Equity</stp>
        <stp>LOW_52WEEK</stp>
        <stp>[VALORES POTENCIALES Y SEGUIMIENTO.xlsx]POTENCIALES!R183C35</stp>
        <tr r="AI183" s="1"/>
      </tp>
      <tp>
        <v>0.37</v>
        <stp/>
        <stp>##V3_BDPV12</stp>
        <stp>GOLD US Equity</stp>
        <stp>EQY_DPS</stp>
        <stp>[VALORES POTENCIALES Y SEGUIMIENTO.xlsx]CARTERA!R57C39</stp>
        <tr r="AM57" s="4"/>
      </tp>
      <tp>
        <v>1.1399999999999999</v>
        <stp/>
        <stp>##V3_BDPV12</stp>
        <stp>EBRO SM Equity</stp>
        <stp>EQY_DPS</stp>
        <stp>[VALORES POTENCIALES Y SEGUIMIENTO.xlsx]CARTERA!R49C39</stp>
        <tr r="AM49" s="4"/>
      </tp>
      <tp t="s">
        <v>#N/A N/A</v>
        <stp/>
        <stp>##V3_BDPV12</stp>
        <stp>ZNGA US Equity</stp>
        <stp>LOW_52WEEK</stp>
        <stp>[VALORES POTENCIALES Y SEGUIMIENTO.xlsx]POTENCIALES!R328C35</stp>
        <tr r="AI328" s="1"/>
      </tp>
      <tp t="s">
        <v>Semiconductors</v>
        <stp/>
        <stp>##V3_BDPV12</stp>
        <stp>SWKS US Equity</stp>
        <stp>GICS_SUB_INDUSTRY_NAME</stp>
        <stp>[VALORES POTENCIALES Y SEGUIMIENTO.xlsx]POTENCIALES!R349C7</stp>
        <tr r="G349" s="1"/>
      </tp>
      <tp t="s">
        <v>#N/A Field Not Applicable</v>
        <stp/>
        <stp>##V3_BDPV12</stp>
        <stp>ICLN US Equity</stp>
        <stp>EQY_DPS</stp>
        <stp>[VALORES POTENCIALES Y SEGUIMIENTO.xlsx]CARTERA!R52C39</stp>
        <tr r="AM52" s="4"/>
      </tp>
      <tp t="s">
        <v>EUR</v>
        <stp/>
        <stp>##V3_BDPV12</stp>
        <stp>SANT GY Equity</stp>
        <stp>CRNCY</stp>
        <stp>[VALORES POTENCIALES Y SEGUIMIENTO.xlsx]CARTERA!R53C9</stp>
        <tr r="I53" s="4"/>
      </tp>
      <tp t="s">
        <v>Food &amp; Staples Retailing</v>
        <stp/>
        <stp>##V3_BDPV12</stp>
        <stp>ATD/B CN Equity</stp>
        <stp>GICS_INDUSTRY_NAME</stp>
        <stp>[VALORES POTENCIALES Y SEGUIMIENTO.xlsx]POTENCIALES!R225C6</stp>
        <tr r="F225" s="1"/>
      </tp>
      <tp>
        <v>2.19</v>
        <stp/>
        <stp>##V3_BDPV12</stp>
        <stp>BMY US Equity</stp>
        <stp>EQY_DPS</stp>
        <stp>[VALORES POTENCIALES Y SEGUIMIENTO.xlsx]POTENCIALES!R92C10</stp>
        <tr r="J92" s="1"/>
      </tp>
      <tp t="s">
        <v>Building Products</v>
        <stp/>
        <stp>##V3_BDPV12</stp>
        <stp>LII US Equity</stp>
        <stp>GICS_SUB_INDUSTRY_NAME</stp>
        <stp>[VALORES POTENCIALES Y SEGUIMIENTO.xlsx]POTENCIALES!R121C7</stp>
        <tr r="G121" s="1"/>
      </tp>
      <tp t="s">
        <v>Construction &amp; Engineering</v>
        <stp/>
        <stp>##V3_BDPV12</stp>
        <stp>EME US Equity</stp>
        <stp>GICS_SUB_INDUSTRY_NAME</stp>
        <stp>[VALORES POTENCIALES Y SEGUIMIENTO.xlsx]POTENCIALES!R138C7</stp>
        <tr r="G138" s="1"/>
      </tp>
      <tp t="s">
        <v>Industrial Conglomerates</v>
        <stp/>
        <stp>##V3_BDPV12</stp>
        <stp>HON US Equity</stp>
        <stp>GICS_SUB_INDUSTRY_NAME</stp>
        <stp>[VALORES POTENCIALES Y SEGUIMIENTO.xlsx]POTENCIALES!R125C7</stp>
        <tr r="G125" s="1"/>
      </tp>
      <tp t="s">
        <v>Financials</v>
        <stp/>
        <stp>##V3_BDPV12</stp>
        <stp>AJG UN Equity</stp>
        <stp>ICB_INDUSTRY_NAME</stp>
        <stp>[VALORES POTENCIALES Y SEGUIMIENTO.xlsx]SPX SX5E CAC40 DAX30 IBEX35!R27C4</stp>
        <tr r="D27" s="6"/>
      </tp>
      <tp t="s">
        <v>Application Software</v>
        <stp/>
        <stp>##V3_BDPV12</stp>
        <stp>NCR US Equity</stp>
        <stp>GICS_SUB_INDUSTRY_NAME</stp>
        <stp>[VALORES POTENCIALES Y SEGUIMIENTO.xlsx]POTENCIALES!R343C7</stp>
        <tr r="G343" s="1"/>
      </tp>
      <tp>
        <v>106944086788.23999</v>
        <stp/>
        <stp>##V3_BDPV12</stp>
        <stp>SAN FP Equity</stp>
        <stp>CUR_MKT_CAP</stp>
        <stp>[VALORES POTENCIALES Y SEGUIMIENTO.xlsx]CARTERA!R26C20</stp>
        <tr r="T26" s="4"/>
      </tp>
      <tp t="s">
        <v>23/03/2023</v>
        <stp/>
        <stp>##V3_BDPV12</stp>
        <stp>941 HK Equity</stp>
        <stp>EXPECTED_REPORT_DT</stp>
        <stp>[VALORES POTENCIALES Y SEGUIMIENTO.xlsx]CARTERA!R59C36</stp>
        <tr r="AJ59" s="4"/>
      </tp>
      <tp t="s">
        <v>Hotels, Resorts &amp; Cruise Lines</v>
        <stp/>
        <stp>##V3_BDPV12</stp>
        <stp>HGV US Equity</stp>
        <stp>GICS_SUB_INDUSTRY_NAME</stp>
        <stp>[VALORES POTENCIALES Y SEGUIMIENTO.xlsx]POTENCIALES!R255C7</stp>
        <tr r="G255" s="1"/>
      </tp>
      <tp>
        <v>0</v>
        <stp/>
        <stp>##V3_BDPV12</stp>
        <stp>AMN US Equity</stp>
        <stp>EQY_DPS</stp>
        <stp>[VALORES POTENCIALES Y SEGUIMIENTO.xlsx]POTENCIALES!R59C10</stp>
        <tr r="J59" s="1"/>
      </tp>
      <tp t="s">
        <v>Office Services &amp; Supplies</v>
        <stp/>
        <stp>##V3_BDPV12</stp>
        <stp>MSA US Equity</stp>
        <stp>GICS_SUB_INDUSTRY_NAME</stp>
        <stp>[VALORES POTENCIALES Y SEGUIMIENTO.xlsx]POTENCIALES!R150C7</stp>
        <tr r="G150" s="1"/>
      </tp>
      <tp>
        <v>4.6399999999999997</v>
        <stp/>
        <stp>##V3_BDPV12</stp>
        <stp>KMB US Equity</stp>
        <stp>EQY_DPS</stp>
        <stp>[VALORES POTENCIALES Y SEGUIMIENTO.xlsx]POTENCIALES!R89C10</stp>
        <tr r="J89" s="1"/>
      </tp>
      <tp>
        <v>1.68</v>
        <stp/>
        <stp>##V3_BDPV12</stp>
        <stp>RMD US Equity</stp>
        <stp>EQY_DPS</stp>
        <stp>[VALORES POTENCIALES Y SEGUIMIENTO.xlsx]POTENCIALES!R74C10</stp>
        <tr r="J74" s="1"/>
      </tp>
      <tp t="s">
        <v>Pharmaceuticals</v>
        <stp/>
        <stp>##V3_BDPV12</stp>
        <stp>ZTS US Equity</stp>
        <stp>GICS_INDUSTRY_NAME</stp>
        <stp>[VALORES POTENCIALES Y SEGUIMIENTO.xlsx]POTENCIALES!R93C6</stp>
        <tr r="F93" s="1"/>
      </tp>
      <tp t="s">
        <v>Consumer Discretionary</v>
        <stp/>
        <stp>##V3_BDPV12</stp>
        <stp>DHER GY Equity</stp>
        <stp>ICB_INDUSTRY_NAME</stp>
        <stp>[VALORES POTENCIALES Y SEGUIMIENTO.xlsx]SPX SX5E CAC40 DAX30 IBEX35!R19C31</stp>
        <tr r="AE19" s="6"/>
      </tp>
      <tp t="s">
        <v>Commercial Services &amp; Supplies</v>
        <stp/>
        <stp>##V3_BDPV12</stp>
        <stp>ROL US Equity</stp>
        <stp>GICS_INDUSTRY_NAME</stp>
        <stp>[VALORES POTENCIALES Y SEGUIMIENTO.xlsx]POTENCIALES!R43C6</stp>
        <tr r="F43" s="1"/>
      </tp>
      <tp t="s">
        <v>08/02/2023</v>
        <stp/>
        <stp>##V3_BDPV12</stp>
        <stp>ASGN US Equity</stp>
        <stp>EXPECTED_REPORT_DT</stp>
        <stp>[VALORES POTENCIALES Y SEGUIMIENTO.xlsx]POTENCIALES!R60C8</stp>
        <tr r="H60" s="1"/>
      </tp>
      <tp t="s">
        <v>#N/A Field Not Applicable</v>
        <stp/>
        <stp>##V3_BDPV12</stp>
        <stp>GRUB US Equity</stp>
        <stp>EV_EBITDA_ADJUSTED</stp>
        <stp>[VALORES POTENCIALES Y SEGUIMIENTO.xlsx]POTENCIALES!R266C15</stp>
        <tr r="O266" s="1"/>
      </tp>
      <tp t="s">
        <v>Leisure Products</v>
        <stp/>
        <stp>##V3_BDPV12</stp>
        <stp>PII US Equity</stp>
        <stp>GICS_INDUSTRY_NAME</stp>
        <stp>[VALORES POTENCIALES Y SEGUIMIENTO.xlsx]POTENCIALES!R23C6</stp>
        <tr r="F23" s="1"/>
      </tp>
      <tp>
        <v>4.4243767313019395</v>
        <stp/>
        <stp>##V3_BDPV12</stp>
        <stp>GDDY US Equity</stp>
        <stp>NET_DEBT_TO_EBITDA</stp>
        <stp>[VALORES POTENCIALES Y SEGUIMIENTO.xlsx]POTENCIALES!R280C20</stp>
        <tr r="T280" s="1"/>
      </tp>
      <tp t="s">
        <v>Trading Companies &amp; Distributo</v>
        <stp/>
        <stp>##V3_BDPV12</stp>
        <stp>URI US Equity</stp>
        <stp>GICS_INDUSTRY_NAME</stp>
        <stp>[VALORES POTENCIALES Y SEGUIMIENTO.xlsx]POTENCIALES!R63C6</stp>
        <tr r="F63" s="1"/>
      </tp>
      <tp t="s">
        <v>Hotels, Restaurants &amp; Leisure</v>
        <stp/>
        <stp>##V3_BDPV12</stp>
        <stp>WYND US Equity</stp>
        <stp>GICS_INDUSTRY_NAME</stp>
        <stp>[VALORES POTENCIALES Y SEGUIMIENTO.xlsx]POTENCIALES!R27C6</stp>
        <tr r="F27" s="1"/>
      </tp>
      <tp>
        <v>14.781319780330515</v>
        <stp/>
        <stp>##V3_BDPV12</stp>
        <stp>SBUX US Equity</stp>
        <stp>EV_EBITDA_ADJUSTED</stp>
        <stp>[VALORES POTENCIALES Y SEGUIMIENTO.xlsx]POTENCIALES!R240C15</stp>
        <tr r="O240" s="1"/>
      </tp>
      <tp t="s">
        <v>20/04/2023</v>
        <stp/>
        <stp>##V3_BDPV12</stp>
        <stp>ANTM US Equity</stp>
        <stp>EXPECTED_REPORT_DT</stp>
        <stp>[VALORES POTENCIALES Y SEGUIMIENTO.xlsx]POTENCIALES!R80C8</stp>
        <tr r="H80" s="1"/>
      </tp>
      <tp t="s">
        <v>Health Care Providers &amp; Servic</v>
        <stp/>
        <stp>##V3_BDPV12</stp>
        <stp>MOH US Equity</stp>
        <stp>GICS_INDUSTRY_NAME</stp>
        <stp>[VALORES POTENCIALES Y SEGUIMIENTO.xlsx]POTENCIALES!R83C6</stp>
        <tr r="F83" s="1"/>
      </tp>
      <tp>
        <v>-0.16414944356120828</v>
        <stp/>
        <stp>##V3_BDPV12</stp>
        <stp>NVDA US Equity</stp>
        <stp>NET_DEBT_TO_EBITDA</stp>
        <stp>[VALORES POTENCIALES Y SEGUIMIENTO.xlsx]POTENCIALES!R346C20</stp>
        <tr r="T346" s="1"/>
      </tp>
      <tp t="s">
        <v>Real Estate</v>
        <stp/>
        <stp>##V3_BDPV12</stp>
        <stp>DWNI GY Equity</stp>
        <stp>ICB_INDUSTRY_NAME</stp>
        <stp>[VALORES POTENCIALES Y SEGUIMIENTO.xlsx]SPX SX5E CAC40 DAX30 IBEX35!R22C31</stp>
        <tr r="AE22" s="6"/>
      </tp>
      <tp>
        <v>88.21</v>
        <stp/>
        <stp>##V3_BDPV12</stp>
        <stp>AKAM US Equity</stp>
        <stp>LAST PRICE</stp>
        <stp>[VALORES POTENCIALES Y SEGUIMIENTO.xlsx]POTENCIALES!R300C30</stp>
        <tr r="AD300" s="1"/>
      </tp>
      <tp>
        <v>369.61</v>
        <stp/>
        <stp>##V3_BDPV12</stp>
        <stp>EPAM US Equity</stp>
        <stp>LAST PRICE</stp>
        <stp>[VALORES POTENCIALES Y SEGUIMIENTO.xlsx]POTENCIALES!R340C30</stp>
        <tr r="AD340" s="1"/>
      </tp>
      <tp t="s">
        <v>#N/A Real Time</v>
        <stp/>
        <stp>##V3_BDPV12</stp>
        <stp>NUAN US Equity</stp>
        <stp>LAST PRICE</stp>
        <stp>[VALORES POTENCIALES Y SEGUIMIENTO.xlsx]POTENCIALES!R290C30</stp>
        <tr r="AD290" s="1"/>
      </tp>
      <tp t="s">
        <v>Air Freight &amp; Logistics</v>
        <stp/>
        <stp>##V3_BDPV12</stp>
        <stp>EXPD US Equity</stp>
        <stp>GICS_SUB_INDUSTRY_NAME</stp>
        <stp>[VALORES POTENCIALES Y SEGUIMIENTO.xlsx]POTENCIALES!R177C7</stp>
        <tr r="G177" s="1"/>
      </tp>
      <tp>
        <v>5338447469.8799992</v>
        <stp/>
        <stp>##V3_BDPV12</stp>
        <stp>LUMN UN Equity</stp>
        <stp>CUR_MKT_CAP</stp>
        <stp>[VALORES POTENCIALES Y SEGUIMIENTO.xlsx]SPX SX5E CAC40 DAX30 IBEX35!R292C3</stp>
        <tr r="C292" s="6"/>
      </tp>
      <tp>
        <v>213.43100000000001</v>
        <stp/>
        <stp>##V3_BDPV12</stp>
        <stp>MSFT US Equity</stp>
        <stp>LOW_52WEEK</stp>
        <stp>[VALORES POTENCIALES Y SEGUIMIENTO.xlsx]POTENCIALES!R282C35</stp>
        <tr r="AI282" s="1"/>
      </tp>
      <tp>
        <v>7705853980.4399996</v>
        <stp/>
        <stp>##V3_BDPV12</stp>
        <stp>DISH UW Equity</stp>
        <stp>CUR_MKT_CAP</stp>
        <stp>[VALORES POTENCIALES Y SEGUIMIENTO.xlsx]SPX SX5E CAC40 DAX30 IBEX35!R145C3</stp>
        <tr r="C145" s="6"/>
      </tp>
      <tp>
        <v>410.14</v>
        <stp/>
        <stp>##V3_BDPV12</stp>
        <stp>KLAC US Equity</stp>
        <stp>LAST PRICE</stp>
        <stp>[VALORES POTENCIALES Y SEGUIMIENTO.xlsx]POTENCIALES!R357C30</stp>
        <tr r="AD357" s="1"/>
      </tp>
      <tp t="s">
        <v>#N/A N/A</v>
        <stp/>
        <stp>##V3_BDPV12</stp>
        <stp>WLTW UW Equity</stp>
        <stp>CUR_MKT_CAP</stp>
        <stp>[VALORES POTENCIALES Y SEGUIMIENTO.xlsx]SPX SX5E CAC40 DAX30 IBEX35!R492C3</stp>
        <tr r="C492" s="6"/>
      </tp>
      <tp>
        <v>30338640473.099998</v>
        <stp/>
        <stp>##V3_BDPV12</stp>
        <stp>FAST UW Equity</stp>
        <stp>CUR_MKT_CAP</stp>
        <stp>[VALORES POTENCIALES Y SEGUIMIENTO.xlsx]SPX SX5E CAC40 DAX30 IBEX35!R185C3</stp>
        <tr r="C185" s="6"/>
      </tp>
      <tp>
        <v>49.98</v>
        <stp/>
        <stp>##V3_BDPV12</stp>
        <stp>EBAY US Equity</stp>
        <stp>LAST PRICE</stp>
        <stp>[VALORES POTENCIALES Y SEGUIMIENTO.xlsx]POTENCIALES!R261C30</stp>
        <tr r="AD261" s="1"/>
      </tp>
      <tp t="s">
        <v>#N/A N/A</v>
        <stp/>
        <stp>##V3_BDPV12</stp>
        <stp>FBHS UN Equity</stp>
        <stp>CUR_MKT_CAP</stp>
        <stp>[VALORES POTENCIALES Y SEGUIMIENTO.xlsx]SPX SX5E CAC40 DAX30 IBEX35!R187C3</stp>
        <tr r="C187" s="6"/>
      </tp>
      <tp>
        <v>118.21</v>
        <stp/>
        <stp>##V3_BDPV12</stp>
        <stp>AMAT US Equity</stp>
        <stp>LAST PRICE</stp>
        <stp>[VALORES POTENCIALES Y SEGUIMIENTO.xlsx]POTENCIALES!R359C30</stp>
        <tr r="AD359" s="1"/>
      </tp>
      <tp>
        <v>66.31</v>
        <stp/>
        <stp>##V3_BDPV12</stp>
        <stp>NTAP US Equity</stp>
        <stp>LAST PRICE</stp>
        <stp>[VALORES POTENCIALES Y SEGUIMIENTO.xlsx]POTENCIALES!R333C30</stp>
        <tr r="AD333" s="1"/>
      </tp>
      <tp>
        <v>257862142871.48004</v>
        <stp/>
        <stp>##V3_BDPV12</stp>
        <stp>ABBV US Equity</stp>
        <stp>CUR_MKT_CAP</stp>
        <stp>[VALORES POTENCIALES Y SEGUIMIENTO.xlsx]POTENCIALES!R91C17</stp>
        <tr r="Q91" s="1"/>
      </tp>
      <tp>
        <v>145.16</v>
        <stp/>
        <stp>##V3_BDPV12</stp>
        <stp>WDFC US Equity</stp>
        <stp>LOW_52WEEK</stp>
        <stp>[VALORES POTENCIALES Y SEGUIMIENTO.xlsx]POTENCIALES!R248C35</stp>
        <tr r="AI248" s="1"/>
      </tp>
      <tp>
        <v>13083688779.49</v>
        <stp/>
        <stp>##V3_BDPV12</stp>
        <stp>MKTX UW Equity</stp>
        <stp>CUR_MKT_CAP</stp>
        <stp>[VALORES POTENCIALES Y SEGUIMIENTO.xlsx]SPX SX5E CAC40 DAX30 IBEX35!R312C3</stp>
        <tr r="C312" s="6"/>
      </tp>
      <tp>
        <v>119998412999.99998</v>
        <stp/>
        <stp>##V3_BDPV12</stp>
        <stp>SBUX UW Equity</stp>
        <stp>CUR_MKT_CAP</stp>
        <stp>[VALORES POTENCIALES Y SEGUIMIENTO.xlsx]SPX SX5E CAC40 DAX30 IBEX35!R413C3</stp>
        <tr r="C413" s="6"/>
      </tp>
      <tp>
        <v>59.94</v>
        <stp/>
        <stp>##V3_BDPV12</stp>
        <stp>NDAQ US Equity</stp>
        <stp>LAST PRICE</stp>
        <stp>[VALORES POTENCIALES Y SEGUIMIENTO.xlsx]POTENCIALES!R110C30</stp>
        <tr r="AD110" s="1"/>
      </tp>
      <tp>
        <v>118.23</v>
        <stp/>
        <stp>##V3_BDPV12</stp>
        <stp>IPAR US Equity</stp>
        <stp>LAST PRICE</stp>
        <stp>[VALORES POTENCIALES Y SEGUIMIENTO.xlsx]POTENCIALES!R259C30</stp>
        <tr r="AD259" s="1"/>
      </tp>
      <tp t="s">
        <v>EUR</v>
        <stp/>
        <stp>##V3_BDPV12</stp>
        <stp>SAN FP Equity</stp>
        <stp>CRNCY</stp>
        <stp>[VALORES POTENCIALES Y SEGUIMIENTO.xlsx]CARTERA!R26C9</stp>
        <tr r="I26" s="4"/>
      </tp>
      <tp t="s">
        <v>Personal Products</v>
        <stp/>
        <stp>##V3_BDPV12</stp>
        <stp>HLF US Equity</stp>
        <stp>GICS_SUB_INDUSTRY_NAME</stp>
        <stp>[VALORES POTENCIALES Y SEGUIMIENTO.xlsx]POTENCIALES!R102C7</stp>
        <tr r="G102" s="1"/>
      </tp>
      <tp t="s">
        <v>Financials</v>
        <stp/>
        <stp>##V3_BDPV12</stp>
        <stp>BRO UN Equity</stp>
        <stp>ICB_INDUSTRY_NAME</stp>
        <stp>[VALORES POTENCIALES Y SEGUIMIENTO.xlsx]SPX SX5E CAC40 DAX30 IBEX35!R78C4</stp>
        <tr r="D78" s="6"/>
      </tp>
      <tp>
        <v>1082378610.0000002</v>
        <stp/>
        <stp>##V3_BDPV12</stp>
        <stp>COK GY Equity</stp>
        <stp>CUR_MKT_CAP</stp>
        <stp>[VALORES POTENCIALES Y SEGUIMIENTO.xlsx]CARTERA!R46C20</stp>
        <tr r="T46" s="4"/>
      </tp>
      <tp>
        <v>20332823589.899998</v>
        <stp/>
        <stp>##V3_BDPV12</stp>
        <stp>HEI US Equity</stp>
        <stp>CUR_MKT_CAP</stp>
        <stp>[VALORES POTENCIALES Y SEGUIMIENTO.xlsx]CARTERA!R25C20</stp>
        <tr r="T25" s="4"/>
      </tp>
      <tp>
        <v>1530320000</v>
        <stp/>
        <stp>##V3_BDPV12</stp>
        <stp>SOW GY Equity</stp>
        <stp>CUR_MKT_CAP</stp>
        <stp>[VALORES POTENCIALES Y SEGUIMIENTO.xlsx]CARTERA!R38C20</stp>
        <tr r="T38" s="4"/>
      </tp>
      <tp t="s">
        <v>Commercial Printing</v>
        <stp/>
        <stp>##V3_BDPV12</stp>
        <stp>BRC US Equity</stp>
        <stp>GICS_SUB_INDUSTRY_NAME</stp>
        <stp>[VALORES POTENCIALES Y SEGUIMIENTO.xlsx]POTENCIALES!R308C7</stp>
        <tr r="G308" s="1"/>
      </tp>
      <tp t="s">
        <v>Commercial Printing</v>
        <stp/>
        <stp>##V3_BDPV12</stp>
        <stp>BRC US Equity</stp>
        <stp>GICS_SUB_INDUSTRY_NAME</stp>
        <stp>[VALORES POTENCIALES Y SEGUIMIENTO.xlsx]POTENCIALES!R258C7</stp>
        <tr r="G258" s="1"/>
      </tp>
      <tp>
        <v>674458570179.29993</v>
        <stp/>
        <stp>##V3_BDPV12</stp>
        <stp>BRK/B UN Equity</stp>
        <stp>CUR_MKT_CAP</stp>
        <stp>[VALORES POTENCIALES Y SEGUIMIENTO.xlsx]SPX SX5E CAC40 DAX30 IBEX35!R77C3</stp>
        <tr r="C77" s="6"/>
      </tp>
      <tp>
        <v>35.158558180890942</v>
        <stp/>
        <stp>##V3_BDPV12</stp>
        <stp>ALRM US Equity</stp>
        <stp>EV_EBITDA_ADJUSTED</stp>
        <stp>[VALORES POTENCIALES Y SEGUIMIENTO.xlsx]POTENCIALES!R253C15</stp>
        <tr r="O253" s="1"/>
      </tp>
      <tp>
        <v>12.161239638287064</v>
        <stp/>
        <stp>##V3_BDPV12</stp>
        <stp>BURL US Equity</stp>
        <stp>EV_EBITDA_ADJUSTED</stp>
        <stp>[VALORES POTENCIALES Y SEGUIMIENTO.xlsx]POTENCIALES!R216C15</stp>
        <tr r="O216" s="1"/>
      </tp>
      <tp>
        <v>16.259111755705224</v>
        <stp/>
        <stp>##V3_BDPV12</stp>
        <stp>CERN US Equity</stp>
        <stp>EV_EBITDA_ADJUSTED</stp>
        <stp>[VALORES POTENCIALES Y SEGUIMIENTO.xlsx]POTENCIALES!R313C15</stp>
        <tr r="O313" s="1"/>
      </tp>
      <tp t="s">
        <v>Diversified Consumer Services</v>
        <stp/>
        <stp>##V3_BDPV12</stp>
        <stp>SCI US Equity</stp>
        <stp>GICS_INDUSTRY_NAME</stp>
        <stp>[VALORES POTENCIALES Y SEGUIMIENTO.xlsx]POTENCIALES!R54C6</stp>
        <tr r="F54" s="1"/>
      </tp>
      <tp t="s">
        <v>Leisure Products</v>
        <stp/>
        <stp>##V3_BDPV12</stp>
        <stp>DOO CN Equity</stp>
        <stp>GICS_INDUSTRY_NAME</stp>
        <stp>[VALORES POTENCIALES Y SEGUIMIENTO.xlsx]POTENCIALES!R24C6</stp>
        <tr r="F24" s="1"/>
      </tp>
      <tp>
        <v>26.23151382139984</v>
        <stp/>
        <stp>##V3_BDPV12</stp>
        <stp>ZBRA US Equity</stp>
        <stp>EV_EBITDA_ADJUSTED</stp>
        <stp>[VALORES POTENCIALES Y SEGUIMIENTO.xlsx]POTENCIALES!R345C15</stp>
        <tr r="O345" s="1"/>
      </tp>
      <tp t="s">
        <v>Health Care Equipment &amp; Suppli</v>
        <stp/>
        <stp>##V3_BDPV12</stp>
        <stp>RMD US Equity</stp>
        <stp>GICS_INDUSTRY_NAME</stp>
        <stp>[VALORES POTENCIALES Y SEGUIMIENTO.xlsx]POTENCIALES!R74C6</stp>
        <tr r="F74" s="1"/>
      </tp>
      <tp t="s">
        <v>21/02/2023</v>
        <stp/>
        <stp>##V3_BDPV12</stp>
        <stp>CSGP US Equity</stp>
        <stp>EXPECTED_REPORT_DT</stp>
        <stp>[VALORES POTENCIALES Y SEGUIMIENTO.xlsx]POTENCIALES!R45C8</stp>
        <tr r="H45" s="1"/>
      </tp>
      <tp>
        <v>11.017982565379825</v>
        <stp/>
        <stp>##V3_BDPV12</stp>
        <stp>AJRD US Equity</stp>
        <stp>EV_EBITDA_ADJUSTED</stp>
        <stp>[VALORES POTENCIALES Y SEGUIMIENTO.xlsx]POTENCIALES!R203C15</stp>
        <tr r="O203" s="1"/>
      </tp>
      <tp>
        <v>6.5087186972065447E-2</v>
        <stp/>
        <stp>##V3_BDPV12</stp>
        <stp>LRCX US Equity</stp>
        <stp>NET_DEBT_TO_EBITDA</stp>
        <stp>[VALORES POTENCIALES Y SEGUIMIENTO.xlsx]POTENCIALES!R358C20</stp>
        <tr r="T358" s="1"/>
      </tp>
      <tp t="s">
        <v>Life Sciences Tools &amp; Services</v>
        <stp/>
        <stp>##V3_BDPV12</stp>
        <stp>RGEN US Equity</stp>
        <stp>GICS_INDUSTRY_NAME</stp>
        <stp>[VALORES POTENCIALES Y SEGUIMIENTO.xlsx]POTENCIALES!R75C6</stp>
        <tr r="F75" s="1"/>
      </tp>
      <tp t="s">
        <v>Beverages</v>
        <stp/>
        <stp>##V3_BDPV12</stp>
        <stp>KDP US Equity</stp>
        <stp>GICS_INDUSTRY_NAME</stp>
        <stp>[VALORES POTENCIALES Y SEGUIMIENTO.xlsx]POTENCIALES!R34C6</stp>
        <tr r="F34" s="1"/>
      </tp>
      <tp t="s">
        <v>Telecommunications</v>
        <stp/>
        <stp>##V3_BDPV12</stp>
        <stp>CLNX SM Equity</stp>
        <stp>ICB_INDUSTRY_NAME</stp>
        <stp>[VALORES POTENCIALES Y SEGUIMIENTO.xlsx]SPX SX5E CAC40 DAX30 IBEX35!R17C40</stp>
        <tr r="AN17" s="6"/>
      </tp>
      <tp t="s">
        <v>Pharmaceuticals</v>
        <stp/>
        <stp>##V3_BDPV12</stp>
        <stp>MRK US Equity</stp>
        <stp>GICS_INDUSTRY_NAME</stp>
        <stp>[VALORES POTENCIALES Y SEGUIMIENTO.xlsx]POTENCIALES!R94C6</stp>
        <tr r="F94" s="1"/>
      </tp>
      <tp t="s">
        <v>Communications Equipment</v>
        <stp/>
        <stp>##V3_BDPV12</stp>
        <stp>MSI US Equity</stp>
        <stp>GICS_INDUSTRY_NAME</stp>
        <stp>[VALORES POTENCIALES Y SEGUIMIENTO.xlsx]POTENCIALES!R14C6</stp>
        <tr r="F14" s="1"/>
      </tp>
      <tp t="s">
        <v>28/02/2023</v>
        <stp/>
        <stp>##V3_BDPV12</stp>
        <stp>NLSN US Equity</stp>
        <stp>EXPECTED_REPORT_DT</stp>
        <stp>[VALORES POTENCIALES Y SEGUIMIENTO.xlsx]POTENCIALES!R48C8</stp>
        <tr r="H48" s="1"/>
      </tp>
      <tp t="s">
        <v>Financials</v>
        <stp/>
        <stp>##V3_BDPV12</stp>
        <stp>CABK SM Equity</stp>
        <stp>ICB_INDUSTRY_NAME</stp>
        <stp>[VALORES POTENCIALES Y SEGUIMIENTO.xlsx]SPX SX5E CAC40 DAX30 IBEX35!R15C40</stp>
        <tr r="AN15" s="6"/>
      </tp>
      <tp>
        <v>6.0378088716880027</v>
        <stp/>
        <stp>##V3_BDPV12</stp>
        <stp>SRCL US Equity</stp>
        <stp>NET_DEBT_TO_EBITDA</stp>
        <stp>[VALORES POTENCIALES Y SEGUIMIENTO.xlsx]POTENCIALES!R145C20</stp>
        <tr r="T145" s="1"/>
      </tp>
      <tp>
        <v>3.0457195939899613</v>
        <stp/>
        <stp>##V3_BDPV12</stp>
        <stp>FICO US Equity</stp>
        <stp>NET_DEBT_TO_EBITDA</stp>
        <stp>[VALORES POTENCIALES Y SEGUIMIENTO.xlsx]POTENCIALES!R307C20</stp>
        <tr r="T307" s="1"/>
      </tp>
      <tp>
        <v>4.495615686696433</v>
        <stp/>
        <stp>##V3_BDPV12</stp>
        <stp>ORCL US Equity</stp>
        <stp>NET_DEBT_TO_EBITDA</stp>
        <stp>[VALORES POTENCIALES Y SEGUIMIENTO.xlsx]POTENCIALES!R318C20</stp>
        <tr r="T318" s="1"/>
      </tp>
      <tp t="s">
        <v>14/02/2023</v>
        <stp/>
        <stp>##V3_BDPV12</stp>
        <stp>KO US Equity</stp>
        <stp>EXPECTED_REPORT_DT</stp>
        <stp>[VALORES POTENCIALES Y SEGUIMIENTO.xlsx]POTENCIALES!R38C8</stp>
        <tr r="H38" s="1"/>
      </tp>
      <tp t="s">
        <v>03/05/2023</v>
        <stp/>
        <stp>##V3_BDPV12</stp>
        <stp>EL US Equity</stp>
        <stp>EXPECTED_REPORT_DT</stp>
        <stp>[VALORES POTENCIALES Y SEGUIMIENTO.xlsx]POTENCIALES!R68C8</stp>
        <tr r="H68" s="1"/>
      </tp>
      <tp>
        <v>0.98931411279547599</v>
        <stp/>
        <stp>##V3_BDPV12</stp>
        <stp>LECO US Equity</stp>
        <stp>NET_DEBT_TO_EBITDA</stp>
        <stp>[VALORES POTENCIALES Y SEGUIMIENTO.xlsx]POTENCIALES!R149C20</stp>
        <tr r="T149" s="1"/>
      </tp>
      <tp t="s">
        <v>16/02/2023</v>
        <stp/>
        <stp>##V3_BDPV12</stp>
        <stp>BFAM US Equity</stp>
        <stp>EXPECTED_REPORT_DT</stp>
        <stp>[VALORES POTENCIALES Y SEGUIMIENTO.xlsx]POTENCIALES!R64C8</stp>
        <tr r="H64" s="1"/>
      </tp>
      <tp>
        <v>9.3284319282044983</v>
        <stp/>
        <stp>##V3_BDPV12</stp>
        <stp>CHRW US Equity</stp>
        <stp>EV_EBITDA_ADJUSTED</stp>
        <stp>[VALORES POTENCIALES Y SEGUIMIENTO.xlsx]POTENCIALES!R176C15</stp>
        <tr r="O176" s="1"/>
      </tp>
      <tp>
        <v>2.6033957119289792</v>
        <stp/>
        <stp>##V3_BDPV12</stp>
        <stp>MSCI US Equity</stp>
        <stp>NET_DEBT_TO_EBITDA</stp>
        <stp>[VALORES POTENCIALES Y SEGUIMIENTO.xlsx]POTENCIALES!R314C20</stp>
        <tr r="T314" s="1"/>
      </tp>
      <tp>
        <v>3.5190429645263697</v>
        <stp/>
        <stp>##V3_BDPV12</stp>
        <stp>MTCH US Equity</stp>
        <stp>NET_DEBT_TO_EBITDA</stp>
        <stp>[VALORES POTENCIALES Y SEGUIMIENTO.xlsx]POTENCIALES!R269C20</stp>
        <tr r="T269" s="1"/>
      </tp>
      <tp t="s">
        <v>ALTRIA GROUP INC</v>
        <stp/>
        <stp>##V3_BDPV12</stp>
        <stp>MO US Equity</stp>
        <stp>SHORT_NAME</stp>
        <stp>[VALORES POTENCIALES Y SEGUIMIENTO.xlsx]POTENCIALES!R32C5</stp>
        <tr r="E32" s="1"/>
      </tp>
      <tp>
        <v>2.6912912302425189</v>
        <stp/>
        <stp>##V3_BDPV12</stp>
        <stp>CACI US Equity</stp>
        <stp>NET_DEBT_TO_EBITDA</stp>
        <stp>[VALORES POTENCIALES Y SEGUIMIENTO.xlsx]POTENCIALES!R337C20</stp>
        <tr r="T337" s="1"/>
      </tp>
      <tp t="s">
        <v>UBIQUITI INC</v>
        <stp/>
        <stp>##V3_BDPV12</stp>
        <stp>UI US Equity</stp>
        <stp>SHORT_NAME</stp>
        <stp>[VALORES POTENCIALES Y SEGUIMIENTO.xlsx]POTENCIALES!R12C5</stp>
        <tr r="E12" s="1"/>
      </tp>
      <tp>
        <v>18389066101.559998</v>
        <stp/>
        <stp>##V3_BDPV12</stp>
        <stp>EXPE UW Equity</stp>
        <stp>CUR_MKT_CAP</stp>
        <stp>[VALORES POTENCIALES Y SEGUIMIENTO.xlsx]SPX SX5E CAC40 DAX30 IBEX35!R181C3</stp>
        <tr r="C181" s="6"/>
      </tp>
      <tp>
        <v>18569912041.889999</v>
        <stp/>
        <stp>##V3_BDPV12</stp>
        <stp>SIVB UW Equity</stp>
        <stp>CUR_MKT_CAP</stp>
        <stp>[VALORES POTENCIALES Y SEGUIMIENTO.xlsx]SPX SX5E CAC40 DAX30 IBEX35!R417C3</stp>
        <tr r="C417" s="6"/>
      </tp>
      <tp>
        <v>10872795644.98</v>
        <stp/>
        <stp>##V3_BDPV12</stp>
        <stp>RGEN US Equity</stp>
        <stp>CUR_MKT_CAP</stp>
        <stp>[VALORES POTENCIALES Y SEGUIMIENTO.xlsx]POTENCIALES!R75C17</stp>
        <tr r="Q75" s="1"/>
      </tp>
      <tp>
        <v>11921545754.970001</v>
        <stp/>
        <stp>##V3_BDPV12</stp>
        <stp>NWSA UW Equity</stp>
        <stp>CUR_MKT_CAP</stp>
        <stp>[VALORES POTENCIALES Y SEGUIMIENTO.xlsx]SPX SX5E CAC40 DAX30 IBEX35!R352C3</stp>
        <tr r="C352" s="6"/>
      </tp>
      <tp>
        <v>35.92</v>
        <stp/>
        <stp>##V3_BDPV12</stp>
        <stp>EBAY US Equity</stp>
        <stp>LOW_52WEEK</stp>
        <stp>[VALORES POTENCIALES Y SEGUIMIENTO.xlsx]POTENCIALES!R261C35</stp>
        <tr r="AI261" s="1"/>
      </tp>
      <tp>
        <v>48.63</v>
        <stp/>
        <stp>##V3_BDPV12</stp>
        <stp>CSCO US Equity</stp>
        <stp>PX_CLOSE_1D</stp>
        <stp>[VALORES POTENCIALES Y SEGUIMIENTO.xlsx]POTENCIALES!R13C32</stp>
        <tr r="AF13" s="1"/>
      </tp>
      <tp>
        <v>17579053448.500004</v>
        <stp/>
        <stp>##V3_BDPV12</stp>
        <stp>TTWO UW Equity</stp>
        <stp>CUR_MKT_CAP</stp>
        <stp>[VALORES POTENCIALES Y SEGUIMIENTO.xlsx]SPX SX5E CAC40 DAX30 IBEX35!R456C3</stp>
        <tr r="C456" s="6"/>
      </tp>
      <tp>
        <v>71.12</v>
        <stp/>
        <stp>##V3_BDPV12</stp>
        <stp>AMAT US Equity</stp>
        <stp>LOW_52WEEK</stp>
        <stp>[VALORES POTENCIALES Y SEGUIMIENTO.xlsx]POTENCIALES!R359C35</stp>
        <tr r="AI359" s="1"/>
      </tp>
      <tp>
        <v>64.52</v>
        <stp/>
        <stp>##V3_BDPV12</stp>
        <stp>IPAR US Equity</stp>
        <stp>LOW_52WEEK</stp>
        <stp>[VALORES POTENCIALES Y SEGUIMIENTO.xlsx]POTENCIALES!R259C35</stp>
        <tr r="AI259" s="1"/>
      </tp>
      <tp>
        <v>46.77</v>
        <stp/>
        <stp>##V3_BDPV12</stp>
        <stp>NDAQ US Equity</stp>
        <stp>LOW_52WEEK</stp>
        <stp>[VALORES POTENCIALES Y SEGUIMIENTO.xlsx]POTENCIALES!R110C35</stp>
        <tr r="AI110" s="1"/>
      </tp>
      <tp>
        <v>175.75</v>
        <stp/>
        <stp>##V3_BDPV12</stp>
        <stp>WDFC US Equity</stp>
        <stp>LAST PRICE</stp>
        <stp>[VALORES POTENCIALES Y SEGUIMIENTO.xlsx]POTENCIALES!R248C30</stp>
        <tr r="AD248" s="1"/>
      </tp>
      <tp>
        <v>7819805781.4799995</v>
        <stp/>
        <stp>##V3_BDPV12</stp>
        <stp>GMED US Equity</stp>
        <stp>CUR_MKT_CAP</stp>
        <stp>[VALORES POTENCIALES Y SEGUIMIENTO.xlsx]POTENCIALES!R72C17</stp>
        <tr r="Q72" s="1"/>
      </tp>
      <tp>
        <v>2926553359.1599998</v>
        <stp/>
        <stp>##V3_BDPV12</stp>
        <stp>AMED US Equity</stp>
        <stp>CUR_MKT_CAP</stp>
        <stp>[VALORES POTENCIALES Y SEGUIMIENTO.xlsx]POTENCIALES!R84C17</stp>
        <tr r="Q84" s="1"/>
      </tp>
      <tp>
        <v>58.08</v>
        <stp/>
        <stp>##V3_BDPV12</stp>
        <stp>NTAP US Equity</stp>
        <stp>LOW_52WEEK</stp>
        <stp>[VALORES POTENCIALES Y SEGUIMIENTO.xlsx]POTENCIALES!R333C35</stp>
        <tr r="AI333" s="1"/>
      </tp>
      <tp t="s">
        <v>#N/A N/A</v>
        <stp/>
        <stp>##V3_BDPV12</stp>
        <stp>NUAN US Equity</stp>
        <stp>LOW_52WEEK</stp>
        <stp>[VALORES POTENCIALES Y SEGUIMIENTO.xlsx]POTENCIALES!R290C35</stp>
        <tr r="AI290" s="1"/>
      </tp>
      <tp>
        <v>76.28</v>
        <stp/>
        <stp>##V3_BDPV12</stp>
        <stp>AKAM US Equity</stp>
        <stp>LOW_52WEEK</stp>
        <stp>[VALORES POTENCIALES Y SEGUIMIENTO.xlsx]POTENCIALES!R300C35</stp>
        <tr r="AI300" s="1"/>
      </tp>
      <tp>
        <v>168.5925</v>
        <stp/>
        <stp>##V3_BDPV12</stp>
        <stp>EPAM US Equity</stp>
        <stp>LOW_52WEEK</stp>
        <stp>[VALORES POTENCIALES Y SEGUIMIENTO.xlsx]POTENCIALES!R340C35</stp>
        <tr r="AI340" s="1"/>
      </tp>
      <tp t="s">
        <v>#N/A N/A</v>
        <stp/>
        <stp>##V3_BDPV12</stp>
        <stp>CTXS UW Equity</stp>
        <stp>CUR_MKT_CAP</stp>
        <stp>[VALORES POTENCIALES Y SEGUIMIENTO.xlsx]SPX SX5E CAC40 DAX30 IBEX35!R129C3</stp>
        <tr r="C129" s="6"/>
      </tp>
      <tp>
        <v>34778506915.630005</v>
        <stp/>
        <stp>##V3_BDPV12</stp>
        <stp>OTIS UN Equity</stp>
        <stp>CUR_MKT_CAP</stp>
        <stp>[VALORES POTENCIALES Y SEGUIMIENTO.xlsx]SPX SX5E CAC40 DAX30 IBEX35!R361C3</stp>
        <tr r="C361" s="6"/>
      </tp>
      <tp>
        <v>54702530926.599998</v>
        <stp/>
        <stp>##V3_BDPV12</stp>
        <stp>SNPS UW Equity</stp>
        <stp>CUR_MKT_CAP</stp>
        <stp>[VALORES POTENCIALES Y SEGUIMIENTO.xlsx]SPX SX5E CAC40 DAX30 IBEX35!R421C3</stp>
        <tr r="C421" s="6"/>
      </tp>
      <tp>
        <v>257.58999999999997</v>
        <stp/>
        <stp>##V3_BDPV12</stp>
        <stp>MSFT US Equity</stp>
        <stp>LAST PRICE</stp>
        <stp>[VALORES POTENCIALES Y SEGUIMIENTO.xlsx]POTENCIALES!R282C30</stp>
        <tr r="AD282" s="1"/>
      </tp>
      <tp>
        <v>250.2</v>
        <stp/>
        <stp>##V3_BDPV12</stp>
        <stp>KLAC US Equity</stp>
        <stp>LOW_52WEEK</stp>
        <stp>[VALORES POTENCIALES Y SEGUIMIENTO.xlsx]POTENCIALES!R357C35</stp>
        <tr r="AI357" s="1"/>
      </tp>
      <tp>
        <v>4769006242.4550009</v>
        <stp/>
        <stp>##V3_BDPV12</stp>
        <stp>TNET US Equity</stp>
        <stp>CUR_MKT_CAP</stp>
        <stp>[VALORES POTENCIALES Y SEGUIMIENTO.xlsx]POTENCIALES!R61C17</stp>
        <tr r="Q61" s="1"/>
      </tp>
      <tp>
        <v>39874170661.839996</v>
        <stp/>
        <stp>##V3_BDPV12</stp>
        <stp>ANET US Equity</stp>
        <stp>CUR_MKT_CAP</stp>
        <stp>[VALORES POTENCIALES Y SEGUIMIENTO.xlsx]POTENCIALES!R11C17</stp>
        <tr r="Q11" s="1"/>
      </tp>
      <tp>
        <v>201.51</v>
        <stp/>
        <stp>##V3_BDPV12</stp>
        <stp>CIGI CN Equity</stp>
        <stp>HIGH_52WEEK</stp>
        <stp>[VALORES POTENCIALES Y SEGUIMIENTO.xlsx]POTENCIALES!R53C33</stp>
        <tr r="AG53" s="1"/>
      </tp>
      <tp t="s">
        <v>07/02/2023</v>
        <stp/>
        <stp>##V3_BDPV12</stp>
        <stp>OMC US Equity</stp>
        <stp>EXPECTED_REPORT_DT</stp>
        <stp>[VALORES POTENCIALES Y SEGUIMIENTO.xlsx]POTENCIALES!R8C8</stp>
        <tr r="H8" s="1"/>
      </tp>
      <tp t="s">
        <v>EUR</v>
        <stp/>
        <stp>##V3_BDPV12</stp>
        <stp>LDO IM Equity</stp>
        <stp>CRNCY</stp>
        <stp>[VALORES POTENCIALES Y SEGUIMIENTO.xlsx]CARTERA!R60C9</stp>
        <tr r="I60" s="4"/>
      </tp>
      <tp t="s">
        <v>USD</v>
        <stp/>
        <stp>##V3_BDPV12</stp>
        <stp>MCO US Equity</stp>
        <stp>CRNCY</stp>
        <stp>[VALORES POTENCIALES Y SEGUIMIENTO.xlsx]CARTERA!R20C9</stp>
        <tr r="I20" s="4"/>
      </tp>
      <tp t="s">
        <v>Environmental &amp; Facilities Ser</v>
        <stp/>
        <stp>##V3_BDPV12</stp>
        <stp>CLH US Equity</stp>
        <stp>GICS_SUB_INDUSTRY_NAME</stp>
        <stp>[VALORES POTENCIALES Y SEGUIMIENTO.xlsx]POTENCIALES!R148C7</stp>
        <tr r="G148" s="1"/>
      </tp>
      <tp t="s">
        <v>Systems Software</v>
        <stp/>
        <stp>##V3_BDPV12</stp>
        <stp>NOW US Equity</stp>
        <stp>GICS_SUB_INDUSTRY_NAME</stp>
        <stp>[VALORES POTENCIALES Y SEGUIMIENTO.xlsx]POTENCIALES!R285C7</stp>
        <tr r="G285" s="1"/>
      </tp>
      <tp>
        <v>114199313624.07999</v>
        <stp/>
        <stp>##V3_BDPV12</stp>
        <stp>PDD US Equity</stp>
        <stp>CUR_MKT_CAP</stp>
        <stp>[VALORES POTENCIALES Y SEGUIMIENTO.xlsx]CARTERA!R23C20</stp>
        <tr r="T23" s="4"/>
      </tp>
      <tp t="s">
        <v>Consumer Discretionary</v>
        <stp/>
        <stp>##V3_BDPV12</stp>
        <stp>AZO UN Equity</stp>
        <stp>ICB_INDUSTRY_NAME</stp>
        <stp>[VALORES POTENCIALES Y SEGUIMIENTO.xlsx]SPX SX5E CAC40 DAX30 IBEX35!R59C4</stp>
        <tr r="D59" s="6"/>
      </tp>
      <tp t="s">
        <v>Real Estate</v>
        <stp/>
        <stp>##V3_BDPV12</stp>
        <stp>AVB UN Equity</stp>
        <stp>ICB_INDUSTRY_NAME</stp>
        <stp>[VALORES POTENCIALES Y SEGUIMIENTO.xlsx]SPX SX5E CAC40 DAX30 IBEX35!R54C4</stp>
        <tr r="D54" s="6"/>
      </tp>
      <tp t="s">
        <v>Energy</v>
        <stp/>
        <stp>##V3_BDPV12</stp>
        <stp>APA UW Equity</stp>
        <stp>ICB_INDUSTRY_NAME</stp>
        <stp>[VALORES POTENCIALES Y SEGUIMIENTO.xlsx]SPX SX5E CAC40 DAX30 IBEX35!R47C4</stp>
        <tr r="D47" s="6"/>
      </tp>
      <tp t="s">
        <v>Health Care</v>
        <stp/>
        <stp>##V3_BDPV12</stp>
        <stp>BIO UN Equity</stp>
        <stp>ICB_INDUSTRY_NAME</stp>
        <stp>[VALORES POTENCIALES Y SEGUIMIENTO.xlsx]SPX SX5E CAC40 DAX30 IBEX35!R69C4</stp>
        <tr r="D69" s="6"/>
      </tp>
      <tp t="s">
        <v>Restaurants</v>
        <stp/>
        <stp>##V3_BDPV12</stp>
        <stp>MCD US Equity</stp>
        <stp>GICS_SUB_INDUSTRY_NAME</stp>
        <stp>[VALORES POTENCIALES Y SEGUIMIENTO.xlsx]POTENCIALES!R246C7</stp>
        <tr r="G246" s="1"/>
      </tp>
      <tp t="s">
        <v>Data Processing &amp; Outsourced S</v>
        <stp/>
        <stp>##V3_BDPV12</stp>
        <stp>V US Equity</stp>
        <stp>GICS_SUB_INDUSTRY_NAME</stp>
        <stp>[VALORES POTENCIALES Y SEGUIMIENTO.xlsx]POTENCIALES!R105C7</stp>
        <tr r="G105" s="1"/>
      </tp>
      <tp t="s">
        <v>Human Resource &amp; Employment Se</v>
        <stp/>
        <stp>##V3_BDPV12</stp>
        <stp>KFY US Equity</stp>
        <stp>GICS_SUB_INDUSTRY_NAME</stp>
        <stp>[VALORES POTENCIALES Y SEGUIMIENTO.xlsx]POTENCIALES!R250C7</stp>
        <tr r="G250" s="1"/>
      </tp>
      <tp t="s">
        <v>Construction Machinery &amp; Heavy</v>
        <stp/>
        <stp>##V3_BDPV12</stp>
        <stp>OSK US Equity</stp>
        <stp>GICS_SUB_INDUSTRY_NAME</stp>
        <stp>[VALORES POTENCIALES Y SEGUIMIENTO.xlsx]POTENCIALES!R154C7</stp>
        <tr r="G154" s="1"/>
      </tp>
      <tp t="s">
        <v>Application Software</v>
        <stp/>
        <stp>##V3_BDPV12</stp>
        <stp>CRM US Equity</stp>
        <stp>GICS_SUB_INDUSTRY_NAME</stp>
        <stp>[VALORES POTENCIALES Y SEGUIMIENTO.xlsx]POTENCIALES!R288C7</stp>
        <tr r="G288" s="1"/>
      </tp>
      <tp>
        <v>1.19</v>
        <stp/>
        <stp>##V3_BDPV12</stp>
        <stp>NKE US Equity</stp>
        <stp>EQY_DPS</stp>
        <stp>[VALORES POTENCIALES Y SEGUIMIENTO.xlsx]POTENCIALES!R16C10</stp>
        <tr r="J16" s="1"/>
      </tp>
      <tp>
        <v>56.108159404246749</v>
        <stp/>
        <stp>##V3_BDPV12</stp>
        <stp>ADSK US Equity</stp>
        <stp>EV_EBITDA_ADJUSTED</stp>
        <stp>[VALORES POTENCIALES Y SEGUIMIENTO.xlsx]POTENCIALES!R293C15</stp>
        <tr r="O293" s="1"/>
      </tp>
      <tp t="s">
        <v>#N/A N/A</v>
        <stp/>
        <stp>##V3_BDPV12</stp>
        <stp>IRBT US Equity</stp>
        <stp>NET_DEBT_TO_EBITDA</stp>
        <stp>[VALORES POTENCIALES Y SEGUIMIENTO.xlsx]POTENCIALES!R256C20</stp>
        <tr r="T256" s="1"/>
      </tp>
      <tp>
        <v>46.200494268336698</v>
        <stp/>
        <stp>##V3_BDPV12</stp>
        <stp>MASI US Equity</stp>
        <stp>EV_EBITDA_ADJUSTED</stp>
        <stp>[VALORES POTENCIALES Y SEGUIMIENTO.xlsx]POTENCIALES!R120C15</stp>
        <tr r="O120" s="1"/>
      </tp>
      <tp>
        <v>16.491920745058732</v>
        <stp/>
        <stp>##V3_BDPV12</stp>
        <stp>NDSN US Equity</stp>
        <stp>EV_EBITDA_ADJUSTED</stp>
        <stp>[VALORES POTENCIALES Y SEGUIMIENTO.xlsx]POTENCIALES!R158C15</stp>
        <tr r="O158" s="1"/>
      </tp>
      <tp t="s">
        <v>#N/A N/A</v>
        <stp/>
        <stp>##V3_BDPV12</stp>
        <stp>SABR US Equity</stp>
        <stp>NET_DEBT_TO_EBITDA</stp>
        <stp>[VALORES POTENCIALES Y SEGUIMIENTO.xlsx]POTENCIALES!R189C20</stp>
        <tr r="T189" s="1"/>
      </tp>
      <tp>
        <v>31.305849380645714</v>
        <stp/>
        <stp>##V3_BDPV12</stp>
        <stp>VRSN US Equity</stp>
        <stp>EV_EBITDA_ADJUSTED</stp>
        <stp>[VALORES POTENCIALES Y SEGUIMIENTO.xlsx]POTENCIALES!R279C15</stp>
        <tr r="O279" s="1"/>
      </tp>
      <tp t="s">
        <v>Health Care</v>
        <stp/>
        <stp>##V3_BDPV12</stp>
        <stp>BAYN GY Equity</stp>
        <stp>ICB_INDUSTRY_NAME</stp>
        <stp>[VALORES POTENCIALES Y SEGUIMIENTO.xlsx]SPX SX5E CAC40 DAX30 IBEX35!R16C13</stp>
        <tr r="M16" s="6"/>
      </tp>
      <tp t="s">
        <v>29/12/2021</v>
        <stp/>
        <stp>##V3_BDPV12</stp>
        <stp>FIZZ US Equity</stp>
        <stp>DVD_PAY_DT</stp>
        <stp>[VALORES POTENCIALES Y SEGUIMIENTO.xlsx]POTENCIALES!R251C12</stp>
        <tr r="L251" s="1"/>
      </tp>
      <tp t="s">
        <v>Health Care</v>
        <stp/>
        <stp>##V3_BDPV12</stp>
        <stp>BAYN GY Equity</stp>
        <stp>ICB_INDUSTRY_NAME</stp>
        <stp>[VALORES POTENCIALES Y SEGUIMIENTO.xlsx]SPX SX5E CAC40 DAX30 IBEX35!R12C31</stp>
        <tr r="AE12" s="6"/>
      </tp>
      <tp t="s">
        <v>Beverages</v>
        <stp/>
        <stp>##V3_BDPV12</stp>
        <stp>PEP US Equity</stp>
        <stp>GICS_INDUSTRY_NAME</stp>
        <stp>[VALORES POTENCIALES Y SEGUIMIENTO.xlsx]POTENCIALES!R35C6</stp>
        <tr r="F35" s="1"/>
      </tp>
      <tp>
        <v>50.189260998142444</v>
        <stp/>
        <stp>##V3_BDPV12</stp>
        <stp>ETSY US Equity</stp>
        <stp>EV_EBITDA_ADJUSTED</stp>
        <stp>[VALORES POTENCIALES Y SEGUIMIENTO.xlsx]POTENCIALES!R260C15</stp>
        <tr r="O260" s="1"/>
      </tp>
      <tp t="s">
        <v>Health Care Providers &amp; Servic</v>
        <stp/>
        <stp>##V3_BDPV12</stp>
        <stp>HQY US Equity</stp>
        <stp>GICS_INDUSTRY_NAME</stp>
        <stp>[VALORES POTENCIALES Y SEGUIMIENTO.xlsx]POTENCIALES!R55C6</stp>
        <tr r="F55" s="1"/>
      </tp>
      <tp>
        <v>-0.2103825136612022</v>
        <stp/>
        <stp>##V3_BDPV12</stp>
        <stp>ADBE US Equity</stp>
        <stp>NET_DEBT_TO_EBITDA</stp>
        <stp>[VALORES POTENCIALES Y SEGUIMIENTO.xlsx]POTENCIALES!R315C20</stp>
        <tr r="T315" s="1"/>
      </tp>
      <tp>
        <v>-4.3092153427271755</v>
        <stp/>
        <stp>##V3_BDPV12</stp>
        <stp>BABA US Equity</stp>
        <stp>NET_DEBT_TO_EBITDA</stp>
        <stp>[VALORES POTENCIALES Y SEGUIMIENTO.xlsx]POTENCIALES!R362C20</stp>
        <tr r="T362" s="1"/>
      </tp>
      <tp t="s">
        <v>Hotels, Restaurants &amp; Leisure</v>
        <stp/>
        <stp>##V3_BDPV12</stp>
        <stp>CHH US Equity</stp>
        <stp>GICS_INDUSTRY_NAME</stp>
        <stp>[VALORES POTENCIALES Y SEGUIMIENTO.xlsx]POTENCIALES!R25C6</stp>
        <tr r="F25" s="1"/>
      </tp>
      <tp t="s">
        <v>07/02/2023</v>
        <stp/>
        <stp>##V3_BDPV12</stp>
        <stp>IT US Equity</stp>
        <stp>EXPECTED_REPORT_DT</stp>
        <stp>[VALORES POTENCIALES Y SEGUIMIENTO.xlsx]POTENCIALES!R49C8</stp>
        <tr r="H49" s="1"/>
      </tp>
      <tp>
        <v>52.910998334941866</v>
        <stp/>
        <stp>##V3_BDPV12</stp>
        <stp>ANSS US Equity</stp>
        <stp>EV_EBITDA_ADJUSTED</stp>
        <stp>[VALORES POTENCIALES Y SEGUIMIENTO.xlsx]POTENCIALES!R295C15</stp>
        <tr r="O295" s="1"/>
      </tp>
      <tp t="s">
        <v>05/05/2023</v>
        <stp/>
        <stp>##V3_BDPV12</stp>
        <stp>CI US Equity</stp>
        <stp>EXPECTED_REPORT_DT</stp>
        <stp>[VALORES POTENCIALES Y SEGUIMIENTO.xlsx]POTENCIALES!R99C8</stp>
        <tr r="H99" s="1"/>
      </tp>
      <tp t="s">
        <v>21/04/2023</v>
        <stp/>
        <stp>##V3_BDPV12</stp>
        <stp>PG US Equity</stp>
        <stp>EXPECTED_REPORT_DT</stp>
        <stp>[VALORES POTENCIALES Y SEGUIMIENTO.xlsx]POTENCIALES!R69C8</stp>
        <tr r="H69" s="1"/>
      </tp>
      <tp t="s">
        <v>Financials</v>
        <stp/>
        <stp>##V3_BDPV12</stp>
        <stp>BBVA SM Equity</stp>
        <stp>ICB_INDUSTRY_NAME</stp>
        <stp>[VALORES POTENCIALES Y SEGUIMIENTO.xlsx]SPX SX5E CAC40 DAX30 IBEX35!R13C40</stp>
        <tr r="AN13" s="6"/>
      </tp>
      <tp>
        <v>22.920998674521357</v>
        <stp/>
        <stp>##V3_BDPV12</stp>
        <stp>COST US Equity</stp>
        <stp>EV_EBITDA_ADJUSTED</stp>
        <stp>[VALORES POTENCIALES Y SEGUIMIENTO.xlsx]POTENCIALES!R229C15</stp>
        <tr r="O229" s="1"/>
      </tp>
      <tp>
        <v>10.170617078793001</v>
        <stp/>
        <stp>##V3_BDPV12</stp>
        <stp>ROST US Equity</stp>
        <stp>EV_EBITDA_ADJUSTED</stp>
        <stp>[VALORES POTENCIALES Y SEGUIMIENTO.xlsx]POTENCIALES!R213C15</stp>
        <tr r="O213" s="1"/>
      </tp>
      <tp t="s">
        <v>Financials</v>
        <stp/>
        <stp>##V3_BDPV12</stp>
        <stp>BBVA SQ Equity</stp>
        <stp>ICB_INDUSTRY_NAME</stp>
        <stp>[VALORES POTENCIALES Y SEGUIMIENTO.xlsx]SPX SX5E CAC40 DAX30 IBEX35!R17C13</stp>
        <tr r="M17" s="6"/>
      </tp>
      <tp>
        <v>13.765632201567062</v>
        <stp/>
        <stp>##V3_BDPV12</stp>
        <stp>FISV US Equity</stp>
        <stp>EV_EBITDA_ADJUSTED</stp>
        <stp>[VALORES POTENCIALES Y SEGUIMIENTO.xlsx]POTENCIALES!R309C15</stp>
        <tr r="O309" s="1"/>
      </tp>
      <tp>
        <v>13.765632201567062</v>
        <stp/>
        <stp>##V3_BDPV12</stp>
        <stp>FISV US Equity</stp>
        <stp>EV_EBITDA_ADJUSTED</stp>
        <stp>[VALORES POTENCIALES Y SEGUIMIENTO.xlsx]POTENCIALES!R311C15</stp>
        <tr r="O311" s="1"/>
      </tp>
      <tp t="s">
        <v>#N/A Field Not Applicable</v>
        <stp/>
        <stp>##V3_BDPV12</stp>
        <stp>AMZN US Equity</stp>
        <stp>DVD_PAY_DT</stp>
        <stp>[VALORES POTENCIALES Y SEGUIMIENTO.xlsx]POTENCIALES!R262C12</stp>
        <tr r="L262" s="1"/>
      </tp>
      <tp t="s">
        <v>Health Care Providers &amp; Servic</v>
        <stp/>
        <stp>##V3_BDPV12</stp>
        <stp>DVA US Equity</stp>
        <stp>GICS_INDUSTRY_NAME</stp>
        <stp>[VALORES POTENCIALES Y SEGUIMIENTO.xlsx]POTENCIALES!R85C6</stp>
        <tr r="F85" s="1"/>
      </tp>
      <tp>
        <v>0</v>
        <stp/>
        <stp>##V3_BDPV12</stp>
        <stp>CHKP US Equity</stp>
        <stp>EQY_DPS</stp>
        <stp>[VALORES POTENCIALES Y SEGUIMIENTO.xlsx]CARTERA!R35C39</stp>
        <tr r="AM35" s="4"/>
      </tp>
      <tp>
        <v>18319780526.080002</v>
        <stp/>
        <stp>##V3_BDPV12</stp>
        <stp>EXPD UW Equity</stp>
        <stp>CUR_MKT_CAP</stp>
        <stp>[VALORES POTENCIALES Y SEGUIMIENTO.xlsx]SPX SX5E CAC40 DAX30 IBEX35!R180C3</stp>
        <tr r="C180" s="6"/>
      </tp>
      <tp>
        <v>600.66999999999996</v>
        <stp/>
        <stp>##V3_BDPV12</stp>
        <stp>AVGO US Equity</stp>
        <stp>LAST PRICE</stp>
        <stp>[VALORES POTENCIALES Y SEGUIMIENTO.xlsx]POTENCIALES!R351C30</stp>
        <tr r="AD351" s="1"/>
      </tp>
      <tp>
        <v>25346786740</v>
        <stp/>
        <stp>##V3_BDPV12</stp>
        <stp>FITB UW Equity</stp>
        <stp>CUR_MKT_CAP</stp>
        <stp>[VALORES POTENCIALES Y SEGUIMIENTO.xlsx]SPX SX5E CAC40 DAX30 IBEX35!R194C3</stp>
        <tr r="C194" s="6"/>
      </tp>
      <tp>
        <v>17847745524.48</v>
        <stp/>
        <stp>##V3_BDPV12</stp>
        <stp>FOXA UW Equity</stp>
        <stp>CUR_MKT_CAP</stp>
        <stp>[VALORES POTENCIALES Y SEGUIMIENTO.xlsx]SPX SX5E CAC40 DAX30 IBEX35!R198C3</stp>
        <tr r="C198" s="6"/>
      </tp>
      <tp>
        <v>369.23</v>
        <stp/>
        <stp>##V3_BDPV12</stp>
        <stp>SPGI US Equity</stp>
        <stp>LAST PRICE</stp>
        <stp>[VALORES POTENCIALES Y SEGUIMIENTO.xlsx]POTENCIALES!R183C30</stp>
        <tr r="AD183" s="1"/>
      </tp>
      <tp>
        <v>10403461221.500002</v>
        <stp/>
        <stp>##V3_BDPV12</stp>
        <stp>QRVO UW Equity</stp>
        <stp>CUR_MKT_CAP</stp>
        <stp>[VALORES POTENCIALES Y SEGUIMIENTO.xlsx]SPX SX5E CAC40 DAX30 IBEX35!R396C3</stp>
        <tr r="C396" s="6"/>
      </tp>
      <tp t="s">
        <v>#N/A Real Time</v>
        <stp/>
        <stp>##V3_BDPV12</stp>
        <stp>ZNGA US Equity</stp>
        <stp>LAST PRICE</stp>
        <stp>[VALORES POTENCIALES Y SEGUIMIENTO.xlsx]POTENCIALES!R328C30</stp>
        <tr r="AD328" s="1"/>
      </tp>
      <tp>
        <v>67408230267.400009</v>
        <stp/>
        <stp>##V3_BDPV12</stp>
        <stp>FISV UW Equity</stp>
        <stp>CUR_MKT_CAP</stp>
        <stp>[VALORES POTENCIALES Y SEGUIMIENTO.xlsx]SPX SX5E CAC40 DAX30 IBEX35!R193C3</stp>
        <tr r="C193" s="6"/>
      </tp>
      <tp>
        <v>145.19999999999999</v>
        <stp/>
        <stp>##V3_BDPV12</stp>
        <stp>ABBV US Equity</stp>
        <stp>PX_CLOSE_1D</stp>
        <stp>[VALORES POTENCIALES Y SEGUIMIENTO.xlsx]POTENCIALES!R91C32</stp>
        <tr r="AF91" s="1"/>
      </tp>
      <tp>
        <v>12505669799.609999</v>
        <stp/>
        <stp>##V3_BDPV12</stp>
        <stp>CTLT UN Equity</stp>
        <stp>CUR_MKT_CAP</stp>
        <stp>[VALORES POTENCIALES Y SEGUIMIENTO.xlsx]SPX SX5E CAC40 DAX30 IBEX35!R125C3</stp>
        <tr r="C125" s="6"/>
      </tp>
      <tp t="s">
        <v>Personal Products</v>
        <stp/>
        <stp>##V3_BDPV12</stp>
        <stp>IPAR US Equity</stp>
        <stp>GICS_SUB_INDUSTRY_NAME</stp>
        <stp>[VALORES POTENCIALES Y SEGUIMIENTO.xlsx]POTENCIALES!R259C7</stp>
        <tr r="G259" s="1"/>
      </tp>
      <tp>
        <v>14339995371.35</v>
        <stp/>
        <stp>##V3_BDPV12</stp>
        <stp>VTRS UW Equity</stp>
        <stp>CUR_MKT_CAP</stp>
        <stp>[VALORES POTENCIALES Y SEGUIMIENTO.xlsx]SPX SX5E CAC40 DAX30 IBEX35!R482C3</stp>
        <tr r="C482" s="6"/>
      </tp>
      <tp>
        <v>112.88</v>
        <stp/>
        <stp>##V3_BDPV12</stp>
        <stp>IPGP US Equity</stp>
        <stp>LAST PRICE</stp>
        <stp>[VALORES POTENCIALES Y SEGUIMIENTO.xlsx]POTENCIALES!R350C30</stp>
        <tr r="AD350" s="1"/>
      </tp>
      <tp>
        <v>1.04</v>
        <stp/>
        <stp>##V3_BDPV12</stp>
        <stp>TJX  US Equity</stp>
        <stp>EQY_DPS</stp>
        <stp>[VALORES POTENCIALES Y SEGUIMIENTO.xlsx]POTENCIALES!R234C10</stp>
        <tr r="J234" s="1"/>
      </tp>
      <tp t="s">
        <v>EUR</v>
        <stp/>
        <stp>##V3_BDPV12</stp>
        <stp>SPM IM Equity</stp>
        <stp>CRNCY</stp>
        <stp>[VALORES POTENCIALES Y SEGUIMIENTO.xlsx]CARTERA!R63C9</stp>
        <tr r="I63" s="4"/>
      </tp>
      <tp t="s">
        <v>USD</v>
        <stp/>
        <stp>##V3_BDPV12</stp>
        <stp>QTRX US Equity</stp>
        <stp>CRNCY</stp>
        <stp>[VALORES POTENCIALES Y SEGUIMIENTO.xlsx]CARTERA!R18C9</stp>
        <tr r="I18" s="4"/>
      </tp>
      <tp t="s">
        <v>Aerospace &amp; Defense</v>
        <stp/>
        <stp>##V3_BDPV12</stp>
        <stp>LHX US Equity</stp>
        <stp>GICS_SUB_INDUSTRY_NAME</stp>
        <stp>[VALORES POTENCIALES Y SEGUIMIENTO.xlsx]POTENCIALES!R204C7</stp>
        <tr r="G204" s="1"/>
      </tp>
      <tp t="s">
        <v>Aerospace &amp; Defense</v>
        <stp/>
        <stp>##V3_BDPV12</stp>
        <stp>LMT US Equity</stp>
        <stp>GICS_SUB_INDUSTRY_NAME</stp>
        <stp>[VALORES POTENCIALES Y SEGUIMIENTO.xlsx]POTENCIALES!R194C7</stp>
        <tr r="G194" s="1"/>
      </tp>
      <tp>
        <v>56.6</v>
        <stp/>
        <stp>##V3_BDPV12</stp>
        <stp>941 HK Equity</stp>
        <stp>LAST PRICE</stp>
        <stp>[VALORES POTENCIALES Y SEGUIMIENTO.xlsx]CARTERA!R59C15</stp>
        <tr r="O59" s="4"/>
      </tp>
      <tp t="s">
        <v>Consumer Staples</v>
        <stp/>
        <stp>##V3_BDPV12</stp>
        <stp>ADM UN Equity</stp>
        <stp>ICB_INDUSTRY_NAME</stp>
        <stp>[VALORES POTENCIALES Y SEGUIMIENTO.xlsx]SPX SX5E CAC40 DAX30 IBEX35!R18C4</stp>
        <tr r="D18" s="6"/>
      </tp>
      <tp>
        <v>1.72</v>
        <stp/>
        <stp>##V3_BDPV12</stp>
        <stp>RHI US Equity</stp>
        <stp>EQY_DPS</stp>
        <stp>[VALORES POTENCIALES Y SEGUIMIENTO.xlsx]POTENCIALES!R57C10</stp>
        <tr r="J57" s="1"/>
      </tp>
      <tp>
        <v>0.6875</v>
        <stp/>
        <stp>##V3_BDPV12</stp>
        <stp>CHH US Equity</stp>
        <stp>EQY_DPS</stp>
        <stp>[VALORES POTENCIALES Y SEGUIMIENTO.xlsx]POTENCIALES!R25C10</stp>
        <tr r="J25" s="1"/>
      </tp>
      <tp t="s">
        <v>#N/A N/A</v>
        <stp/>
        <stp>##V3_BDPV12</stp>
        <stp>TGP US Equity</stp>
        <stp>CUR_MKT_CAP</stp>
        <stp>[VALORES POTENCIALES Y SEGUIMIENTO.xlsx]CARTERA!R56C20</stp>
        <tr r="T56" s="4"/>
      </tp>
      <tp t="s">
        <v>Technology</v>
        <stp/>
        <stp>##V3_BDPV12</stp>
        <stp>CDAY UN Equity</stp>
        <stp>ICB_INDUSTRY_NAME</stp>
        <stp>[VALORES POTENCIALES Y SEGUIMIENTO.xlsx]SPX SX5E CAC40 DAX30 IBEX35!R92C4</stp>
        <tr r="D92" s="6"/>
      </tp>
      <tp t="s">
        <v>Electronic Components</v>
        <stp/>
        <stp>##V3_BDPV12</stp>
        <stp>APH US Equity</stp>
        <stp>GICS_SUB_INDUSTRY_NAME</stp>
        <stp>[VALORES POTENCIALES Y SEGUIMIENTO.xlsx]POTENCIALES!R129C7</stp>
        <tr r="G129" s="1"/>
      </tp>
      <tp>
        <v>1.4</v>
        <stp/>
        <stp>##V3_BDPV12</stp>
        <stp>CHE US Equity</stp>
        <stp>EQY_DPS</stp>
        <stp>[VALORES POTENCIALES Y SEGUIMIENTO.xlsx]POTENCIALES!R81C10</stp>
        <tr r="J81" s="1"/>
      </tp>
      <tp t="s">
        <v>Industrial Machinery</v>
        <stp/>
        <stp>##V3_BDPV12</stp>
        <stp>ITT US Equity</stp>
        <stp>GICS_SUB_INDUSTRY_NAME</stp>
        <stp>[VALORES POTENCIALES Y SEGUIMIENTO.xlsx]POTENCIALES!R161C7</stp>
        <tr r="G161" s="1"/>
      </tp>
      <tp>
        <v>1.05</v>
        <stp/>
        <stp>##V3_BDPV12</stp>
        <stp>CHD US Equity</stp>
        <stp>EQY_DPS</stp>
        <stp>[VALORES POTENCIALES Y SEGUIMIENTO.xlsx]POTENCIALES!R90C10</stp>
        <tr r="J90" s="1"/>
      </tp>
      <tp t="s">
        <v>Health Care Providers &amp; Servic</v>
        <stp/>
        <stp>##V3_BDPV12</stp>
        <stp>PINC US Equity</stp>
        <stp>GICS_INDUSTRY_NAME</stp>
        <stp>[VALORES POTENCIALES Y SEGUIMIENTO.xlsx]POTENCIALES!R95C6</stp>
        <tr r="F95" s="1"/>
      </tp>
      <tp t="s">
        <v>#N/A Field Not Applicable</v>
        <stp/>
        <stp>##V3_BDPV12</stp>
        <stp>QLYS US Equity</stp>
        <stp>DVD_PAY_DT</stp>
        <stp>[VALORES POTENCIALES Y SEGUIMIENTO.xlsx]POTENCIALES!R334C12</stp>
        <tr r="L334" s="1"/>
      </tp>
      <tp>
        <v>0.39015015015015014</v>
        <stp/>
        <stp>##V3_BDPV12</stp>
        <stp>AMAT US Equity</stp>
        <stp>NET_DEBT_TO_EBITDA</stp>
        <stp>[VALORES POTENCIALES Y SEGUIMIENTO.xlsx]POTENCIALES!R359C20</stp>
        <tr r="T359" s="1"/>
      </tp>
      <tp>
        <v>17.832396484094804</v>
        <stp/>
        <stp>##V3_BDPV12</stp>
        <stp>AAPL US Equity</stp>
        <stp>EV_EBITDA_ADJUSTED</stp>
        <stp>[VALORES POTENCIALES Y SEGUIMIENTO.xlsx]POTENCIALES!R330C15</stp>
        <tr r="O330" s="1"/>
      </tp>
      <tp>
        <v>-0.14878051494314276</v>
        <stp/>
        <stp>##V3_BDPV12</stp>
        <stp>IPAR US Equity</stp>
        <stp>NET_DEBT_TO_EBITDA</stp>
        <stp>[VALORES POTENCIALES Y SEGUIMIENTO.xlsx]POTENCIALES!R259C20</stp>
        <tr r="T259" s="1"/>
      </tp>
      <tp>
        <v>2.7547974413646057</v>
        <stp/>
        <stp>##V3_BDPV12</stp>
        <stp>NDAQ US Equity</stp>
        <stp>NET_DEBT_TO_EBITDA</stp>
        <stp>[VALORES POTENCIALES Y SEGUIMIENTO.xlsx]POTENCIALES!R110C20</stp>
        <tr r="T110" s="1"/>
      </tp>
      <tp>
        <v>32.955850893382276</v>
        <stp/>
        <stp>##V3_BDPV12</stp>
        <stp>EXPO US Equity</stp>
        <stp>EV_EBITDA_ADJUSTED</stp>
        <stp>[VALORES POTENCIALES Y SEGUIMIENTO.xlsx]POTENCIALES!R139C15</stp>
        <tr r="O139" s="1"/>
      </tp>
      <tp>
        <v>-0.23119015047879618</v>
        <stp/>
        <stp>##V3_BDPV12</stp>
        <stp>NTAP US Equity</stp>
        <stp>NET_DEBT_TO_EBITDA</stp>
        <stp>[VALORES POTENCIALES Y SEGUIMIENTO.xlsx]POTENCIALES!R333C20</stp>
        <tr r="T333" s="1"/>
      </tp>
      <tp>
        <v>38.179871326725788</v>
        <stp/>
        <stp>##V3_BDPV12</stp>
        <stp>PYPL US Equity</stp>
        <stp>EV_EBITDA_ADJUSTED</stp>
        <stp>[VALORES POTENCIALES Y SEGUIMIENTO.xlsx]POTENCIALES!R188C15</stp>
        <tr r="O188" s="1"/>
      </tp>
      <tp t="s">
        <v>#N/A N/A</v>
        <stp/>
        <stp>##V3_BDPV12</stp>
        <stp>AZPN US Equity</stp>
        <stp>EV_EBITDA_ADJUSTED</stp>
        <stp>[VALORES POTENCIALES Y SEGUIMIENTO.xlsx]POTENCIALES!R294C15</stp>
        <tr r="O294" s="1"/>
      </tp>
      <tp t="s">
        <v>Professional Services</v>
        <stp/>
        <stp>##V3_BDPV12</stp>
        <stp>TNET US Equity</stp>
        <stp>GICS_INDUSTRY_NAME</stp>
        <stp>[VALORES POTENCIALES Y SEGUIMIENTO.xlsx]POTENCIALES!R61C6</stp>
        <tr r="F61" s="1"/>
      </tp>
      <tp t="s">
        <v>23/02/2023</v>
        <stp/>
        <stp>##V3_BDPV12</stp>
        <stp>PAYX US Equity</stp>
        <stp>DVD_PAY_DT</stp>
        <stp>[VALORES POTENCIALES Y SEGUIMIENTO.xlsx]POTENCIALES!R306C12</stp>
        <tr r="L306" s="1"/>
      </tp>
      <tp>
        <v>28.61900130543933</v>
        <stp/>
        <stp>##V3_BDPV12</stp>
        <stp>EXPE US Equity</stp>
        <stp>EV_EBITDA_ADJUSTED</stp>
        <stp>[VALORES POTENCIALES Y SEGUIMIENTO.xlsx]POTENCIALES!R264C15</stp>
        <tr r="O264" s="1"/>
      </tp>
      <tp t="s">
        <v>HENRY SCHEIN INC</v>
        <stp/>
        <stp>##V3_BDPV12</stp>
        <stp>HSIC US Equity</stp>
        <stp>SHORT_NAME</stp>
        <stp>[VALORES POTENCIALES Y SEGUIMIENTO.xlsx]POTENCIALES!R76C5</stp>
        <tr r="E76" s="1"/>
      </tp>
      <tp>
        <v>10.295597945850538</v>
        <stp/>
        <stp>##V3_BDPV12</stp>
        <stp>EXPD US Equity</stp>
        <stp>EV_EBITDA_ADJUSTED</stp>
        <stp>[VALORES POTENCIALES Y SEGUIMIENTO.xlsx]POTENCIALES!R177C15</stp>
        <tr r="O177" s="1"/>
      </tp>
      <tp>
        <v>1.2170648464163822</v>
        <stp/>
        <stp>##V3_BDPV12</stp>
        <stp>EBAY US Equity</stp>
        <stp>NET_DEBT_TO_EBITDA</stp>
        <stp>[VALORES POTENCIALES Y SEGUIMIENTO.xlsx]POTENCIALES!R261C20</stp>
        <tr r="T261" s="1"/>
      </tp>
      <tp t="s">
        <v>23/03/2023</v>
        <stp/>
        <stp>##V3_BDPV12</stp>
        <stp>CTAS US Equity</stp>
        <stp>EXPECTED_REPORT_DT</stp>
        <stp>[VALORES POTENCIALES Y SEGUIMIENTO.xlsx]POTENCIALES!R47C8</stp>
        <tr r="H47" s="1"/>
      </tp>
      <tp>
        <v>188.90920052782459</v>
        <stp/>
        <stp>##V3_BDPV12</stp>
        <stp>APPF US Equity</stp>
        <stp>EV_EBITDA_ADJUSTED</stp>
        <stp>[VALORES POTENCIALES Y SEGUIMIENTO.xlsx]POTENCIALES!R284C15</stp>
        <tr r="O284" s="1"/>
      </tp>
      <tp t="s">
        <v>MONSTER BEVERAGE</v>
        <stp/>
        <stp>##V3_BDPV12</stp>
        <stp>MNST US Equity</stp>
        <stp>SHORT_NAME</stp>
        <stp>[VALORES POTENCIALES Y SEGUIMIENTO.xlsx]POTENCIALES!R33C5</stp>
        <tr r="E33" s="1"/>
      </tp>
      <tp t="s">
        <v>Technology</v>
        <stp/>
        <stp>##V3_BDPV12</stp>
        <stp>ASML NA Equity</stp>
        <stp>ICB_INDUSTRY_NAME</stp>
        <stp>[VALORES POTENCIALES Y SEGUIMIENTO.xlsx]SPX SX5E CAC40 DAX30 IBEX35!R14C13</stp>
        <tr r="M14" s="6"/>
      </tp>
      <tp t="s">
        <v>#N/A Field Not Applicable</v>
        <stp/>
        <stp>##V3_BDPV12</stp>
        <stp>PAYC US Equity</stp>
        <stp>DVD_PAY_DT</stp>
        <stp>[VALORES POTENCIALES Y SEGUIMIENTO.xlsx]POTENCIALES!R320C12</stp>
        <tr r="L320" s="1"/>
      </tp>
      <tp>
        <v>0.72804209462536873</v>
        <stp/>
        <stp>##V3_BDPV12</stp>
        <stp>KLAC US Equity</stp>
        <stp>NET_DEBT_TO_EBITDA</stp>
        <stp>[VALORES POTENCIALES Y SEGUIMIENTO.xlsx]POTENCIALES!R357C20</stp>
        <tr r="T357" s="1"/>
      </tp>
      <tp t="s">
        <v>Professional Services</v>
        <stp/>
        <stp>##V3_BDPV12</stp>
        <stp>NSP US Equity</stp>
        <stp>GICS_INDUSTRY_NAME</stp>
        <stp>[VALORES POTENCIALES Y SEGUIMIENTO.xlsx]POTENCIALES!R56C6</stp>
        <tr r="F56" s="1"/>
      </tp>
      <tp t="s">
        <v>Textiles, Apparel &amp; Luxury Goo</v>
        <stp/>
        <stp>##V3_BDPV12</stp>
        <stp>NKE US Equity</stp>
        <stp>GICS_INDUSTRY_NAME</stp>
        <stp>[VALORES POTENCIALES Y SEGUIMIENTO.xlsx]POTENCIALES!R16C6</stp>
        <tr r="F16" s="1"/>
      </tp>
      <tp t="s">
        <v>Hotels, Restaurants &amp; Leisure</v>
        <stp/>
        <stp>##V3_BDPV12</stp>
        <stp>MAR US Equity</stp>
        <stp>GICS_INDUSTRY_NAME</stp>
        <stp>[VALORES POTENCIALES Y SEGUIMIENTO.xlsx]POTENCIALES!R26C6</stp>
        <tr r="F26" s="1"/>
      </tp>
      <tp t="s">
        <v>GILEAD SCIENCES</v>
        <stp/>
        <stp>##V3_BDPV12</stp>
        <stp>GILD US Equity</stp>
        <stp>SHORT_NAME</stp>
        <stp>[VALORES POTENCIALES Y SEGUIMIENTO.xlsx]POTENCIALES!R39C5</stp>
        <tr r="E39" s="1"/>
      </tp>
      <tp t="s">
        <v>Health Care Providers &amp; Servic</v>
        <stp/>
        <stp>##V3_BDPV12</stp>
        <stp>CAH US Equity</stp>
        <stp>GICS_INDUSTRY_NAME</stp>
        <stp>[VALORES POTENCIALES Y SEGUIMIENTO.xlsx]POTENCIALES!R96C6</stp>
        <tr r="F96" s="1"/>
      </tp>
      <tp>
        <v>5.9200975081256777</v>
        <stp/>
        <stp>##V3_BDPV12</stp>
        <stp>NUAN US Equity</stp>
        <stp>NET_DEBT_TO_EBITDA</stp>
        <stp>[VALORES POTENCIALES Y SEGUIMIENTO.xlsx]POTENCIALES!R290C20</stp>
        <tr r="T290" s="1"/>
      </tp>
      <tp t="s">
        <v>Commercial Services &amp; Supplies</v>
        <stp/>
        <stp>##V3_BDPV12</stp>
        <stp>BCO US Equity</stp>
        <stp>GICS_INDUSTRY_NAME</stp>
        <stp>[VALORES POTENCIALES Y SEGUIMIENTO.xlsx]POTENCIALES!R66C6</stp>
        <tr r="F66" s="1"/>
      </tp>
      <tp>
        <v>27.814602442834556</v>
        <stp/>
        <stp>##V3_BDPV12</stp>
        <stp>SNPS US Equity</stp>
        <stp>EV_EBITDA_ADJUSTED</stp>
        <stp>[VALORES POTENCIALES Y SEGUIMIENTO.xlsx]POTENCIALES!R292C15</stp>
        <tr r="O292" s="1"/>
      </tp>
      <tp>
        <v>-1.8825429262023377</v>
        <stp/>
        <stp>##V3_BDPV12</stp>
        <stp>EPAM US Equity</stp>
        <stp>NET_DEBT_TO_EBITDA</stp>
        <stp>[VALORES POTENCIALES Y SEGUIMIENTO.xlsx]POTENCIALES!R340C20</stp>
        <tr r="T340" s="1"/>
      </tp>
      <tp>
        <v>1.3950279175095119</v>
        <stp/>
        <stp>##V3_BDPV12</stp>
        <stp>AKAM US Equity</stp>
        <stp>NET_DEBT_TO_EBITDA</stp>
        <stp>[VALORES POTENCIALES Y SEGUIMIENTO.xlsx]POTENCIALES!R300C20</stp>
        <tr r="T300" s="1"/>
      </tp>
      <tp>
        <v>2.6353658682606964</v>
        <stp/>
        <stp>##V3_BDPV12</stp>
        <stp>VIPS US Equity</stp>
        <stp>EV_EBITDA_ADJUSTED</stp>
        <stp>[VALORES POTENCIALES Y SEGUIMIENTO.xlsx]POTENCIALES!R361C15</stp>
        <tr r="O361" s="1"/>
      </tp>
      <tp t="s">
        <v>03/03/2023</v>
        <stp/>
        <stp>##V3_BDPV12</stp>
        <stp>BF/B US Equity</stp>
        <stp>EXPECTED_REPORT_DT</stp>
        <stp>[VALORES POTENCIALES Y SEGUIMIENTO.xlsx]POTENCIALES!R36C8</stp>
        <tr r="H36" s="1"/>
      </tp>
      <tp t="s">
        <v>Biotechnology</v>
        <stp/>
        <stp>##V3_BDPV12</stp>
        <stp>UTHR US Equity</stp>
        <stp>GICS_INDUSTRY_NAME</stp>
        <stp>[VALORES POTENCIALES Y SEGUIMIENTO.xlsx]POTENCIALES!R40C6</stp>
        <tr r="F40" s="1"/>
      </tp>
      <tp t="s">
        <v>MASIMO CORP</v>
        <stp/>
        <stp>##V3_BDPV12</stp>
        <stp>MASI US Equity</stp>
        <stp>SHORT_NAME</stp>
        <stp>[VALORES POTENCIALES Y SEGUIMIENTO.xlsx]POTENCIALES!R73C5</stp>
        <tr r="E73" s="1"/>
      </tp>
      <tp t="s">
        <v>Health Care Providers &amp; Servic</v>
        <stp/>
        <stp>##V3_BDPV12</stp>
        <stp>DGX US Equity</stp>
        <stp>GICS_INDUSTRY_NAME</stp>
        <stp>[VALORES POTENCIALES Y SEGUIMIENTO.xlsx]POTENCIALES!R86C6</stp>
        <tr r="F86" s="1"/>
      </tp>
      <tp t="s">
        <v>Trucking</v>
        <stp/>
        <stp>##V3_BDPV12</stp>
        <stp>LSTR US Equity</stp>
        <stp>GICS_SUB_INDUSTRY_NAME</stp>
        <stp>[VALORES POTENCIALES Y SEGUIMIENTO.xlsx]POTENCIALES!R179C7</stp>
        <tr r="G179" s="1"/>
      </tp>
      <tp>
        <v>86156172003.240005</v>
        <stp/>
        <stp>##V3_BDPV12</stp>
        <stp>REGN US Equity</stp>
        <stp>CUR_MKT_CAP</stp>
        <stp>[VALORES POTENCIALES Y SEGUIMIENTO.xlsx]POTENCIALES!R41C17</stp>
        <tr r="Q41" s="1"/>
      </tp>
      <tp>
        <v>121048620000.00002</v>
        <stp/>
        <stp>##V3_BDPV12</stp>
        <stp>INTC UW Equity</stp>
        <stp>CUR_MKT_CAP</stp>
        <stp>[VALORES POTENCIALES Y SEGUIMIENTO.xlsx]SPX SX5E CAC40 DAX30 IBEX35!R247C3</stp>
        <tr r="C247" s="6"/>
      </tp>
      <tp>
        <v>4674816630</v>
        <stp/>
        <stp>##V3_BDPV12</stp>
        <stp>ASGN US Equity</stp>
        <stp>CUR_MKT_CAP</stp>
        <stp>[VALORES POTENCIALES Y SEGUIMIENTO.xlsx]POTENCIALES!R60C17</stp>
        <tr r="Q60" s="1"/>
      </tp>
      <tp>
        <v>299.59199999999998</v>
        <stp/>
        <stp>##V3_BDPV12</stp>
        <stp>LRCX US Equity</stp>
        <stp>LOW_52WEEK</stp>
        <stp>[VALORES POTENCIALES Y SEGUIMIENTO.xlsx]POTENCIALES!R358C35</stp>
        <tr r="AI358" s="1"/>
      </tp>
      <tp>
        <v>238861053270.00003</v>
        <stp/>
        <stp>##V3_BDPV12</stp>
        <stp>ORCL UN Equity</stp>
        <stp>CUR_MKT_CAP</stp>
        <stp>[VALORES POTENCIALES Y SEGUIMIENTO.xlsx]SPX SX5E CAC40 DAX30 IBEX35!R359C3</stp>
        <tr r="C359" s="6"/>
      </tp>
      <tp>
        <v>79.12</v>
        <stp/>
        <stp>##V3_BDPV12</stp>
        <stp>BFAM US Equity</stp>
        <stp>PX_CLOSE_1D</stp>
        <stp>[VALORES POTENCIALES Y SEGUIMIENTO.xlsx]POTENCIALES!R64C32</stp>
        <tr r="AF64" s="1"/>
      </tp>
      <tp>
        <v>213.43</v>
        <stp/>
        <stp>##V3_BDPV12</stp>
        <stp>NVDA US Equity</stp>
        <stp>LAST PRICE</stp>
        <stp>[VALORES POTENCIALES Y SEGUIMIENTO.xlsx]POTENCIALES!R346C30</stp>
        <tr r="AD346" s="1"/>
      </tp>
      <tp>
        <v>560.91999999999996</v>
        <stp/>
        <stp>##V3_BDPV12</stp>
        <stp>IDXX US Equity</stp>
        <stp>HIGH_52WEEK</stp>
        <stp>[VALORES POTENCIALES Y SEGUIMIENTO.xlsx]POTENCIALES!R70C33</stp>
        <tr r="AG70" s="1"/>
      </tp>
      <tp>
        <v>48528185606.739998</v>
        <stp/>
        <stp>##V3_BDPV12</stp>
        <stp>NXPI UW Equity</stp>
        <stp>CUR_MKT_CAP</stp>
        <stp>[VALORES POTENCIALES Y SEGUIMIENTO.xlsx]SPX SX5E CAC40 DAX30 IBEX35!R353C3</stp>
        <tr r="C353" s="6"/>
      </tp>
      <tp t="s">
        <v>Bank of New York Mellon Corp/T</v>
        <stp/>
        <stp>##V3_BDPV12</stp>
        <stp>BK UN Equity</stp>
        <stp>SECURITY_NAME</stp>
        <stp>[VALORES POTENCIALES Y SEGUIMIENTO.xlsx]SPX SX5E CAC40 DAX30 IBEX35!R70C5</stp>
        <tr r="E70" s="6"/>
      </tp>
      <tp>
        <v>340.48</v>
        <stp/>
        <stp>##V3_BDPV12</stp>
        <stp>FICO US Equity</stp>
        <stp>LOW_52WEEK</stp>
        <stp>[VALORES POTENCIALES Y SEGUIMIENTO.xlsx]POTENCIALES!R307C35</stp>
        <tr r="AI307" s="1"/>
      </tp>
      <tp>
        <v>39.630000000000003</v>
        <stp/>
        <stp>##V3_BDPV12</stp>
        <stp>SRCL US Equity</stp>
        <stp>LOW_52WEEK</stp>
        <stp>[VALORES POTENCIALES Y SEGUIMIENTO.xlsx]POTENCIALES!R145C35</stp>
        <tr r="AI145" s="1"/>
      </tp>
      <tp>
        <v>118.17</v>
        <stp/>
        <stp>##V3_BDPV12</stp>
        <stp>LECO US Equity</stp>
        <stp>LOW_52WEEK</stp>
        <stp>[VALORES POTENCIALES Y SEGUIMIENTO.xlsx]POTENCIALES!R149C35</stp>
        <tr r="AI149" s="1"/>
      </tp>
      <tp t="s">
        <v>#N/A N/A</v>
        <stp/>
        <stp>##V3_BDPV12</stp>
        <stp>CLGX US Equity</stp>
        <stp>CUR_MKT_CAP</stp>
        <stp>[VALORES POTENCIALES Y SEGUIMIENTO.xlsx]POTENCIALES!R46C17</stp>
        <tr r="Q46" s="1"/>
      </tp>
      <tp>
        <v>60.78</v>
        <stp/>
        <stp>##V3_BDPV12</stp>
        <stp>ORCL US Equity</stp>
        <stp>LOW_52WEEK</stp>
        <stp>[VALORES POTENCIALES Y SEGUIMIENTO.xlsx]POTENCIALES!R318C35</stp>
        <tr r="AI318" s="1"/>
      </tp>
      <tp>
        <v>82.114999999999995</v>
        <stp/>
        <stp>##V3_BDPV12</stp>
        <stp>GDDY US Equity</stp>
        <stp>LAST PRICE</stp>
        <stp>[VALORES POTENCIALES Y SEGUIMIENTO.xlsx]POTENCIALES!R280C30</stp>
        <tr r="AD280" s="1"/>
      </tp>
      <tp>
        <v>33252874572.860004</v>
        <stp/>
        <stp>##V3_BDPV12</stp>
        <stp>DLTR UW Equity</stp>
        <stp>CUR_MKT_CAP</stp>
        <stp>[VALORES POTENCIALES Y SEGUIMIENTO.xlsx]SPX SX5E CAC40 DAX30 IBEX35!R147C3</stp>
        <tr r="C147" s="6"/>
      </tp>
      <tp>
        <v>442.42</v>
        <stp/>
        <stp>##V3_BDPV12</stp>
        <stp>CTAS US Equity</stp>
        <stp>PX_CLOSE_1D</stp>
        <stp>[VALORES POTENCIALES Y SEGUIMIENTO.xlsx]POTENCIALES!R47C32</stp>
        <tr r="AF47" s="1"/>
      </tp>
      <tp>
        <v>38.64</v>
        <stp/>
        <stp>##V3_BDPV12</stp>
        <stp>MTCH US Equity</stp>
        <stp>LOW_52WEEK</stp>
        <stp>[VALORES POTENCIALES Y SEGUIMIENTO.xlsx]POTENCIALES!R269C35</stp>
        <tr r="AI269" s="1"/>
      </tp>
      <tp>
        <v>376.41</v>
        <stp/>
        <stp>##V3_BDPV12</stp>
        <stp>MSCI US Equity</stp>
        <stp>LOW_52WEEK</stp>
        <stp>[VALORES POTENCIALES Y SEGUIMIENTO.xlsx]POTENCIALES!R314C35</stp>
        <tr r="AI314" s="1"/>
      </tp>
      <tp>
        <v>240.02</v>
        <stp/>
        <stp>##V3_BDPV12</stp>
        <stp>CACI US Equity</stp>
        <stp>LOW_52WEEK</stp>
        <stp>[VALORES POTENCIALES Y SEGUIMIENTO.xlsx]POTENCIALES!R337C35</stp>
        <tr r="AI337" s="1"/>
      </tp>
      <tp t="s">
        <v>Systems Software</v>
        <stp/>
        <stp>##V3_BDPV12</stp>
        <stp>ORCL US Equity</stp>
        <stp>GICS_SUB_INDUSTRY_NAME</stp>
        <stp>[VALORES POTENCIALES Y SEGUIMIENTO.xlsx]POTENCIALES!R318C7</stp>
        <tr r="G318" s="1"/>
      </tp>
      <tp t="s">
        <v>Semiconductor Equipment</v>
        <stp/>
        <stp>##V3_BDPV12</stp>
        <stp>LRCX US Equity</stp>
        <stp>GICS_SUB_INDUSTRY_NAME</stp>
        <stp>[VALORES POTENCIALES Y SEGUIMIENTO.xlsx]POTENCIALES!R358C7</stp>
        <tr r="G358" s="1"/>
      </tp>
      <tp>
        <v>0.38119999999999998</v>
        <stp/>
        <stp>##V3_BDPV12</stp>
        <stp>ROVI SM Equity</stp>
        <stp>EQY_DPS</stp>
        <stp>[VALORES POTENCIALES Y SEGUIMIENTO.xlsx]CARTERA!R36C39</stp>
        <tr r="AM36" s="4"/>
      </tp>
      <tp t="s">
        <v>Automotive Retail</v>
        <stp/>
        <stp>##V3_BDPV12</stp>
        <stp>ORLY US Equity</stp>
        <stp>GICS_SUB_INDUSTRY_NAME</stp>
        <stp>[VALORES POTENCIALES Y SEGUIMIENTO.xlsx]POTENCIALES!R218C7</stp>
        <tr r="G218" s="1"/>
      </tp>
      <tp>
        <v>30757969237.799999</v>
        <stp/>
        <stp>##V3_BDPV12</stp>
        <stp>CSGP US Equity</stp>
        <stp>CUR_MKT_CAP</stp>
        <stp>[VALORES POTENCIALES Y SEGUIMIENTO.xlsx]POTENCIALES!R45C17</stp>
        <tr r="Q45" s="1"/>
      </tp>
      <tp t="s">
        <v>Data Processing &amp; Outsourced S</v>
        <stp/>
        <stp>##V3_BDPV12</stp>
        <stp>SSNC US Equity</stp>
        <stp>GICS_SUB_INDUSTRY_NAME</stp>
        <stp>[VALORES POTENCIALES Y SEGUIMIENTO.xlsx]POTENCIALES!R299C7</stp>
        <tr r="G299" s="1"/>
      </tp>
      <tp t="s">
        <v>EUR</v>
        <stp/>
        <stp>##V3_BDPV12</stp>
        <stp>COK GY Equity</stp>
        <stp>CRNCY</stp>
        <stp>[VALORES POTENCIALES Y SEGUIMIENTO.xlsx]CARTERA!R46C9</stp>
        <tr r="I46" s="4"/>
      </tp>
      <tp t="s">
        <v>Real Estate</v>
        <stp/>
        <stp>##V3_BDPV12</stp>
        <stp>ARE UN Equity</stp>
        <stp>ICB_INDUSTRY_NAME</stp>
        <stp>[VALORES POTENCIALES Y SEGUIMIENTO.xlsx]SPX SX5E CAC40 DAX30 IBEX35!R51C4</stp>
        <tr r="D51" s="6"/>
      </tp>
      <tp t="s">
        <v>Utilities</v>
        <stp/>
        <stp>##V3_BDPV12</stp>
        <stp>AEE UN Equity</stp>
        <stp>ICB_INDUSTRY_NAME</stp>
        <stp>[VALORES POTENCIALES Y SEGUIMIENTO.xlsx]SPX SX5E CAC40 DAX30 IBEX35!R21C4</stp>
        <tr r="D21" s="6"/>
      </tp>
      <tp t="s">
        <v>Consumer Staples</v>
        <stp/>
        <stp>##V3_BDPV12</stp>
        <stp>CAG UN Equity</stp>
        <stp>ICB_INDUSTRY_NAME</stp>
        <stp>[VALORES POTENCIALES Y SEGUIMIENTO.xlsx]SPX SX5E CAC40 DAX30 IBEX35!R83C4</stp>
        <tr r="D83" s="6"/>
      </tp>
      <tp t="s">
        <v>Research &amp; Consulting Services</v>
        <stp/>
        <stp>##V3_BDPV12</stp>
        <stp>KBR US Equity</stp>
        <stp>GICS_SUB_INDUSTRY_NAME</stp>
        <stp>[VALORES POTENCIALES Y SEGUIMIENTO.xlsx]POTENCIALES!R142C7</stp>
        <tr r="G142" s="1"/>
      </tp>
      <tp t="s">
        <v>Research &amp; Consulting Services</v>
        <stp/>
        <stp>##V3_BDPV12</stp>
        <stp>J US Equity</stp>
        <stp>GICS_SUB_INDUSTRY_NAME</stp>
        <stp>[VALORES POTENCIALES Y SEGUIMIENTO.xlsx]POTENCIALES!R137C7</stp>
        <tr r="G137" s="1"/>
      </tp>
      <tp>
        <v>2.56</v>
        <stp/>
        <stp>##V3_BDPV12</stp>
        <stp>PII US Equity</stp>
        <stp>EQY_DPS</stp>
        <stp>[VALORES POTENCIALES Y SEGUIMIENTO.xlsx]POTENCIALES!R23C10</stp>
        <tr r="J23" s="1"/>
      </tp>
      <tp t="s">
        <v>Specialized Consumer Services</v>
        <stp/>
        <stp>##V3_BDPV12</stp>
        <stp>HRB US Equity</stp>
        <stp>GICS_SUB_INDUSTRY_NAME</stp>
        <stp>[VALORES POTENCIALES Y SEGUIMIENTO.xlsx]POTENCIALES!R191C7</stp>
        <tr r="G191" s="1"/>
      </tp>
      <tp t="s">
        <v>Industrial Machinery</v>
        <stp/>
        <stp>##V3_BDPV12</stp>
        <stp>ITW US Equity</stp>
        <stp>GICS_SUB_INDUSTRY_NAME</stp>
        <stp>[VALORES POTENCIALES Y SEGUIMIENTO.xlsx]POTENCIALES!R160C7</stp>
        <tr r="G160" s="1"/>
      </tp>
      <tp t="s">
        <v>#N/A Field Not Applicable</v>
        <stp/>
        <stp>##V3_BDPV12</stp>
        <stp>CTXS US Equity</stp>
        <stp>DVD_PAY_DT</stp>
        <stp>[VALORES POTENCIALES Y SEGUIMIENTO.xlsx]POTENCIALES!R302C12</stp>
        <tr r="L302" s="1"/>
      </tp>
      <tp t="s">
        <v>13/12/2022</v>
        <stp/>
        <stp>##V3_BDPV12</stp>
        <stp>BWXT US Equity</stp>
        <stp>DVD_PAY_DT</stp>
        <stp>[VALORES POTENCIALES Y SEGUIMIENTO.xlsx]POTENCIALES!R153C12</stp>
        <tr r="L153" s="1"/>
      </tp>
      <tp t="s">
        <v>Beverages</v>
        <stp/>
        <stp>##V3_BDPV12</stp>
        <stp>SAM US Equity</stp>
        <stp>GICS_INDUSTRY_NAME</stp>
        <stp>[VALORES POTENCIALES Y SEGUIMIENTO.xlsx]POTENCIALES!R37C6</stp>
        <tr r="F37" s="1"/>
      </tp>
      <tp t="s">
        <v>Professional Services</v>
        <stp/>
        <stp>##V3_BDPV12</stp>
        <stp>RHI US Equity</stp>
        <stp>GICS_INDUSTRY_NAME</stp>
        <stp>[VALORES POTENCIALES Y SEGUIMIENTO.xlsx]POTENCIALES!R57C6</stp>
        <tr r="F57" s="1"/>
      </tp>
      <tp t="s">
        <v>Machinery</v>
        <stp/>
        <stp>##V3_BDPV12</stp>
        <stp>WBC US Equity</stp>
        <stp>GICS_INDUSTRY_NAME</stp>
        <stp>[VALORES POTENCIALES Y SEGUIMIENTO.xlsx]POTENCIALES!R17C6</stp>
        <tr r="F17" s="1"/>
      </tp>
      <tp t="s">
        <v>Health Care Equipment &amp; Suppli</v>
        <stp/>
        <stp>##V3_BDPV12</stp>
        <stp>VAR US Equity</stp>
        <stp>GICS_INDUSTRY_NAME</stp>
        <stp>[VALORES POTENCIALES Y SEGUIMIENTO.xlsx]POTENCIALES!R77C6</stp>
        <tr r="F77" s="1"/>
      </tp>
      <tp t="s">
        <v>Health Care Providers &amp; Servic</v>
        <stp/>
        <stp>##V3_BDPV12</stp>
        <stp>UNH US Equity</stp>
        <stp>GICS_INDUSTRY_NAME</stp>
        <stp>[VALORES POTENCIALES Y SEGUIMIENTO.xlsx]POTENCIALES!R87C6</stp>
        <tr r="F87" s="1"/>
      </tp>
      <tp t="s">
        <v>JUNIPER NETWORKS</v>
        <stp/>
        <stp>##V3_BDPV12</stp>
        <stp>JNPR US Equity</stp>
        <stp>SHORT_NAME</stp>
        <stp>[VALORES POTENCIALES Y SEGUIMIENTO.xlsx]POTENCIALES!R15C5</stp>
        <tr r="E15" s="1"/>
      </tp>
      <tp t="s">
        <v>Health Care Providers &amp; Servic</v>
        <stp/>
        <stp>##V3_BDPV12</stp>
        <stp>MCK US Equity</stp>
        <stp>GICS_INDUSTRY_NAME</stp>
        <stp>[VALORES POTENCIALES Y SEGUIMIENTO.xlsx]POTENCIALES!R97C6</stp>
        <tr r="F97" s="1"/>
      </tp>
      <tp t="s">
        <v>#N/A N/A</v>
        <stp/>
        <stp>##V3_BDPV12</stp>
        <stp>CLGX US Equity</stp>
        <stp>EXPECTED_REPORT_DT</stp>
        <stp>[VALORES POTENCIALES Y SEGUIMIENTO.xlsx]POTENCIALES!R46C8</stp>
        <tr r="H46" s="1"/>
      </tp>
      <tp t="s">
        <v>21/02/2023</v>
        <stp/>
        <stp>##V3_BDPV12</stp>
        <stp>GMED US Equity</stp>
        <stp>EXPECTED_REPORT_DT</stp>
        <stp>[VALORES POTENCIALES Y SEGUIMIENTO.xlsx]POTENCIALES!R72C8</stp>
        <tr r="H72" s="1"/>
      </tp>
      <tp t="s">
        <v>15/02/2023</v>
        <stp/>
        <stp>##V3_BDPV12</stp>
        <stp>AMED US Equity</stp>
        <stp>EXPECTED_REPORT_DT</stp>
        <stp>[VALORES POTENCIALES Y SEGUIMIENTO.xlsx]POTENCIALES!R84C8</stp>
        <tr r="H84" s="1"/>
      </tp>
      <tp t="s">
        <v>Professional Services</v>
        <stp/>
        <stp>##V3_BDPV12</stp>
        <stp>VRSK US Equity</stp>
        <stp>GICS_INDUSTRY_NAME</stp>
        <stp>[VALORES POTENCIALES Y SEGUIMIENTO.xlsx]POTENCIALES!R52C6</stp>
        <tr r="F52" s="1"/>
      </tp>
      <tp t="s">
        <v>#N/A N/A</v>
        <stp/>
        <stp>##V3_BDPV12</stp>
        <stp>AAXN US Equity</stp>
        <stp>DVD_PAY_DT</stp>
        <stp>[VALORES POTENCIALES Y SEGUIMIENTO.xlsx]POTENCIALES!R162C12</stp>
        <tr r="L162" s="1"/>
      </tp>
      <tp t="s">
        <v>PHILIP MORRIS IN</v>
        <stp/>
        <stp>##V3_BDPV12</stp>
        <stp>PM US Equity</stp>
        <stp>SHORT_NAME</stp>
        <stp>[VALORES POTENCIALES Y SEGUIMIENTO.xlsx]POTENCIALES!R31C5</stp>
        <tr r="E31" s="1"/>
      </tp>
      <tp>
        <v>151.35499999999999</v>
        <stp/>
        <stp>##V3_BDPV12</stp>
        <stp>TTEK US Equity</stp>
        <stp>LAST PRICE</stp>
        <stp>[VALORES POTENCIALES Y SEGUIMIENTO.xlsx]POTENCIALES!R143C30</stp>
        <tr r="AD143" s="1"/>
      </tp>
      <tp t="s">
        <v>Internet Services &amp; Infrastruc</v>
        <stp/>
        <stp>##V3_BDPV12</stp>
        <stp>VRSN US Equity</stp>
        <stp>GICS_SUB_INDUSTRY_NAME</stp>
        <stp>[VALORES POTENCIALES Y SEGUIMIENTO.xlsx]POTENCIALES!R279C7</stp>
        <tr r="G279" s="1"/>
      </tp>
      <tp>
        <v>26354204147.160004</v>
        <stp/>
        <stp>##V3_BDPV12</stp>
        <stp>ULTA UW Equity</stp>
        <stp>CUR_MKT_CAP</stp>
        <stp>[VALORES POTENCIALES Y SEGUIMIENTO.xlsx]SPX SX5E CAC40 DAX30 IBEX35!R466C3</stp>
        <tr r="C466" s="6"/>
      </tp>
      <tp>
        <v>133.96</v>
        <stp/>
        <stp>##V3_BDPV12</stp>
        <stp>OLED US Equity</stp>
        <stp>LAST PRICE</stp>
        <stp>[VALORES POTENCIALES Y SEGUIMIENTO.xlsx]POTENCIALES!R124C30</stp>
        <tr r="AD124" s="1"/>
      </tp>
      <tp>
        <v>35.409999999999997</v>
        <stp/>
        <stp>##V3_BDPV12</stp>
        <stp>IRBT US Equity</stp>
        <stp>LOW_52WEEK</stp>
        <stp>[VALORES POTENCIALES Y SEGUIMIENTO.xlsx]POTENCIALES!R256C35</stp>
        <tr r="AI256" s="1"/>
      </tp>
      <tp>
        <v>4.46</v>
        <stp/>
        <stp>##V3_BDPV12</stp>
        <stp>SABR US Equity</stp>
        <stp>LOW_52WEEK</stp>
        <stp>[VALORES POTENCIALES Y SEGUIMIENTO.xlsx]POTENCIALES!R189C35</stp>
        <tr r="AI189" s="1"/>
      </tp>
      <tp t="s">
        <v>02/03/2023</v>
        <stp/>
        <stp>##V3_BDPV12</stp>
        <stp>TJX  US Equity</stp>
        <stp>DVD_PAY_DT</stp>
        <stp>[VALORES POTENCIALES Y SEGUIMIENTO.xlsx]POTENCIALES!R234C12</stp>
        <tr r="L234" s="1"/>
      </tp>
      <tp t="s">
        <v>Building Products</v>
        <stp/>
        <stp>##V3_BDPV12</stp>
        <stp>TREX US Equity</stp>
        <stp>GICS_SUB_INDUSTRY_NAME</stp>
        <stp>[VALORES POTENCIALES Y SEGUIMIENTO.xlsx]POTENCIALES!R119C7</stp>
        <tr r="G119" s="1"/>
      </tp>
      <tp>
        <v>12113481351.880001</v>
        <stp/>
        <stp>##V3_BDPV12</stp>
        <stp>CHRW UW Equity</stp>
        <stp>CUR_MKT_CAP</stp>
        <stp>[VALORES POTENCIALES Y SEGUIMIENTO.xlsx]SPX SX5E CAC40 DAX30 IBEX35!R100C3</stp>
        <tr r="C100" s="6"/>
      </tp>
      <tp>
        <v>34.92</v>
        <stp/>
        <stp>##V3_BDPV12</stp>
        <stp>OTEX US Equity</stp>
        <stp>LAST PRICE</stp>
        <stp>[VALORES POTENCIALES Y SEGUIMIENTO.xlsx]POTENCIALES!R323C30</stp>
        <tr r="AD323" s="1"/>
      </tp>
      <tp>
        <v>175037237064.29999</v>
        <stp/>
        <stp>##V3_BDPV12</stp>
        <stp>TMUS UW Equity</stp>
        <stp>CUR_MKT_CAP</stp>
        <stp>[VALORES POTENCIALES Y SEGUIMIENTO.xlsx]SPX SX5E CAC40 DAX30 IBEX35!R447C3</stp>
        <tr r="C447" s="6"/>
      </tp>
      <tp>
        <v>498994784.04999995</v>
        <stp/>
        <stp>##V3_BDPV12</stp>
        <stp>TK US Equity</stp>
        <stp>CUR_MKT_CAP</stp>
        <stp>[VALORES POTENCIALES Y SEGUIMIENTO.xlsx]CARTERA!R64C20</stp>
        <tr r="T64" s="4"/>
      </tp>
      <tp>
        <v>54.975000000000001</v>
        <stp/>
        <stp>##V3_BDPV12</stp>
        <stp>TREX US Equity</stp>
        <stp>LAST PRICE</stp>
        <stp>[VALORES POTENCIALES Y SEGUIMIENTO.xlsx]POTENCIALES!R119C30</stp>
        <tr r="AD119" s="1"/>
      </tp>
      <tp>
        <v>174.13200000000001</v>
        <stp/>
        <stp>##V3_BDPV12</stp>
        <stp>VEEV US Equity</stp>
        <stp>LAST PRICE</stp>
        <stp>[VALORES POTENCIALES Y SEGUIMIENTO.xlsx]POTENCIALES!R316C30</stp>
        <tr r="AD316" s="1"/>
      </tp>
      <tp>
        <v>274.73</v>
        <stp/>
        <stp>##V3_BDPV12</stp>
        <stp>ADBE US Equity</stp>
        <stp>LOW_52WEEK</stp>
        <stp>[VALORES POTENCIALES Y SEGUIMIENTO.xlsx]POTENCIALES!R315C35</stp>
        <tr r="AI315" s="1"/>
      </tp>
      <tp>
        <v>58.01</v>
        <stp/>
        <stp>##V3_BDPV12</stp>
        <stp>BABA US Equity</stp>
        <stp>LOW_52WEEK</stp>
        <stp>[VALORES POTENCIALES Y SEGUIMIENTO.xlsx]POTENCIALES!R362C35</stp>
        <tr r="AI362" s="1"/>
      </tp>
      <tp t="s">
        <v>Media</v>
        <stp/>
        <stp>##V3_BDPV12</stp>
        <stp>TTD US Equity</stp>
        <stp>GICS_INDUSTRY_NAME</stp>
        <stp>[VALORES POTENCIALES Y SEGUIMIENTO.xlsx]POTENCIALES!R7C6</stp>
        <tr r="F7" s="1"/>
      </tp>
      <tp t="s">
        <v>VALVOLINE INC</v>
        <stp/>
        <stp>##V3_BDPV12</stp>
        <stp>VVV US Equity</stp>
        <stp>SHORT_NAME</stp>
        <stp>[VALORES POTENCIALES Y SEGUIMIENTO.xlsx]POTENCIALES!R6C5</stp>
        <tr r="E6" s="1"/>
      </tp>
      <tp t="s">
        <v>USD</v>
        <stp/>
        <stp>##V3_BDPV12</stp>
        <stp>HEI US Equity</stp>
        <stp>CRNCY</stp>
        <stp>[VALORES POTENCIALES Y SEGUIMIENTO.xlsx]CARTERA!R25C9</stp>
        <tr r="I25" s="4"/>
      </tp>
      <tp t="s">
        <v>Electrical Components &amp; Equipm</v>
        <stp/>
        <stp>##V3_BDPV12</stp>
        <stp>EMR US Equity</stp>
        <stp>GICS_SUB_INDUSTRY_NAME</stp>
        <stp>[VALORES POTENCIALES Y SEGUIMIENTO.xlsx]POTENCIALES!R123C7</stp>
        <tr r="G123" s="1"/>
      </tp>
      <tp t="s">
        <v>Basic Materials</v>
        <stp/>
        <stp>##V3_BDPV12</stp>
        <stp>ALB UN Equity</stp>
        <stp>ICB_INDUSTRY_NAME</stp>
        <stp>[VALORES POTENCIALES Y SEGUIMIENTO.xlsx]SPX SX5E CAC40 DAX30 IBEX35!R29C4</stp>
        <tr r="D29" s="6"/>
      </tp>
      <tp t="s">
        <v>Financials</v>
        <stp/>
        <stp>##V3_BDPV12</stp>
        <stp>AON UN Equity</stp>
        <stp>ICB_INDUSTRY_NAME</stp>
        <stp>[VALORES POTENCIALES Y SEGUIMIENTO.xlsx]SPX SX5E CAC40 DAX30 IBEX35!R45C4</stp>
        <tr r="D45" s="6"/>
      </tp>
      <tp t="s">
        <v>Industrials</v>
        <stp/>
        <stp>##V3_BDPV12</stp>
        <stp>ACN UN Equity</stp>
        <stp>ICB_INDUSTRY_NAME</stp>
        <stp>[VALORES POTENCIALES Y SEGUIMIENTO.xlsx]SPX SX5E CAC40 DAX30 IBEX35!R15C4</stp>
        <tr r="D15" s="6"/>
      </tp>
      <tp t="s">
        <v>Computer &amp; Electronics Retail</v>
        <stp/>
        <stp>##V3_BDPV12</stp>
        <stp>BBY US Equity</stp>
        <stp>GICS_SUB_INDUSTRY_NAME</stp>
        <stp>[VALORES POTENCIALES Y SEGUIMIENTO.xlsx]POTENCIALES!R224C7</stp>
        <tr r="G224" s="1"/>
      </tp>
      <tp t="s">
        <v>Department Stores</v>
        <stp/>
        <stp>##V3_BDPV12</stp>
        <stp>M US Equity</stp>
        <stp>GICS_SUB_INDUSTRY_NAME</stp>
        <stp>[VALORES POTENCIALES Y SEGUIMIENTO.xlsx]POTENCIALES!R238C7</stp>
        <tr r="G238" s="1"/>
      </tp>
      <tp t="s">
        <v>Automotive Retail</v>
        <stp/>
        <stp>##V3_BDPV12</stp>
        <stp>AZO US Equity</stp>
        <stp>GICS_SUB_INDUSTRY_NAME</stp>
        <stp>[VALORES POTENCIALES Y SEGUIMIENTO.xlsx]POTENCIALES!R217C7</stp>
        <tr r="G217" s="1"/>
      </tp>
      <tp>
        <v>3.8504651205126339</v>
        <stp/>
        <stp>##V3_BDPV12</stp>
        <stp>INOV US Equity</stp>
        <stp>NET_DEBT_TO_EBITDA</stp>
        <stp>[VALORES POTENCIALES Y SEGUIMIENTO.xlsx]POTENCIALES!R312C20</stp>
        <tr r="T312" s="1"/>
      </tp>
      <tp t="s">
        <v>COLLIERS-SUBORD</v>
        <stp/>
        <stp>##V3_BDPV12</stp>
        <stp>CIGI CN Equity</stp>
        <stp>SHORT_NAME</stp>
        <stp>[VALORES POTENCIALES Y SEGUIMIENTO.xlsx]POTENCIALES!R53C5</stp>
        <tr r="E53" s="1"/>
      </tp>
      <tp t="s">
        <v>13/01/2023</v>
        <stp/>
        <stp>##V3_BDPV12</stp>
        <stp>MPWR US Equity</stp>
        <stp>DVD_PAY_DT</stp>
        <stp>[VALORES POTENCIALES Y SEGUIMIENTO.xlsx]POTENCIALES!R353C12</stp>
        <tr r="L353" s="1"/>
      </tp>
      <tp>
        <v>-0.58142076502732243</v>
        <stp/>
        <stp>##V3_BDPV12</stp>
        <stp>TROW US Equity</stp>
        <stp>NET_DEBT_TO_EBITDA</stp>
        <stp>[VALORES POTENCIALES Y SEGUIMIENTO.xlsx]POTENCIALES!R114C20</stp>
        <tr r="T114" s="1"/>
      </tp>
      <tp>
        <v>3.3633169360505972</v>
        <stp/>
        <stp>##V3_BDPV12</stp>
        <stp>LDOS US Equity</stp>
        <stp>NET_DEBT_TO_EBITDA</stp>
        <stp>[VALORES POTENCIALES Y SEGUIMIENTO.xlsx]POTENCIALES!R339C20</stp>
        <tr r="T339" s="1"/>
      </tp>
      <tp t="s">
        <v>09/02/2023</v>
        <stp/>
        <stp>##V3_BDPV12</stp>
        <stp>BRKR US Equity</stp>
        <stp>EXPECTED_REPORT_DT</stp>
        <stp>[VALORES POTENCIALES Y SEGUIMIENTO.xlsx]POTENCIALES!R78C8</stp>
        <tr r="H78" s="1"/>
      </tp>
      <tp t="s">
        <v>CISCO SYSTEMS</v>
        <stp/>
        <stp>##V3_BDPV12</stp>
        <stp>CSCO US Equity</stp>
        <stp>SHORT_NAME</stp>
        <stp>[VALORES POTENCIALES Y SEGUIMIENTO.xlsx]POTENCIALES!R13C5</stp>
        <tr r="E13" s="1"/>
      </tp>
      <tp>
        <v>-0.8865387057180345</v>
        <stp/>
        <stp>##V3_BDPV12</stp>
        <stp>GOOG US Equity</stp>
        <stp>NET_DEBT_TO_EBITDA</stp>
        <stp>[VALORES POTENCIALES Y SEGUIMIENTO.xlsx]POTENCIALES!R281C20</stp>
        <tr r="T281" s="1"/>
      </tp>
      <tp>
        <v>1.9830683156654889</v>
        <stp/>
        <stp>##V3_BDPV12</stp>
        <stp>CBOE US Equity</stp>
        <stp>NET_DEBT_TO_EBITDA</stp>
        <stp>[VALORES POTENCIALES Y SEGUIMIENTO.xlsx]POTENCIALES!R108C20</stp>
        <tr r="T108" s="1"/>
      </tp>
      <tp t="s">
        <v>ARISTA NETWORKS</v>
        <stp/>
        <stp>##V3_BDPV12</stp>
        <stp>ANET US Equity</stp>
        <stp>SHORT_NAME</stp>
        <stp>[VALORES POTENCIALES Y SEGUIMIENTO.xlsx]POTENCIALES!R11C5</stp>
        <tr r="E11" s="1"/>
      </tp>
      <tp>
        <v>5.3057942829741318</v>
        <stp/>
        <stp>##V3_BDPV12</stp>
        <stp>CSOD US Equity</stp>
        <stp>NET_DEBT_TO_EBITDA</stp>
        <stp>[VALORES POTENCIALES Y SEGUIMIENTO.xlsx]POTENCIALES!R304C20</stp>
        <tr r="T304" s="1"/>
      </tp>
      <tp>
        <v>9.6539282537800162</v>
        <stp/>
        <stp>##V3_BDPV12</stp>
        <stp>NEOG US Equity</stp>
        <stp>NET_DEBT_TO_EBITDA</stp>
        <stp>[VALORES POTENCIALES Y SEGUIMIENTO.xlsx]POTENCIALES!R101C20</stp>
        <tr r="T101" s="1"/>
      </tp>
      <tp t="s">
        <v>Hotels, Restaurants &amp; Leisure</v>
        <stp/>
        <stp>##V3_BDPV12</stp>
        <stp>HLT US Equity</stp>
        <stp>GICS_INDUSTRY_NAME</stp>
        <stp>[VALORES POTENCIALES Y SEGUIMIENTO.xlsx]POTENCIALES!R28C6</stp>
        <tr r="F28" s="1"/>
      </tp>
      <tp t="s">
        <v>Professional Services</v>
        <stp/>
        <stp>##V3_BDPV12</stp>
        <stp>MAN US Equity</stp>
        <stp>GICS_INDUSTRY_NAME</stp>
        <stp>[VALORES POTENCIALES Y SEGUIMIENTO.xlsx]POTENCIALES!R58C6</stp>
        <tr r="F58" s="1"/>
      </tp>
      <tp t="s">
        <v>Household Products</v>
        <stp/>
        <stp>##V3_BDPV12</stp>
        <stp>CLX US Equity</stp>
        <stp>GICS_INDUSTRY_NAME</stp>
        <stp>[VALORES POTENCIALES Y SEGUIMIENTO.xlsx]POTENCIALES!R88C6</stp>
        <tr r="F88" s="1"/>
      </tp>
      <tp t="s">
        <v>Health Care Providers &amp; Servic</v>
        <stp/>
        <stp>##V3_BDPV12</stp>
        <stp>ABC US Equity</stp>
        <stp>GICS_INDUSTRY_NAME</stp>
        <stp>[VALORES POTENCIALES Y SEGUIMIENTO.xlsx]POTENCIALES!R98C6</stp>
        <tr r="F98" s="1"/>
      </tp>
      <tp>
        <v>0.88203813211121529</v>
        <stp/>
        <stp>##V3_BDPV12</stp>
        <stp>JCOM US Equity</stp>
        <stp>NET_DEBT_TO_EBITDA</stp>
        <stp>[VALORES POTENCIALES Y SEGUIMIENTO.xlsx]POTENCIALES!R303C20</stp>
        <tr r="T303" s="1"/>
      </tp>
      <tp>
        <v>0.53277829170521118</v>
        <stp/>
        <stp>##V3_BDPV12</stp>
        <stp>QCOM US Equity</stp>
        <stp>NET_DEBT_TO_EBITDA</stp>
        <stp>[VALORES POTENCIALES Y SEGUIMIENTO.xlsx]POTENCIALES!R355C20</stp>
        <tr r="T355" s="1"/>
      </tp>
      <tp>
        <v>7.4827309236947794</v>
        <stp/>
        <stp>##V3_BDPV12</stp>
        <stp>NLOK US Equity</stp>
        <stp>NET_DEBT_TO_EBITDA</stp>
        <stp>[VALORES POTENCIALES Y SEGUIMIENTO.xlsx]POTENCIALES!R277C20</stp>
        <tr r="T277" s="1"/>
      </tp>
      <tp t="s">
        <v>ABIOMED INC</v>
        <stp/>
        <stp>##V3_BDPV12</stp>
        <stp>ABMD US Equity</stp>
        <stp>SHORT_NAME</stp>
        <stp>[VALORES POTENCIALES Y SEGUIMIENTO.xlsx]POTENCIALES!R71C5</stp>
        <tr r="E71" s="1"/>
      </tp>
      <tp t="s">
        <v>ABBVIE INC</v>
        <stp/>
        <stp>##V3_BDPV12</stp>
        <stp>ABBV US Equity</stp>
        <stp>SHORT_NAME</stp>
        <stp>[VALORES POTENCIALES Y SEGUIMIENTO.xlsx]POTENCIALES!R91C5</stp>
        <tr r="E91" s="1"/>
      </tp>
      <tp>
        <v>4.6197908826198608</v>
        <stp/>
        <stp>##V3_BDPV12</stp>
        <stp>CCOI US Equity</stp>
        <stp>NET_DEBT_TO_EBITDA</stp>
        <stp>[VALORES POTENCIALES Y SEGUIMIENTO.xlsx]POTENCIALES!R271C20</stp>
        <tr r="T271" s="1"/>
      </tp>
      <tp t="s">
        <v>06/10/2008</v>
        <stp/>
        <stp>##V3_BDPV12</stp>
        <stp>TTWO US Equity</stp>
        <stp>DVD_PAY_DT</stp>
        <stp>[VALORES POTENCIALES Y SEGUIMIENTO.xlsx]POTENCIALES!R327C12</stp>
        <tr r="L327" s="1"/>
      </tp>
      <tp t="s">
        <v>Internet &amp; Direct Marketing Re</v>
        <stp/>
        <stp>##V3_BDPV12</stp>
        <stp>GRUB US Equity</stp>
        <stp>GICS_SUB_INDUSTRY_NAME</stp>
        <stp>[VALORES POTENCIALES Y SEGUIMIENTO.xlsx]POTENCIALES!R266C7</stp>
        <tr r="G266" s="1"/>
      </tp>
      <tp t="s">
        <v>Interactive Media &amp; Services</v>
        <stp/>
        <stp>##V3_BDPV12</stp>
        <stp>TWTR US Equity</stp>
        <stp>GICS_SUB_INDUSTRY_NAME</stp>
        <stp>[VALORES POTENCIALES Y SEGUIMIENTO.xlsx]POTENCIALES!R273C7</stp>
        <tr r="G273" s="1"/>
      </tp>
      <tp>
        <v>1.0794999999999999</v>
        <stp/>
        <stp>##V3_BDPV12</stp>
        <stp>eurusd curncy</stp>
        <stp>Px Close 1d</stp>
        <stp>[VALORES POTENCIALES Y SEGUIMIENTO.xlsx]CARTERA!R4C15</stp>
        <tr r="O4" s="4"/>
      </tp>
      <tp>
        <v>2.48</v>
        <stp/>
        <stp>##V3_BDPV12</stp>
        <stp>MSFT US Equity</stp>
        <stp>EQY_DPS</stp>
        <stp>[VALORES POTENCIALES Y SEGUIMIENTO.xlsx]CARTERA!R30C39</stp>
        <tr r="AM30" s="4"/>
      </tp>
      <tp t="s">
        <v>Application Software</v>
        <stp/>
        <stp>##V3_BDPV12</stp>
        <stp>APPF US Equity</stp>
        <stp>GICS_SUB_INDUSTRY_NAME</stp>
        <stp>[VALORES POTENCIALES Y SEGUIMIENTO.xlsx]POTENCIALES!R284C7</stp>
        <tr r="G284" s="1"/>
      </tp>
      <tp t="s">
        <v>Internet &amp; Direct Marketing Re</v>
        <stp/>
        <stp>##V3_BDPV12</stp>
        <stp>ETSY US Equity</stp>
        <stp>GICS_SUB_INDUSTRY_NAME</stp>
        <stp>[VALORES POTENCIALES Y SEGUIMIENTO.xlsx]POTENCIALES!R260C7</stp>
        <tr r="G260" s="1"/>
      </tp>
      <tp>
        <v>11768240461.499998</v>
        <stp/>
        <stp>##V3_BDPV12</stp>
        <stp>HSIC US Equity</stp>
        <stp>CUR_MKT_CAP</stp>
        <stp>[VALORES POTENCIALES Y SEGUIMIENTO.xlsx]POTENCIALES!R76C17</stp>
        <tr r="Q76" s="1"/>
      </tp>
      <tp>
        <v>16.28</v>
        <stp/>
        <stp>##V3_BDPV12</stp>
        <stp>PTON US Equity</stp>
        <stp>PX_CLOSE_1D</stp>
        <stp>[VALORES POTENCIALES Y SEGUIMIENTO.xlsx]POTENCIALES!R22C32</stp>
        <tr r="AF22" s="1"/>
      </tp>
      <tp t="s">
        <v>Aerospace &amp; Defense</v>
        <stp/>
        <stp>##V3_BDPV12</stp>
        <stp>BWXT US Equity</stp>
        <stp>GICS_SUB_INDUSTRY_NAME</stp>
        <stp>[VALORES POTENCIALES Y SEGUIMIENTO.xlsx]POTENCIALES!R153C7</stp>
        <tr r="G153" s="1"/>
      </tp>
      <tp>
        <v>80.846000000000004</v>
        <stp/>
        <stp>##V3_BDPV12</stp>
        <stp>LAMR US Equity</stp>
        <stp>LOW_52WEEK</stp>
        <stp>[VALORES POTENCIALES Y SEGUIMIENTO.xlsx]POTENCIALES!R118C35</stp>
        <tr r="AI118" s="1"/>
      </tp>
      <tp t="s">
        <v>Chubb Ltd</v>
        <stp/>
        <stp>##V3_BDPV12</stp>
        <stp>CB UN Equity</stp>
        <stp>SECURITY_NAME</stp>
        <stp>[VALORES POTENCIALES Y SEGUIMIENTO.xlsx]SPX SX5E CAC40 DAX30 IBEX35!R87C5</stp>
        <tr r="E87" s="6"/>
      </tp>
      <tp t="s">
        <v>Household Appliances</v>
        <stp/>
        <stp>##V3_BDPV12</stp>
        <stp>IRBT US Equity</stp>
        <stp>GICS_SUB_INDUSTRY_NAME</stp>
        <stp>[VALORES POTENCIALES Y SEGUIMIENTO.xlsx]POTENCIALES!R256C7</stp>
        <tr r="G256" s="1"/>
      </tp>
      <tp t="s">
        <v>#N/A N/A</v>
        <stp/>
        <stp>##V3_BDPV12</stp>
        <stp>MIME US Equity</stp>
        <stp>LOW_52WEEK</stp>
        <stp>[VALORES POTENCIALES Y SEGUIMIENTO.xlsx]POTENCIALES!R278C35</stp>
        <tr r="AI278" s="1"/>
      </tp>
      <tp>
        <v>42362028720.959999</v>
        <stp/>
        <stp>##V3_BDPV12</stp>
        <stp>PAYX UW Equity</stp>
        <stp>CUR_MKT_CAP</stp>
        <stp>[VALORES POTENCIALES Y SEGUIMIENTO.xlsx]SPX SX5E CAC40 DAX30 IBEX35!R364C3</stp>
        <tr r="C364" s="6"/>
      </tp>
      <tp>
        <v>47.52</v>
        <stp/>
        <stp>##V3_BDPV12</stp>
        <stp>TRMB US Equity</stp>
        <stp>LOW_52WEEK</stp>
        <stp>[VALORES POTENCIALES Y SEGUIMIENTO.xlsx]POTENCIALES!R135C35</stp>
        <tr r="AI135" s="1"/>
      </tp>
      <tp t="s">
        <v>27/02/2023</v>
        <stp/>
        <stp>##V3_BDPV12</stp>
        <stp>BRK/B US Equity</stp>
        <stp>EXPECTED_REPORT_DT</stp>
        <stp>[VALORES POTENCIALES Y SEGUIMIENTO.xlsx]POTENCIALES!R115C8</stp>
        <tr r="H115" s="1"/>
      </tp>
      <tp t="s">
        <v>Containers &amp; Packaging</v>
        <stp/>
        <stp>##V3_BDPV12</stp>
        <stp>CCL/B CN Equity</stp>
        <stp>GICS_INDUSTRY_NAME</stp>
        <stp>[VALORES POTENCIALES Y SEGUIMIENTO.xlsx]POTENCIALES!R167C6</stp>
        <tr r="F167" s="1"/>
      </tp>
      <tp t="s">
        <v>USD</v>
        <stp/>
        <stp>##V3_BDPV12</stp>
        <stp>TCEHY US Equity</stp>
        <stp>CRNCY</stp>
        <stp>[VALORES POTENCIALES Y SEGUIMIENTO.xlsx]CARTERA!R40C9</stp>
        <tr r="I40" s="4"/>
      </tp>
      <tp>
        <v>2.64</v>
        <stp/>
        <stp>##V3_BDPV12</stp>
        <stp>DGX US Equity</stp>
        <stp>EQY_DPS</stp>
        <stp>[VALORES POTENCIALES Y SEGUIMIENTO.xlsx]POTENCIALES!R86C10</stp>
        <tr r="J86" s="1"/>
      </tp>
      <tp t="s">
        <v>Restaurants</v>
        <stp/>
        <stp>##V3_BDPV12</stp>
        <stp>CMG US Equity</stp>
        <stp>GICS_SUB_INDUSTRY_NAME</stp>
        <stp>[VALORES POTENCIALES Y SEGUIMIENTO.xlsx]POTENCIALES!R244C7</stp>
        <tr r="G244" s="1"/>
      </tp>
      <tp t="s">
        <v>Aerospace &amp; Defense</v>
        <stp/>
        <stp>##V3_BDPV12</stp>
        <stp>NOC US Equity</stp>
        <stp>GICS_SUB_INDUSTRY_NAME</stp>
        <stp>[VALORES POTENCIALES Y SEGUIMIENTO.xlsx]POTENCIALES!R199C7</stp>
        <tr r="G199" s="1"/>
      </tp>
      <tp t="s">
        <v>Consumer Discretionary</v>
        <stp/>
        <stp>##V3_BDPV12</stp>
        <stp>ALK UN Equity</stp>
        <stp>ICB_INDUSTRY_NAME</stp>
        <stp>[VALORES POTENCIALES Y SEGUIMIENTO.xlsx]SPX SX5E CAC40 DAX30 IBEX35!R31C4</stp>
        <tr r="D31" s="6"/>
      </tp>
      <tp t="s">
        <v>Construction &amp; Engineering</v>
        <stp/>
        <stp>##V3_BDPV12</stp>
        <stp>ACM US Equity</stp>
        <stp>GICS_SUB_INDUSTRY_NAME</stp>
        <stp>[VALORES POTENCIALES Y SEGUIMIENTO.xlsx]POTENCIALES!R136C7</stp>
        <tr r="G136" s="1"/>
      </tp>
      <tp t="s">
        <v>23/03/2023</v>
        <stp/>
        <stp>##V3_BDPV12</stp>
        <stp>327 HK Equity</stp>
        <stp>EXPECTED_REPORT_DT</stp>
        <stp>[VALORES POTENCIALES Y SEGUIMIENTO.xlsx]CARTERA!R66C36</stp>
        <tr r="AJ66" s="4"/>
      </tp>
      <tp t="s">
        <v>Industrial Machinery</v>
        <stp/>
        <stp>##V3_BDPV12</stp>
        <stp>B US Equity</stp>
        <stp>GICS_SUB_INDUSTRY_NAME</stp>
        <stp>[VALORES POTENCIALES Y SEGUIMIENTO.xlsx]POTENCIALES!R209C7</stp>
        <tr r="G209" s="1"/>
      </tp>
      <tp>
        <v>16.383780387705567</v>
        <stp/>
        <stp>##V3_BDPV12</stp>
        <stp>IPG US Equity</stp>
        <stp>pe_ratio</stp>
        <stp>[VALORES POTENCIALES Y SEGUIMIENTO.xlsx]POTENCIALES!R9C16</stp>
        <tr r="P9" s="1"/>
      </tp>
      <tp t="s">
        <v>Railroads</v>
        <stp/>
        <stp>##V3_BDPV12</stp>
        <stp>CSX US Equity</stp>
        <stp>GICS_SUB_INDUSTRY_NAME</stp>
        <stp>[VALORES POTENCIALES Y SEGUIMIENTO.xlsx]POTENCIALES!R174C7</stp>
        <tr r="G174" s="1"/>
      </tp>
      <tp>
        <v>0.81695966907962758</v>
        <stp/>
        <stp>##V3_BDPV12</stp>
        <stp>PANW US Equity</stp>
        <stp>NET_DEBT_TO_EBITDA</stp>
        <stp>[VALORES POTENCIALES Y SEGUIMIENTO.xlsx]POTENCIALES!R276C20</stp>
        <tr r="T276" s="1"/>
      </tp>
      <tp>
        <v>1.360035517725614</v>
        <stp/>
        <stp>##V3_BDPV12</stp>
        <stp>MANT US Equity</stp>
        <stp>NET_DEBT_TO_EBITDA</stp>
        <stp>[VALORES POTENCIALES Y SEGUIMIENTO.xlsx]POTENCIALES!R325C20</stp>
        <tr r="T325" s="1"/>
      </tp>
      <tp>
        <v>-0.7906256673072819</v>
        <stp/>
        <stp>##V3_BDPV12</stp>
        <stp>FTNT US Equity</stp>
        <stp>NET_DEBT_TO_EBITDA</stp>
        <stp>[VALORES POTENCIALES Y SEGUIMIENTO.xlsx]POTENCIALES!R331C20</stp>
        <tr r="T331" s="1"/>
      </tp>
      <tp>
        <v>1.8024396790837784</v>
        <stp/>
        <stp>##V3_BDPV12</stp>
        <stp>VRNT US Equity</stp>
        <stp>NET_DEBT_TO_EBITDA</stp>
        <stp>[VALORES POTENCIALES Y SEGUIMIENTO.xlsx]POTENCIALES!R321C20</stp>
        <tr r="T321" s="1"/>
      </tp>
      <tp t="s">
        <v>Basic Materials</v>
        <stp/>
        <stp>##V3_BDPV12</stp>
        <stp>MT NA Equity</stp>
        <stp>ICB_INDUSTRY_NAME</stp>
        <stp>[VALORES POTENCIALES Y SEGUIMIENTO.xlsx]SPX SX5E CAC40 DAX30 IBEX35!R28C22</stp>
        <tr r="V28" s="6"/>
      </tp>
      <tp>
        <v>-0.191523050111053</v>
        <stp/>
        <stp>##V3_BDPV12</stp>
        <stp>CDNS US Equity</stp>
        <stp>NET_DEBT_TO_EBITDA</stp>
        <stp>[VALORES POTENCIALES Y SEGUIMIENTO.xlsx]POTENCIALES!R291C20</stp>
        <tr r="T291" s="1"/>
      </tp>
      <tp t="s">
        <v>Consumer Staples</v>
        <stp/>
        <stp>##V3_BDPV12</stp>
        <stp>BN FP Equity</stp>
        <stp>ICB_INDUSTRY_NAME</stp>
        <stp>[VALORES POTENCIALES Y SEGUIMIENTO.xlsx]SPX SX5E CAC40 DAX30 IBEX35!R19C13</stp>
        <tr r="M19" s="6"/>
      </tp>
      <tp t="s">
        <v>Financials</v>
        <stp/>
        <stp>##V3_BDPV12</stp>
        <stp>CS FP Equity</stp>
        <stp>ICB_INDUSTRY_NAME</stp>
        <stp>[VALORES POTENCIALES Y SEGUIMIENTO.xlsx]SPX SX5E CAC40 DAX30 IBEX35!R22C13</stp>
        <tr r="M22" s="6"/>
      </tp>
      <tp t="s">
        <v>Basic Materials</v>
        <stp/>
        <stp>##V3_BDPV12</stp>
        <stp>AI FP Equity</stp>
        <stp>ICB_INDUSTRY_NAME</stp>
        <stp>[VALORES POTENCIALES Y SEGUIMIENTO.xlsx]SPX SX5E CAC40 DAX30 IBEX35!R11C13</stp>
        <tr r="M11" s="6"/>
      </tp>
      <tp t="s">
        <v>Health Care</v>
        <stp/>
        <stp>##V3_BDPV12</stp>
        <stp>EL FP Equity</stp>
        <stp>ICB_INDUSTRY_NAME</stp>
        <stp>[VALORES POTENCIALES Y SEGUIMIENTO.xlsx]SPX SX5E CAC40 DAX30 IBEX35!R28C13</stp>
        <tr r="M28" s="6"/>
      </tp>
      <tp t="s">
        <v>Industrials</v>
        <stp/>
        <stp>##V3_BDPV12</stp>
        <stp>DG FP Equity</stp>
        <stp>ICB_INDUSTRY_NAME</stp>
        <stp>[VALORES POTENCIALES Y SEGUIMIENTO.xlsx]SPX SX5E CAC40 DAX30 IBEX35!R25C13</stp>
        <tr r="M25" s="6"/>
      </tp>
      <tp t="s">
        <v>Consumer Discretionary</v>
        <stp/>
        <stp>##V3_BDPV12</stp>
        <stp>OR FP Equity</stp>
        <stp>ICB_INDUSTRY_NAME</stp>
        <stp>[VALORES POTENCIALES Y SEGUIMIENTO.xlsx]SPX SX5E CAC40 DAX30 IBEX35!R42C13</stp>
        <tr r="M42" s="6"/>
      </tp>
      <tp t="s">
        <v>Consumer Discretionary</v>
        <stp/>
        <stp>##V3_BDPV12</stp>
        <stp>MC FP Equity</stp>
        <stp>ICB_INDUSTRY_NAME</stp>
        <stp>[VALORES POTENCIALES Y SEGUIMIENTO.xlsx]SPX SX5E CAC40 DAX30 IBEX35!R40C13</stp>
        <tr r="M40" s="6"/>
      </tp>
      <tp t="s">
        <v>Consumer Staples</v>
        <stp/>
        <stp>##V3_BDPV12</stp>
        <stp>RI FP Equity</stp>
        <stp>ICB_INDUSTRY_NAME</stp>
        <stp>[VALORES POTENCIALES Y SEGUIMIENTO.xlsx]SPX SX5E CAC40 DAX30 IBEX35!R45C13</stp>
        <tr r="M45" s="6"/>
      </tp>
      <tp t="s">
        <v>Industrials</v>
        <stp/>
        <stp>##V3_BDPV12</stp>
        <stp>SU FP Equity</stp>
        <stp>ICB_INDUSTRY_NAME</stp>
        <stp>[VALORES POTENCIALES Y SEGUIMIENTO.xlsx]SPX SX5E CAC40 DAX30 IBEX35!R52C13</stp>
        <tr r="M52" s="6"/>
      </tp>
      <tp t="s">
        <v>Consumer Staples</v>
        <stp/>
        <stp>##V3_BDPV12</stp>
        <stp>CA FP Equity</stp>
        <stp>ICB_INDUSTRY_NAME</stp>
        <stp>[VALORES POTENCIALES Y SEGUIMIENTO.xlsx]SPX SX5E CAC40 DAX30 IBEX35!R13C22</stp>
        <tr r="V13" s="6"/>
      </tp>
      <tp t="s">
        <v>Financials</v>
        <stp/>
        <stp>##V3_BDPV12</stp>
        <stp>CS FP Equity</stp>
        <stp>ICB_INDUSTRY_NAME</stp>
        <stp>[VALORES POTENCIALES Y SEGUIMIENTO.xlsx]SPX SX5E CAC40 DAX30 IBEX35!R15C22</stp>
        <tr r="V15" s="6"/>
      </tp>
      <tp t="s">
        <v>Consumer Staples</v>
        <stp/>
        <stp>##V3_BDPV12</stp>
        <stp>BN FP Equity</stp>
        <stp>ICB_INDUSTRY_NAME</stp>
        <stp>[VALORES POTENCIALES Y SEGUIMIENTO.xlsx]SPX SX5E CAC40 DAX30 IBEX35!R11C22</stp>
        <tr r="V11" s="6"/>
      </tp>
      <tp t="s">
        <v>Industrials</v>
        <stp/>
        <stp>##V3_BDPV12</stp>
        <stp>EN FP Equity</stp>
        <stp>ICB_INDUSTRY_NAME</stp>
        <stp>[VALORES POTENCIALES Y SEGUIMIENTO.xlsx]SPX SX5E CAC40 DAX30 IBEX35!R19C22</stp>
        <tr r="V19" s="6"/>
      </tp>
      <tp t="s">
        <v>Health Care</v>
        <stp/>
        <stp>##V3_BDPV12</stp>
        <stp>EL FP Equity</stp>
        <stp>ICB_INDUSTRY_NAME</stp>
        <stp>[VALORES POTENCIALES Y SEGUIMIENTO.xlsx]SPX SX5E CAC40 DAX30 IBEX35!R18C22</stp>
        <tr r="V18" s="6"/>
      </tp>
      <tp t="s">
        <v>Industrials</v>
        <stp/>
        <stp>##V3_BDPV12</stp>
        <stp>DG FP Equity</stp>
        <stp>ICB_INDUSTRY_NAME</stp>
        <stp>[VALORES POTENCIALES Y SEGUIMIENTO.xlsx]SPX SX5E CAC40 DAX30 IBEX35!R16C22</stp>
        <tr r="V16" s="6"/>
      </tp>
      <tp t="s">
        <v>Industrials</v>
        <stp/>
        <stp>##V3_BDPV12</stp>
        <stp>HO FP Equity</stp>
        <stp>ICB_INDUSTRY_NAME</stp>
        <stp>[VALORES POTENCIALES Y SEGUIMIENTO.xlsx]SPX SX5E CAC40 DAX30 IBEX35!R23C22</stp>
        <tr r="V23" s="6"/>
      </tp>
      <tp t="s">
        <v>Industrials</v>
        <stp/>
        <stp>##V3_BDPV12</stp>
        <stp>LR FP Equity</stp>
        <stp>ICB_INDUSTRY_NAME</stp>
        <stp>[VALORES POTENCIALES Y SEGUIMIENTO.xlsx]SPX SX5E CAC40 DAX30 IBEX35!R25C22</stp>
        <tr r="V25" s="6"/>
      </tp>
      <tp t="s">
        <v>Consumer Discretionary</v>
        <stp/>
        <stp>##V3_BDPV12</stp>
        <stp>ML FP Equity</stp>
        <stp>ICB_INDUSTRY_NAME</stp>
        <stp>[VALORES POTENCIALES Y SEGUIMIENTO.xlsx]SPX SX5E CAC40 DAX30 IBEX35!R27C22</stp>
        <tr r="V27" s="6"/>
      </tp>
      <tp t="s">
        <v>Consumer Discretionary</v>
        <stp/>
        <stp>##V3_BDPV12</stp>
        <stp>MC FP Equity</stp>
        <stp>ICB_INDUSTRY_NAME</stp>
        <stp>[VALORES POTENCIALES Y SEGUIMIENTO.xlsx]SPX SX5E CAC40 DAX30 IBEX35!R26C22</stp>
        <tr r="V26" s="6"/>
      </tp>
      <tp t="s">
        <v>Consumer Discretionary</v>
        <stp/>
        <stp>##V3_BDPV12</stp>
        <stp>OR FP Equity</stp>
        <stp>ICB_INDUSTRY_NAME</stp>
        <stp>[VALORES POTENCIALES Y SEGUIMIENTO.xlsx]SPX SX5E CAC40 DAX30 IBEX35!R29C22</stp>
        <tr r="V29" s="6"/>
      </tp>
      <tp t="s">
        <v>Consumer Staples</v>
        <stp/>
        <stp>##V3_BDPV12</stp>
        <stp>RI FP Equity</stp>
        <stp>ICB_INDUSTRY_NAME</stp>
        <stp>[VALORES POTENCIALES Y SEGUIMIENTO.xlsx]SPX SX5E CAC40 DAX30 IBEX35!R32C22</stp>
        <tr r="V32" s="6"/>
      </tp>
      <tp t="s">
        <v>Industrials</v>
        <stp/>
        <stp>##V3_BDPV12</stp>
        <stp>SU FP Equity</stp>
        <stp>ICB_INDUSTRY_NAME</stp>
        <stp>[VALORES POTENCIALES Y SEGUIMIENTO.xlsx]SPX SX5E CAC40 DAX30 IBEX35!R40C22</stp>
        <tr r="V40" s="6"/>
      </tp>
      <tp t="s">
        <v>ASGN INC</v>
        <stp/>
        <stp>##V3_BDPV12</stp>
        <stp>ASGN US Equity</stp>
        <stp>SHORT_NAME</stp>
        <stp>[VALORES POTENCIALES Y SEGUIMIENTO.xlsx]POTENCIALES!R60C5</stp>
        <tr r="E60" s="1"/>
      </tp>
      <tp t="s">
        <v>Utilities</v>
        <stp/>
        <stp>##V3_BDPV12</stp>
        <stp>NTGY SM Equity</stp>
        <stp>ICB_INDUSTRY_NAME</stp>
        <stp>[VALORES POTENCIALES Y SEGUIMIENTO.xlsx]SPX SX5E CAC40 DAX30 IBEX35!R32C40</stp>
        <tr r="AN32" s="6"/>
      </tp>
      <tp>
        <v>-1.8338125481515331</v>
        <stp/>
        <stp>##V3_BDPV12</stp>
        <stp>XLNX US Equity</stp>
        <stp>NET_DEBT_TO_EBITDA</stp>
        <stp>[VALORES POTENCIALES Y SEGUIMIENTO.xlsx]POTENCIALES!R347C20</stp>
        <tr r="T347" s="1"/>
      </tp>
      <tp>
        <v>-0.46063618290258451</v>
        <stp/>
        <stp>##V3_BDPV12</stp>
        <stp>BKNG US Equity</stp>
        <stp>NET_DEBT_TO_EBITDA</stp>
        <stp>[VALORES POTENCIALES Y SEGUIMIENTO.xlsx]POTENCIALES!R263C20</stp>
        <tr r="T263" s="1"/>
      </tp>
      <tp t="s">
        <v>Household Products</v>
        <stp/>
        <stp>##V3_BDPV12</stp>
        <stp>KMB US Equity</stp>
        <stp>GICS_INDUSTRY_NAME</stp>
        <stp>[VALORES POTENCIALES Y SEGUIMIENTO.xlsx]POTENCIALES!R89C6</stp>
        <tr r="F89" s="1"/>
      </tp>
      <tp>
        <v>6.1971436412285321</v>
        <stp/>
        <stp>##V3_BDPV12</stp>
        <stp>WING US Equity</stp>
        <stp>NET_DEBT_TO_EBITDA</stp>
        <stp>[VALORES POTENCIALES Y SEGUIMIENTO.xlsx]POTENCIALES!R252C20</stp>
        <tr r="T252" s="1"/>
      </tp>
      <tp>
        <v>0.62328289090147704</v>
        <stp/>
        <stp>##V3_BDPV12</stp>
        <stp>HLNE US Equity</stp>
        <stp>NET_DEBT_TO_EBITDA</stp>
        <stp>[VALORES POTENCIALES Y SEGUIMIENTO.xlsx]POTENCIALES!R112C20</stp>
        <tr r="T112" s="1"/>
      </tp>
      <tp t="s">
        <v>ANTHEM INC</v>
        <stp/>
        <stp>##V3_BDPV12</stp>
        <stp>ANTM US Equity</stp>
        <stp>SHORT_NAME</stp>
        <stp>[VALORES POTENCIALES Y SEGUIMIENTO.xlsx]POTENCIALES!R80C5</stp>
        <tr r="E80" s="1"/>
      </tp>
      <tp t="s">
        <v>Health Care Providers &amp; Servic</v>
        <stp/>
        <stp>##V3_BDPV12</stp>
        <stp>HUM US Equity</stp>
        <stp>GICS_INDUSTRY_NAME</stp>
        <stp>[VALORES POTENCIALES Y SEGUIMIENTO.xlsx]POTENCIALES!R79C6</stp>
        <tr r="F79" s="1"/>
      </tp>
      <tp>
        <v>2.9299242424242422</v>
        <stp/>
        <stp>##V3_BDPV12</stp>
        <stp>ARNC US Equity</stp>
        <stp>NET_DEBT_TO_EBITDA</stp>
        <stp>[VALORES POTENCIALES Y SEGUIMIENTO.xlsx]POTENCIALES!R207C20</stp>
        <tr r="T207" s="1"/>
      </tp>
      <tp>
        <v>3.8844339622641515</v>
        <stp/>
        <stp>##V3_BDPV12</stp>
        <stp>SSNC US Equity</stp>
        <stp>NET_DEBT_TO_EBITDA</stp>
        <stp>[VALORES POTENCIALES Y SEGUIMIENTO.xlsx]POTENCIALES!R299C20</stp>
        <tr r="T299" s="1"/>
      </tp>
      <tp t="s">
        <v>#N/A Field Not Applicable</v>
        <stp/>
        <stp>##V3_BDPV12</stp>
        <stp>FIVE US Equity</stp>
        <stp>DVD_PAY_DT</stp>
        <stp>[VALORES POTENCIALES Y SEGUIMIENTO.xlsx]POTENCIALES!R236C12</stp>
        <tr r="L236" s="1"/>
      </tp>
      <tp t="s">
        <v>Entertainment</v>
        <stp/>
        <stp>##V3_BDPV12</stp>
        <stp>LYV US Equity</stp>
        <stp>GICS_INDUSTRY_NAME</stp>
        <stp>[VALORES POTENCIALES Y SEGUIMIENTO.xlsx]POTENCIALES!R19C6</stp>
        <tr r="F19" s="1"/>
      </tp>
      <tp t="s">
        <v>06/05/2022</v>
        <stp/>
        <stp>##V3_BDPV12</stp>
        <stp>ATVI US Equity</stp>
        <stp>DVD_PAY_DT</stp>
        <stp>[VALORES POTENCIALES Y SEGUIMIENTO.xlsx]POTENCIALES!R326C12</stp>
        <tr r="L326" s="1"/>
      </tp>
      <tp t="s">
        <v>Leisure Products</v>
        <stp/>
        <stp>##V3_BDPV12</stp>
        <stp>TOY CN Equity</stp>
        <stp>GICS_INDUSTRY_NAME</stp>
        <stp>[VALORES POTENCIALES Y SEGUIMIENTO.xlsx]POTENCIALES!R29C6</stp>
        <tr r="F29" s="1"/>
      </tp>
      <tp t="s">
        <v>Health Care Providers &amp; Servic</v>
        <stp/>
        <stp>##V3_BDPV12</stp>
        <stp>AMN US Equity</stp>
        <stp>GICS_INDUSTRY_NAME</stp>
        <stp>[VALORES POTENCIALES Y SEGUIMIENTO.xlsx]POTENCIALES!R59C6</stp>
        <tr r="F59" s="1"/>
      </tp>
      <tp>
        <v>-1.2814873638331019</v>
        <stp/>
        <stp>##V3_BDPV12</stp>
        <stp>MANH US Equity</stp>
        <stp>NET_DEBT_TO_EBITDA</stp>
        <stp>[VALORES POTENCIALES Y SEGUIMIENTO.xlsx]POTENCIALES!R324C20</stp>
        <tr r="T324" s="1"/>
      </tp>
      <tp t="s">
        <v>#N/A Field Not Applicable</v>
        <stp/>
        <stp>##V3_BDPV12</stp>
        <stp>FIVN US Equity</stp>
        <stp>DVD_PAY_DT</stp>
        <stp>[VALORES POTENCIALES Y SEGUIMIENTO.xlsx]POTENCIALES!R286C12</stp>
        <tr r="L286" s="1"/>
      </tp>
      <tp t="s">
        <v>#N/A Real Time</v>
        <stp/>
        <stp>##V3_BDPV12</stp>
        <stp>DNKN US Equity</stp>
        <stp>LAST PRICE</stp>
        <stp>[VALORES POTENCIALES Y SEGUIMIENTO.xlsx]POTENCIALES!R243C30</stp>
        <tr r="AD243" s="1"/>
      </tp>
      <tp>
        <v>51.75</v>
        <stp/>
        <stp>##V3_BDPV12</stp>
        <stp>WYND US Equity</stp>
        <stp>PX_CLOSE_1D</stp>
        <stp>[VALORES POTENCIALES Y SEGUIMIENTO.xlsx]POTENCIALES!R27C32</stp>
        <tr r="AF27" s="1"/>
      </tp>
      <tp>
        <v>33.32</v>
        <stp/>
        <stp>##V3_BDPV12</stp>
        <stp>PINC US Equity</stp>
        <stp>PX_CLOSE_1D</stp>
        <stp>[VALORES POTENCIALES Y SEGUIMIENTO.xlsx]POTENCIALES!R95C32</stp>
        <tr r="AF95" s="1"/>
      </tp>
      <tp>
        <v>162.71</v>
        <stp/>
        <stp>##V3_BDPV12</stp>
        <stp>NFLX US Equity</stp>
        <stp>LOW_52WEEK</stp>
        <stp>[VALORES POTENCIALES Y SEGUIMIENTO.xlsx]POTENCIALES!R274C35</stp>
        <tr r="AI274" s="1"/>
      </tp>
      <tp>
        <v>562.9</v>
        <stp/>
        <stp>##V3_BDPV12</stp>
        <stp>ORLY US Equity</stp>
        <stp>LOW_52WEEK</stp>
        <stp>[VALORES POTENCIALES Y SEGUIMIENTO.xlsx]POTENCIALES!R218C35</stp>
        <tr r="AI218" s="1"/>
      </tp>
      <tp>
        <v>34961861789.540001</v>
        <stp/>
        <stp>##V3_BDPV12</stp>
        <stp>WELL UN Equity</stp>
        <stp>CUR_MKT_CAP</stp>
        <stp>[VALORES POTENCIALES Y SEGUIMIENTO.xlsx]SPX SX5E CAC40 DAX30 IBEX35!R489C3</stp>
        <tr r="C489" s="6"/>
      </tp>
      <tp>
        <v>251.51</v>
        <stp/>
        <stp>##V3_BDPV12</stp>
        <stp>LULU US Equity</stp>
        <stp>LOW_52WEEK</stp>
        <stp>[VALORES POTENCIALES Y SEGUIMIENTO.xlsx]POTENCIALES!R212C35</stp>
        <tr r="AI212" s="1"/>
      </tp>
      <tp>
        <v>2.4</v>
        <stp/>
        <stp>##V3_BDPV12</stp>
        <stp>UI US Equity</stp>
        <stp>EQY_DPS</stp>
        <stp>[VALORES POTENCIALES Y SEGUIMIENTO.xlsx]POTENCIALES!R12C10</stp>
        <tr r="J12" s="1"/>
      </tp>
      <tp>
        <v>62.22</v>
        <stp/>
        <stp>##V3_BDPV12</stp>
        <stp>BLKB US Equity</stp>
        <stp>LAST PRICE</stp>
        <stp>[VALORES POTENCIALES Y SEGUIMIENTO.xlsx]POTENCIALES!R322C30</stp>
        <tr r="AD322" s="1"/>
      </tp>
      <tp>
        <v>66.39</v>
        <stp/>
        <stp>##V3_BDPV12</stp>
        <stp>AVLR US Equity</stp>
        <stp>LOW_52WEEK</stp>
        <stp>[VALORES POTENCIALES Y SEGUIMIENTO.xlsx]POTENCIALES!R186C35</stp>
        <tr r="AI186" s="1"/>
      </tp>
      <tp>
        <v>116578401743</v>
        <stp/>
        <stp>##V3_BDPV12</stp>
        <stp>INTU UW Equity</stp>
        <stp>CUR_MKT_CAP</stp>
        <stp>[VALORES POTENCIALES Y SEGUIMIENTO.xlsx]SPX SX5E CAC40 DAX30 IBEX35!R248C3</stp>
        <tr r="C248" s="6"/>
      </tp>
      <tp t="s">
        <v>Application Software</v>
        <stp/>
        <stp>##V3_BDPV12</stp>
        <stp>NUAN US Equity</stp>
        <stp>GICS_SUB_INDUSTRY_NAME</stp>
        <stp>[VALORES POTENCIALES Y SEGUIMIENTO.xlsx]POTENCIALES!R290C7</stp>
        <tr r="G290" s="1"/>
      </tp>
      <tp>
        <v>37.670099999999998</v>
        <stp/>
        <stp>##V3_BDPV12</stp>
        <stp>OLLI US Equity</stp>
        <stp>LOW_52WEEK</stp>
        <stp>[VALORES POTENCIALES Y SEGUIMIENTO.xlsx]POTENCIALES!R230C35</stp>
        <tr r="AI230" s="1"/>
      </tp>
      <tp>
        <v>3.08</v>
        <stp/>
        <stp>##V3_BDPV12</stp>
        <stp>SPGI US Equity</stp>
        <stp>EQY_DPS</stp>
        <stp>[VALORES POTENCIALES Y SEGUIMIENTO.xlsx]CARTERA!R21C39</stp>
        <tr r="AM21" s="4"/>
      </tp>
      <tp>
        <v>11834511875.640001</v>
        <stp/>
        <stp>##V3_BDPV12</stp>
        <stp>UTHR US Equity</stp>
        <stp>CUR_MKT_CAP</stp>
        <stp>[VALORES POTENCIALES Y SEGUIMIENTO.xlsx]POTENCIALES!R40C17</stp>
        <tr r="Q40" s="1"/>
      </tp>
      <tp t="s">
        <v>Aluminum</v>
        <stp/>
        <stp>##V3_BDPV12</stp>
        <stp>ARNC US Equity</stp>
        <stp>GICS_SUB_INDUSTRY_NAME</stp>
        <stp>[VALORES POTENCIALES Y SEGUIMIENTO.xlsx]POTENCIALES!R207C7</stp>
        <tr r="G207" s="1"/>
      </tp>
      <tp t="s">
        <v>Systems Software</v>
        <stp/>
        <stp>##V3_BDPV12</stp>
        <stp>FTNT US Equity</stp>
        <stp>GICS_SUB_INDUSTRY_NAME</stp>
        <stp>[VALORES POTENCIALES Y SEGUIMIENTO.xlsx]POTENCIALES!R331C7</stp>
        <tr r="G331" s="1"/>
      </tp>
      <tp>
        <v>127.34</v>
        <stp/>
        <stp>##V3_BDPV12</stp>
        <stp>CHKP US Equity</stp>
        <stp>LAST PRICE</stp>
        <stp>[VALORES POTENCIALES Y SEGUIMIENTO.xlsx]POTENCIALES!R360C30</stp>
        <tr r="AD360" s="1"/>
      </tp>
      <tp t="s">
        <v>Property &amp; Casualty Insurance</v>
        <stp/>
        <stp>##V3_BDPV12</stp>
        <stp>ERIE US Equity</stp>
        <stp>GICS_SUB_INDUSTRY_NAME</stp>
        <stp>[VALORES POTENCIALES Y SEGUIMIENTO.xlsx]POTENCIALES!R117C7</stp>
        <tr r="G117" s="1"/>
      </tp>
      <tp>
        <v>110.53</v>
        <stp/>
        <stp>##V3_BDPV12</stp>
        <stp>SWKS US Equity</stp>
        <stp>LAST PRICE</stp>
        <stp>[VALORES POTENCIALES Y SEGUIMIENTO.xlsx]POTENCIALES!R349C30</stp>
        <tr r="AD349" s="1"/>
      </tp>
      <tp t="s">
        <v>28/04/2023</v>
        <stp/>
        <stp>##V3_BDPV12</stp>
        <stp>MOG/A US Equity</stp>
        <stp>EXPECTED_REPORT_DT</stp>
        <stp>[VALORES POTENCIALES Y SEGUIMIENTO.xlsx]POTENCIALES!R208C8</stp>
        <tr r="H208" s="1"/>
      </tp>
      <tp t="s">
        <v>USD</v>
        <stp/>
        <stp>##V3_BDPV12</stp>
        <stp>SBUX US Equity</stp>
        <stp>CRNCY</stp>
        <stp>[VALORES POTENCIALES Y SEGUIMIENTO.xlsx]CARTERA!R34C9</stp>
        <tr r="I34" s="4"/>
      </tp>
      <tp t="s">
        <v>Construction &amp; Engineering</v>
        <stp/>
        <stp>##V3_BDPV12</stp>
        <stp>STN CN Equity</stp>
        <stp>GICS_SUB_INDUSTRY_NAME</stp>
        <stp>[VALORES POTENCIALES Y SEGUIMIENTO.xlsx]POTENCIALES!R141C7</stp>
        <tr r="G141" s="1"/>
      </tp>
      <tp t="s">
        <v>Railroads</v>
        <stp/>
        <stp>##V3_BDPV12</stp>
        <stp>CP CN Equity</stp>
        <stp>GICS_SUB_INDUSTRY_NAME</stp>
        <stp>[VALORES POTENCIALES Y SEGUIMIENTO.xlsx]POTENCIALES!R170C7</stp>
        <tr r="G170" s="1"/>
      </tp>
      <tp t="s">
        <v>Data Processing &amp; Outsourced S</v>
        <stp/>
        <stp>##V3_BDPV12</stp>
        <stp>FLT US Equity</stp>
        <stp>GICS_SUB_INDUSTRY_NAME</stp>
        <stp>[VALORES POTENCIALES Y SEGUIMIENTO.xlsx]POTENCIALES!R192C7</stp>
        <tr r="G192" s="1"/>
      </tp>
      <tp>
        <v>234360604059.99997</v>
        <stp/>
        <stp>##V3_BDPV12</stp>
        <stp>ROG SW Equity</stp>
        <stp>CUR_MKT_CAP</stp>
        <stp>[VALORES POTENCIALES Y SEGUIMIENTO.xlsx]CARTERA!R17C20</stp>
        <tr r="T17" s="4"/>
      </tp>
      <tp t="s">
        <v>Real Estate</v>
        <stp/>
        <stp>##V3_BDPV12</stp>
        <stp>CCI UN Equity</stp>
        <stp>ICB_INDUSTRY_NAME</stp>
        <stp>[VALORES POTENCIALES Y SEGUIMIENTO.xlsx]SPX SX5E CAC40 DAX30 IBEX35!R90C4</stp>
        <tr r="D90" s="6"/>
      </tp>
      <tp t="s">
        <v>Application Software</v>
        <stp/>
        <stp>##V3_BDPV12</stp>
        <stp>ENV US Equity</stp>
        <stp>GICS_SUB_INDUSTRY_NAME</stp>
        <stp>[VALORES POTENCIALES Y SEGUIMIENTO.xlsx]POTENCIALES!R301C7</stp>
        <tr r="G301" s="1"/>
      </tp>
      <tp>
        <v>0.71250000000000002</v>
        <stp/>
        <stp>##V3_BDPV12</stp>
        <stp>KDP US Equity</stp>
        <stp>EQY_DPS</stp>
        <stp>[VALORES POTENCIALES Y SEGUIMIENTO.xlsx]POTENCIALES!R34C10</stp>
        <tr r="J34" s="1"/>
      </tp>
      <tp>
        <v>3.42</v>
        <stp/>
        <stp>##V3_BDPV12</stp>
        <stp>FDS US Equity</stp>
        <stp>EQY_DPS</stp>
        <stp>[VALORES POTENCIALES Y SEGUIMIENTO.xlsx]POTENCIALES!R10C10</stp>
        <tr r="J10" s="1"/>
      </tp>
      <tp t="s">
        <v>Application Software</v>
        <stp/>
        <stp>##V3_BDPV12</stp>
        <stp>CDK US Equity</stp>
        <stp>GICS_SUB_INDUSTRY_NAME</stp>
        <stp>[VALORES POTENCIALES Y SEGUIMIENTO.xlsx]POTENCIALES!R287C7</stp>
        <tr r="G287" s="1"/>
      </tp>
      <tp>
        <v>137076502206.56</v>
        <stp/>
        <stp>##V3_BDPV12</stp>
        <stp>SAP GY Equity</stp>
        <stp>CUR_MKT_CAP</stp>
        <stp>[VALORES POTENCIALES Y SEGUIMIENTO.xlsx]CARTERA!R15C20</stp>
        <tr r="T15" s="4"/>
      </tp>
      <tp t="s">
        <v>Financials</v>
        <stp/>
        <stp>##V3_BDPV12</stp>
        <stp>BRK/B UN Equity</stp>
        <stp>ICB_INDUSTRY_NAME</stp>
        <stp>[VALORES POTENCIALES Y SEGUIMIENTO.xlsx]SPX SX5E CAC40 DAX30 IBEX35!R77C4</stp>
        <tr r="D77" s="6"/>
      </tp>
      <tp t="s">
        <v>Industrials</v>
        <stp/>
        <stp>##V3_BDPV12</stp>
        <stp>AMCR UN Equity</stp>
        <stp>ICB_INDUSTRY_NAME</stp>
        <stp>[VALORES POTENCIALES Y SEGUIMIENTO.xlsx]SPX SX5E CAC40 DAX30 IBEX35!R35C4</stp>
        <tr r="D35" s="6"/>
      </tp>
      <tp t="s">
        <v>Health Care</v>
        <stp/>
        <stp>##V3_BDPV12</stp>
        <stp>ABBV UN Equity</stp>
        <stp>ICB_INDUSTRY_NAME</stp>
        <stp>[VALORES POTENCIALES Y SEGUIMIENTO.xlsx]SPX SX5E CAC40 DAX30 IBEX35!R11C4</stp>
        <tr r="D11" s="6"/>
      </tp>
      <tp t="s">
        <v>Industrials</v>
        <stp/>
        <stp>##V3_BDPV12</stp>
        <stp>CARR UN Equity</stp>
        <stp>ICB_INDUSTRY_NAME</stp>
        <stp>[VALORES POTENCIALES Y SEGUIMIENTO.xlsx]SPX SX5E CAC40 DAX30 IBEX35!R85C4</stp>
        <tr r="D85" s="6"/>
      </tp>
      <tp t="s">
        <v>Data Processing &amp; Outsourced S</v>
        <stp/>
        <stp>##V3_BDPV12</stp>
        <stp>GPN US Equity</stp>
        <stp>GICS_SUB_INDUSTRY_NAME</stp>
        <stp>[VALORES POTENCIALES Y SEGUIMIENTO.xlsx]POTENCIALES!R193C7</stp>
        <tr r="G193" s="1"/>
      </tp>
      <tp t="s">
        <v>Insurance Brokers</v>
        <stp/>
        <stp>##V3_BDPV12</stp>
        <stp>BRO US Equity</stp>
        <stp>GICS_SUB_INDUSTRY_NAME</stp>
        <stp>[VALORES POTENCIALES Y SEGUIMIENTO.xlsx]POTENCIALES!R116C7</stp>
        <tr r="G116" s="1"/>
      </tp>
      <tp>
        <v>0.56399999999999995</v>
        <stp/>
        <stp>##V3_BDPV12</stp>
        <stp>BYD CN Equity</stp>
        <stp>EQY_DPS</stp>
        <stp>[VALORES POTENCIALES Y SEGUIMIENTO.xlsx]POTENCIALES!R42C10</stp>
        <tr r="J42" s="1"/>
      </tp>
      <tp>
        <v>3.6469829443198267</v>
        <stp/>
        <stp>##V3_BDPV12</stp>
        <stp>LAMR US Equity</stp>
        <stp>NET_DEBT_TO_EBITDA</stp>
        <stp>[VALORES POTENCIALES Y SEGUIMIENTO.xlsx]POTENCIALES!R118C20</stp>
        <tr r="T118" s="1"/>
      </tp>
      <tp t="s">
        <v>24/02/2023</v>
        <stp/>
        <stp>##V3_BDPV12</stp>
        <stp>SBUX US Equity</stp>
        <stp>DVD_PAY_DT</stp>
        <stp>[VALORES POTENCIALES Y SEGUIMIENTO.xlsx]POTENCIALES!R240C12</stp>
        <tr r="L240" s="1"/>
      </tp>
      <tp>
        <v>-1.526749970563994</v>
        <stp/>
        <stp>##V3_BDPV12</stp>
        <stp>MIME US Equity</stp>
        <stp>NET_DEBT_TO_EBITDA</stp>
        <stp>[VALORES POTENCIALES Y SEGUIMIENTO.xlsx]POTENCIALES!R278C20</stp>
        <tr r="T278" s="1"/>
      </tp>
      <tp t="s">
        <v>#N/A N/A</v>
        <stp/>
        <stp>##V3_BDPV12</stp>
        <stp>GRUB US Equity</stp>
        <stp>DVD_PAY_DT</stp>
        <stp>[VALORES POTENCIALES Y SEGUIMIENTO.xlsx]POTENCIALES!R266C12</stp>
        <tr r="L266" s="1"/>
      </tp>
      <tp>
        <v>1.9378064154643504</v>
        <stp/>
        <stp>##V3_BDPV12</stp>
        <stp>TRMB US Equity</stp>
        <stp>NET_DEBT_TO_EBITDA</stp>
        <stp>[VALORES POTENCIALES Y SEGUIMIENTO.xlsx]POTENCIALES!R135C20</stp>
        <tr r="T135" s="1"/>
      </tp>
      <tp t="s">
        <v>Financials</v>
        <stp/>
        <stp>##V3_BDPV12</stp>
        <stp>MUV2 GY Equity</stp>
        <stp>ICB_INDUSTRY_NAME</stp>
        <stp>[VALORES POTENCIALES Y SEGUIMIENTO.xlsx]SPX SX5E CAC40 DAX30 IBEX35!R41C13</stp>
        <tr r="M41" s="6"/>
      </tp>
      <tp t="s">
        <v>Financials</v>
        <stp/>
        <stp>##V3_BDPV12</stp>
        <stp>MUV2 GY Equity</stp>
        <stp>ICB_INDUSTRY_NAME</stp>
        <stp>[VALORES POTENCIALES Y SEGUIMIENTO.xlsx]SPX SX5E CAC40 DAX30 IBEX35!R34C31</stp>
        <tr r="AE34" s="6"/>
      </tp>
      <tp t="s">
        <v>#N/A N/A</v>
        <stp/>
        <stp>##V3_BDPV12</stp>
        <stp>ABMD US Equity</stp>
        <stp>PX_CLOSE_1D</stp>
        <stp>[VALORES POTENCIALES Y SEGUIMIENTO.xlsx]POTENCIALES!R71C32</stp>
        <tr r="AF71" s="1"/>
      </tp>
      <tp t="s">
        <v>#N/A Field Not Applicable</v>
        <stp/>
        <stp>##V3_BDPV12</stp>
        <stp>SANT GY Equity</stp>
        <stp>EQY_DPS</stp>
        <stp>[VALORES POTENCIALES Y SEGUIMIENTO.xlsx]CARTERA!R53C39</stp>
        <tr r="AM53" s="4"/>
      </tp>
      <tp t="s">
        <v>#N/A N/A</v>
        <stp/>
        <stp>##V3_BDPV12</stp>
        <stp>INOV US Equity</stp>
        <stp>LOW_52WEEK</stp>
        <stp>[VALORES POTENCIALES Y SEGUIMIENTO.xlsx]POTENCIALES!R312C35</stp>
        <tr r="AI312" s="1"/>
      </tp>
      <tp>
        <v>93.53</v>
        <stp/>
        <stp>##V3_BDPV12</stp>
        <stp>TROW US Equity</stp>
        <stp>LOW_52WEEK</stp>
        <stp>[VALORES POTENCIALES Y SEGUIMIENTO.xlsx]POTENCIALES!R114C35</stp>
        <tr r="AI114" s="1"/>
      </tp>
      <tp>
        <v>81.069999999999993</v>
        <stp/>
        <stp>##V3_BDPV12</stp>
        <stp>LDOS US Equity</stp>
        <stp>LOW_52WEEK</stp>
        <stp>[VALORES POTENCIALES Y SEGUIMIENTO.xlsx]POTENCIALES!R339C35</stp>
        <tr r="AI339" s="1"/>
      </tp>
      <tp>
        <v>14621091916.800001</v>
        <stp/>
        <stp>##V3_BDPV12</stp>
        <stp>PEAK UN Equity</stp>
        <stp>CUR_MKT_CAP</stp>
        <stp>[VALORES POTENCIALES Y SEGUIMIENTO.xlsx]SPX SX5E CAC40 DAX30 IBEX35!R367C3</stp>
        <tr r="C367" s="6"/>
      </tp>
      <tp t="s">
        <v>Application Software</v>
        <stp/>
        <stp>##V3_BDPV12</stp>
        <stp>CTXS US Equity</stp>
        <stp>GICS_SUB_INDUSTRY_NAME</stp>
        <stp>[VALORES POTENCIALES Y SEGUIMIENTO.xlsx]POTENCIALES!R302C7</stp>
        <tr r="G302" s="1"/>
      </tp>
      <tp>
        <v>44798400000</v>
        <stp/>
        <stp>##V3_BDPV12</stp>
        <stp>MSCI UN Equity</stp>
        <stp>CUR_MKT_CAP</stp>
        <stp>[VALORES POTENCIALES Y SEGUIMIENTO.xlsx]SPX SX5E CAC40 DAX30 IBEX35!R325C3</stp>
        <tr r="C325" s="6"/>
      </tp>
      <tp>
        <v>276.88</v>
        <stp/>
        <stp>##V3_BDPV12</stp>
        <stp>PCTY US Equity</stp>
        <stp>HIGH_52WEEK</stp>
        <stp>[VALORES POTENCIALES Y SEGUIMIENTO.xlsx]POTENCIALES!R62C33</stp>
        <tr r="AG62" s="1"/>
      </tp>
      <tp t="s">
        <v>#N/A N/A</v>
        <stp/>
        <stp>##V3_BDPV12</stp>
        <stp>JCOM US Equity</stp>
        <stp>LOW_52WEEK</stp>
        <stp>[VALORES POTENCIALES Y SEGUIMIENTO.xlsx]POTENCIALES!R303C35</stp>
        <tr r="AI303" s="1"/>
      </tp>
      <tp>
        <v>101.93</v>
        <stp/>
        <stp>##V3_BDPV12</stp>
        <stp>QCOM US Equity</stp>
        <stp>LOW_52WEEK</stp>
        <stp>[VALORES POTENCIALES Y SEGUIMIENTO.xlsx]POTENCIALES!R355C35</stp>
        <tr r="AI355" s="1"/>
      </tp>
      <tp t="s">
        <v>#N/A N/A</v>
        <stp/>
        <stp>##V3_BDPV12</stp>
        <stp>DISCA UW Equity</stp>
        <stp>CUR_MKT_CAP</stp>
        <stp>[VALORES POTENCIALES Y SEGUIMIENTO.xlsx]SPX SX5E CAC40 DAX30 IBEX35!R143C3</stp>
        <tr r="C143" s="6"/>
      </tp>
      <tp>
        <v>178.38</v>
        <stp/>
        <stp>##V3_BDPV12</stp>
        <stp>JKHY US Equity</stp>
        <stp>LAST PRICE</stp>
        <stp>[VALORES POTENCIALES Y SEGUIMIENTO.xlsx]POTENCIALES!R310C30</stp>
        <tr r="AD310" s="1"/>
      </tp>
      <tp>
        <v>13421547601.83</v>
        <stp/>
        <stp>##V3_BDPV12</stp>
        <stp>LDOS UN Equity</stp>
        <stp>CUR_MKT_CAP</stp>
        <stp>[VALORES POTENCIALES Y SEGUIMIENTO.xlsx]SPX SX5E CAC40 DAX30 IBEX35!R279C3</stp>
        <tr r="C279" s="6"/>
      </tp>
      <tp t="s">
        <v>#N/A N/A</v>
        <stp/>
        <stp>##V3_BDPV12</stp>
        <stp>NLOK US Equity</stp>
        <stp>LOW_52WEEK</stp>
        <stp>[VALORES POTENCIALES Y SEGUIMIENTO.xlsx]POTENCIALES!R277C35</stp>
        <tr r="AI277" s="1"/>
      </tp>
      <tp>
        <v>46.75</v>
        <stp/>
        <stp>##V3_BDPV12</stp>
        <stp>CCOI US Equity</stp>
        <stp>LOW_52WEEK</stp>
        <stp>[VALORES POTENCIALES Y SEGUIMIENTO.xlsx]POTENCIALES!R271C35</stp>
        <tr r="AI271" s="1"/>
      </tp>
      <tp>
        <v>103.8197</v>
        <stp/>
        <stp>##V3_BDPV12</stp>
        <stp>CBOE US Equity</stp>
        <stp>LOW_52WEEK</stp>
        <stp>[VALORES POTENCIALES Y SEGUIMIENTO.xlsx]POTENCIALES!R108C35</stp>
        <tr r="AI108" s="1"/>
      </tp>
      <tp>
        <v>10642905908.640001</v>
        <stp/>
        <stp>##V3_BDPV12</stp>
        <stp>BRKR US Equity</stp>
        <stp>CUR_MKT_CAP</stp>
        <stp>[VALORES POTENCIALES Y SEGUIMIENTO.xlsx]POTENCIALES!R78C17</stp>
        <tr r="Q78" s="1"/>
      </tp>
      <tp>
        <v>83.45</v>
        <stp/>
        <stp>##V3_BDPV12</stp>
        <stp>GOOG US Equity</stp>
        <stp>LOW_52WEEK</stp>
        <stp>[VALORES POTENCIALES Y SEGUIMIENTO.xlsx]POTENCIALES!R281C35</stp>
        <tr r="AI281" s="1"/>
      </tp>
      <tp>
        <v>10.49</v>
        <stp/>
        <stp>##V3_BDPV12</stp>
        <stp>NEOG US Equity</stp>
        <stp>LOW_52WEEK</stp>
        <stp>[VALORES POTENCIALES Y SEGUIMIENTO.xlsx]POTENCIALES!R101C35</stp>
        <tr r="AI101" s="1"/>
      </tp>
      <tp t="s">
        <v>Asset Management &amp; Custody Ban</v>
        <stp/>
        <stp>##V3_BDPV12</stp>
        <stp>TROW US Equity</stp>
        <stp>GICS_SUB_INDUSTRY_NAME</stp>
        <stp>[VALORES POTENCIALES Y SEGUIMIENTO.xlsx]POTENCIALES!R114C7</stp>
        <tr r="G114" s="1"/>
      </tp>
      <tp t="s">
        <v>#N/A N/A</v>
        <stp/>
        <stp>##V3_BDPV12</stp>
        <stp>CSOD US Equity</stp>
        <stp>LOW_52WEEK</stp>
        <stp>[VALORES POTENCIALES Y SEGUIMIENTO.xlsx]POTENCIALES!R304C35</stp>
        <tr r="AI304" s="1"/>
      </tp>
      <tp t="s">
        <v>#N/A N/A</v>
        <stp/>
        <stp>##V3_BDPV12</stp>
        <stp>ANTM US Equity</stp>
        <stp>HIGH_52WEEK</stp>
        <stp>[VALORES POTENCIALES Y SEGUIMIENTO.xlsx]POTENCIALES!R80C33</stp>
        <tr r="AG80" s="1"/>
      </tp>
      <tp t="s">
        <v>Media</v>
        <stp/>
        <stp>##V3_BDPV12</stp>
        <stp>IPG US Equity</stp>
        <stp>GICS_INDUSTRY_NAME</stp>
        <stp>[VALORES POTENCIALES Y SEGUIMIENTO.xlsx]POTENCIALES!R9C6</stp>
        <tr r="F9" s="1"/>
      </tp>
      <tp t="s">
        <v>HKD</v>
        <stp/>
        <stp>##V3_BDPV12</stp>
        <stp>941 HK Equity</stp>
        <stp>CRNCY</stp>
        <stp>[VALORES POTENCIALES Y SEGUIMIENTO.xlsx]POTENCIALES!R363C14</stp>
        <tr r="N363" s="1"/>
      </tp>
      <tp t="s">
        <v>USD</v>
        <stp/>
        <stp>##V3_BDPV12</stp>
        <stp>GOOGL US Equity</stp>
        <stp>CRNCY</stp>
        <stp>[VALORES POTENCIALES Y SEGUIMIENTO.xlsx]CARTERA!R14C9</stp>
        <tr r="I14" s="4"/>
      </tp>
      <tp>
        <v>3.343</v>
        <stp/>
        <stp>##V3_BDPV12</stp>
        <stp>941 HK Equity</stp>
        <stp>EQY_DPS</stp>
        <stp>[VALORES POTENCIALES Y SEGUIMIENTO.xlsx]POTENCIALES!R363C10</stp>
        <tr r="J363" s="1"/>
      </tp>
      <tp t="s">
        <v>Data Processing &amp; Outsourced S</v>
        <stp/>
        <stp>##V3_BDPV12</stp>
        <stp>MMS US Equity</stp>
        <stp>GICS_SUB_INDUSTRY_NAME</stp>
        <stp>[VALORES POTENCIALES Y SEGUIMIENTO.xlsx]POTENCIALES!R338C7</stp>
        <tr r="G338" s="1"/>
      </tp>
      <tp t="s">
        <v>Financials</v>
        <stp/>
        <stp>##V3_BDPV12</stp>
        <stp>AFL UN Equity</stp>
        <stp>ICB_INDUSTRY_NAME</stp>
        <stp>[VALORES POTENCIALES Y SEGUIMIENTO.xlsx]SPX SX5E CAC40 DAX30 IBEX35!R24C4</stp>
        <tr r="D24" s="6"/>
      </tp>
      <tp t="s">
        <v>Financials</v>
        <stp/>
        <stp>##V3_BDPV12</stp>
        <stp>BLK UN Equity</stp>
        <stp>ICB_INDUSTRY_NAME</stp>
        <stp>[VALORES POTENCIALES Y SEGUIMIENTO.xlsx]SPX SX5E CAC40 DAX30 IBEX35!R73C4</stp>
        <tr r="D73" s="6"/>
      </tp>
      <tp t="s">
        <v>Industrials</v>
        <stp/>
        <stp>##V3_BDPV12</stp>
        <stp>BLL UN Equity</stp>
        <stp>ICB_INDUSTRY_NAME</stp>
        <stp>[VALORES POTENCIALES Y SEGUIMIENTO.xlsx]SPX SX5E CAC40 DAX30 IBEX35!R74C4</stp>
        <tr r="D74" s="6"/>
      </tp>
      <tp t="s">
        <v>Financials</v>
        <stp/>
        <stp>##V3_BDPV12</stp>
        <stp>BEN UN Equity</stp>
        <stp>ICB_INDUSTRY_NAME</stp>
        <stp>[VALORES POTENCIALES Y SEGUIMIENTO.xlsx]SPX SX5E CAC40 DAX30 IBEX35!R66C4</stp>
        <tr r="D66" s="6"/>
      </tp>
      <tp>
        <v>4.2474999999999996</v>
        <stp/>
        <stp>##V3_BDPV12</stp>
        <stp>PEP US Equity</stp>
        <stp>EQY_DPS</stp>
        <stp>[VALORES POTENCIALES Y SEGUIMIENTO.xlsx]POTENCIALES!R35C10</stp>
        <tr r="J35" s="1"/>
      </tp>
      <tp t="s">
        <v>Metal &amp; Glass Containers</v>
        <stp/>
        <stp>##V3_BDPV12</stp>
        <stp>CCK US Equity</stp>
        <stp>GICS_SUB_INDUSTRY_NAME</stp>
        <stp>[VALORES POTENCIALES Y SEGUIMIENTO.xlsx]POTENCIALES!R166C7</stp>
        <tr r="G166" s="1"/>
      </tp>
      <tp t="s">
        <v>Data Processing &amp; Outsourced S</v>
        <stp/>
        <stp>##V3_BDPV12</stp>
        <stp>ADP US Equity</stp>
        <stp>GICS_SUB_INDUSTRY_NAME</stp>
        <stp>[VALORES POTENCIALES Y SEGUIMIENTO.xlsx]POTENCIALES!R184C7</stp>
        <tr r="G184" s="1"/>
      </tp>
      <tp t="s">
        <v>Research &amp; Consulting Services</v>
        <stp/>
        <stp>##V3_BDPV12</stp>
        <stp>EFX US Equity</stp>
        <stp>GICS_SUB_INDUSTRY_NAME</stp>
        <stp>[VALORES POTENCIALES Y SEGUIMIENTO.xlsx]POTENCIALES!R180C7</stp>
        <tr r="G180" s="1"/>
      </tp>
      <tp>
        <v>90753924621.12001</v>
        <stp/>
        <stp>##V3_BDPV12</stp>
        <stp>AIR FP Equity</stp>
        <stp>CUR_MKT_CAP</stp>
        <stp>[VALORES POTENCIALES Y SEGUIMIENTO.xlsx]CARTERA!R32C20</stp>
        <tr r="T32" s="4"/>
      </tp>
      <tp t="s">
        <v>Consumer Discretionary</v>
        <stp/>
        <stp>##V3_BDPV12</stp>
        <stp>APTV UN Equity</stp>
        <stp>ICB_INDUSTRY_NAME</stp>
        <stp>[VALORES POTENCIALES Y SEGUIMIENTO.xlsx]SPX SX5E CAC40 DAX30 IBEX35!R50C4</stp>
        <tr r="D50" s="6"/>
      </tp>
      <tp t="s">
        <v>Telecommunications</v>
        <stp/>
        <stp>##V3_BDPV12</stp>
        <stp>ANET UN Equity</stp>
        <stp>ICB_INDUSTRY_NAME</stp>
        <stp>[VALORES POTENCIALES Y SEGUIMIENTO.xlsx]SPX SX5E CAC40 DAX30 IBEX35!R42C4</stp>
        <tr r="D42" s="6"/>
      </tp>
      <tp t="s">
        <v>Restaurants</v>
        <stp/>
        <stp>##V3_BDPV12</stp>
        <stp>DPZ US Equity</stp>
        <stp>GICS_SUB_INDUSTRY_NAME</stp>
        <stp>[VALORES POTENCIALES Y SEGUIMIENTO.xlsx]POTENCIALES!R241C7</stp>
        <tr r="G241" s="1"/>
      </tp>
      <tp t="s">
        <v>Life Sciences Tools &amp; Services</v>
        <stp/>
        <stp>##V3_BDPV12</stp>
        <stp>MTD US Equity</stp>
        <stp>GICS_SUB_INDUSTRY_NAME</stp>
        <stp>[VALORES POTENCIALES Y SEGUIMIENTO.xlsx]POTENCIALES!R128C7</stp>
        <tr r="G128" s="1"/>
      </tp>
      <tp t="s">
        <v>10/03/2023</v>
        <stp/>
        <stp>##V3_BDPV12</stp>
        <stp>LSTR US Equity</stp>
        <stp>DVD_PAY_DT</stp>
        <stp>[VALORES POTENCIALES Y SEGUIMIENTO.xlsx]POTENCIALES!R179C12</stp>
        <tr r="L179" s="1"/>
      </tp>
      <tp>
        <v>0.36515133203818162</v>
        <stp/>
        <stp>##V3_BDPV12</stp>
        <stp>LULU US Equity</stp>
        <stp>NET_DEBT_TO_EBITDA</stp>
        <stp>[VALORES POTENCIALES Y SEGUIMIENTO.xlsx]POTENCIALES!R212C20</stp>
        <tr r="T212" s="1"/>
      </tp>
      <tp t="s">
        <v>#N/A Field Not Applicable</v>
        <stp/>
        <stp>##V3_BDPV12</stp>
        <stp>TWTR US Equity</stp>
        <stp>DVD_PAY_DT</stp>
        <stp>[VALORES POTENCIALES Y SEGUIMIENTO.xlsx]POTENCIALES!R273C12</stp>
        <tr r="L273" s="1"/>
      </tp>
      <tp t="s">
        <v>#N/A Field Not Applicable</v>
        <stp/>
        <stp>##V3_BDPV12</stp>
        <stp>DLTR US Equity</stp>
        <stp>DVD_PAY_DT</stp>
        <stp>[VALORES POTENCIALES Y SEGUIMIENTO.xlsx]POTENCIALES!R228C12</stp>
        <tr r="L228" s="1"/>
      </tp>
      <tp t="s">
        <v>18/01/2023</v>
        <stp/>
        <stp>##V3_BDPV12</stp>
        <stp>INTU US Equity</stp>
        <stp>DVD_PAY_DT</stp>
        <stp>[VALORES POTENCIALES Y SEGUIMIENTO.xlsx]POTENCIALES!R283C12</stp>
        <tr r="L283" s="1"/>
      </tp>
      <tp t="s">
        <v>#N/A N/A</v>
        <stp/>
        <stp>##V3_BDPV12</stp>
        <stp>AVLR US Equity</stp>
        <stp>NET_DEBT_TO_EBITDA</stp>
        <stp>[VALORES POTENCIALES Y SEGUIMIENTO.xlsx]POTENCIALES!R186C20</stp>
        <tr r="T186" s="1"/>
      </tp>
      <tp t="s">
        <v>22/02/2023</v>
        <stp/>
        <stp>##V3_BDPV12</stp>
        <stp>MKTX US Equity</stp>
        <stp>DVD_PAY_DT</stp>
        <stp>[VALORES POTENCIALES Y SEGUIMIENTO.xlsx]POTENCIALES!R185C12</stp>
        <tr r="L185" s="1"/>
      </tp>
      <tp t="s">
        <v>18/01/2023</v>
        <stp/>
        <stp>##V3_BDPV12</stp>
        <stp>GNTX US Equity</stp>
        <stp>DVD_PAY_DT</stp>
        <stp>[VALORES POTENCIALES Y SEGUIMIENTO.xlsx]POTENCIALES!R133C12</stp>
        <tr r="L133" s="1"/>
      </tp>
      <tp>
        <v>1.7714368120561477</v>
        <stp/>
        <stp>##V3_BDPV12</stp>
        <stp>ORLY US Equity</stp>
        <stp>NET_DEBT_TO_EBITDA</stp>
        <stp>[VALORES POTENCIALES Y SEGUIMIENTO.xlsx]POTENCIALES!R218C20</stp>
        <tr r="T218" s="1"/>
      </tp>
      <tp>
        <v>1.8214403754544131</v>
        <stp/>
        <stp>##V3_BDPV12</stp>
        <stp>NFLX US Equity</stp>
        <stp>NET_DEBT_TO_EBITDA</stp>
        <stp>[VALORES POTENCIALES Y SEGUIMIENTO.xlsx]POTENCIALES!R274C20</stp>
        <tr r="T274" s="1"/>
      </tp>
      <tp t="s">
        <v>15/05/2012</v>
        <stp/>
        <stp>##V3_BDPV12</stp>
        <stp>ULTA US Equity</stp>
        <stp>DVD_PAY_DT</stp>
        <stp>[VALORES POTENCIALES Y SEGUIMIENTO.xlsx]POTENCIALES!R237C12</stp>
        <tr r="L237" s="1"/>
      </tp>
      <tp t="s">
        <v>01/03/2023</v>
        <stp/>
        <stp>##V3_BDPV12</stp>
        <stp>INTC US Equity</stp>
        <stp>DVD_PAY_DT</stp>
        <stp>[VALORES POTENCIALES Y SEGUIMIENTO.xlsx]POTENCIALES!R352C12</stp>
        <tr r="L352" s="1"/>
      </tp>
      <tp t="s">
        <v>23/02/2023</v>
        <stp/>
        <stp>##V3_BDPV12</stp>
        <stp>MORN US Equity</stp>
        <stp>EXPECTED_REPORT_DT</stp>
        <stp>[VALORES POTENCIALES Y SEGUIMIENTO.xlsx]POTENCIALES!R44C8</stp>
        <tr r="H44" s="1"/>
      </tp>
      <tp t="s">
        <v>16/02/2023</v>
        <stp/>
        <stp>##V3_BDPV12</stp>
        <stp>LOPE US Equity</stp>
        <stp>EXPECTED_REPORT_DT</stp>
        <stp>[VALORES POTENCIALES Y SEGUIMIENTO.xlsx]POTENCIALES!R65C8</stp>
        <tr r="H65" s="1"/>
      </tp>
      <tp t="s">
        <v>15/02/2023</v>
        <stp/>
        <stp>##V3_BDPV12</stp>
        <stp>ALSN US Equity</stp>
        <stp>EXPECTED_REPORT_DT</stp>
        <stp>[VALORES POTENCIALES Y SEGUIMIENTO.xlsx]POTENCIALES!R18C8</stp>
        <tr r="H18" s="1"/>
      </tp>
      <tp t="s">
        <v>#N/A Field Not Applicable</v>
        <stp/>
        <stp>##V3_BDPV12</stp>
        <stp>AMTD US Equity</stp>
        <stp>DVD_PAY_DT</stp>
        <stp>[VALORES POTENCIALES Y SEGUIMIENTO.xlsx]POTENCIALES!R107C12</stp>
        <tr r="L107" s="1"/>
      </tp>
      <tp t="s">
        <v>28/04/2023</v>
        <stp/>
        <stp>##V3_BDPV12</stp>
        <stp>CL US Equity</stp>
        <stp>EXPECTED_REPORT_DT</stp>
        <stp>[VALORES POTENCIALES Y SEGUIMIENTO.xlsx]POTENCIALES!R67C8</stp>
        <tr r="H67" s="1"/>
      </tp>
      <tp>
        <v>1.13390242691945</v>
        <stp/>
        <stp>##V3_BDPV12</stp>
        <stp>OLLI US Equity</stp>
        <stp>NET_DEBT_TO_EBITDA</stp>
        <stp>[VALORES POTENCIALES Y SEGUIMIENTO.xlsx]POTENCIALES!R230C20</stp>
        <tr r="T230" s="1"/>
      </tp>
      <tp t="s">
        <v>06/02/2023</v>
        <stp/>
        <stp>##V3_BDPV12</stp>
        <stp>IDXX US Equity</stp>
        <stp>EXPECTED_REPORT_DT</stp>
        <stp>[VALORES POTENCIALES Y SEGUIMIENTO.xlsx]POTENCIALES!R70C8</stp>
        <tr r="H70" s="1"/>
      </tp>
      <tp t="s">
        <v>#N/A Real Time</v>
        <stp/>
        <stp>##V3_BDPV12</stp>
        <stp>MXIM US Equity</stp>
        <stp>LAST PRICE</stp>
        <stp>[VALORES POTENCIALES Y SEGUIMIENTO.xlsx]POTENCIALES!R354C30</stp>
        <tr r="AD354" s="1"/>
      </tp>
      <tp>
        <v>84.5</v>
        <stp/>
        <stp>##V3_BDPV12</stp>
        <stp>GILD US Equity</stp>
        <stp>PX_CLOSE_1D</stp>
        <stp>[VALORES POTENCIALES Y SEGUIMIENTO.xlsx]POTENCIALES!R39C32</stp>
        <tr r="AF39" s="1"/>
      </tp>
      <tp t="s">
        <v>#N/A Field Not Applicable</v>
        <stp/>
        <stp>##V3_BDPV12</stp>
        <stp>XPEV US Equity</stp>
        <stp>EQY_DPS</stp>
        <stp>[VALORES POTENCIALES Y SEGUIMIENTO.xlsx]CARTERA!R33C39</stp>
        <tr r="AM33" s="4"/>
      </tp>
      <tp t="s">
        <v>#N/A N/A</v>
        <stp/>
        <stp>##V3_BDPV12</stp>
        <stp>XLNX US Equity</stp>
        <stp>LOW_52WEEK</stp>
        <stp>[VALORES POTENCIALES Y SEGUIMIENTO.xlsx]POTENCIALES!R347C35</stp>
        <tr r="AI347" s="1"/>
      </tp>
      <tp>
        <v>132.22</v>
        <stp/>
        <stp>##V3_BDPV12</stp>
        <stp>PANW US Equity</stp>
        <stp>LOW_52WEEK</stp>
        <stp>[VALORES POTENCIALES Y SEGUIMIENTO.xlsx]POTENCIALES!R276C35</stp>
        <tr r="AI276" s="1"/>
      </tp>
      <tp>
        <v>243.86</v>
        <stp/>
        <stp>##V3_BDPV12</stp>
        <stp>ERIE US Equity</stp>
        <stp>LAST PRICE</stp>
        <stp>[VALORES POTENCIALES Y SEGUIMIENTO.xlsx]POTENCIALES!R117C30</stp>
        <tr r="AD117" s="1"/>
      </tp>
      <tp>
        <v>74.510000000000005</v>
        <stp/>
        <stp>##V3_BDPV12</stp>
        <stp>MANT US Equity</stp>
        <stp>LOW_52WEEK</stp>
        <stp>[VALORES POTENCIALES Y SEGUIMIENTO.xlsx]POTENCIALES!R325C35</stp>
        <tr r="AI325" s="1"/>
      </tp>
      <tp>
        <v>42.610100000000003</v>
        <stp/>
        <stp>##V3_BDPV12</stp>
        <stp>FTNT US Equity</stp>
        <stp>LOW_52WEEK</stp>
        <stp>[VALORES POTENCIALES Y SEGUIMIENTO.xlsx]POTENCIALES!R331C35</stp>
        <tr r="AI331" s="1"/>
      </tp>
      <tp>
        <v>31.63</v>
        <stp/>
        <stp>##V3_BDPV12</stp>
        <stp>VRNT US Equity</stp>
        <stp>LOW_52WEEK</stp>
        <stp>[VALORES POTENCIALES Y SEGUIMIENTO.xlsx]POTENCIALES!R321C35</stp>
        <tr r="AI321" s="1"/>
      </tp>
      <tp>
        <v>63.55</v>
        <stp/>
        <stp>##V3_BDPV12</stp>
        <stp>SEIC US Equity</stp>
        <stp>LAST PRICE</stp>
        <stp>[VALORES POTENCIALES Y SEGUIMIENTO.xlsx]POTENCIALES!R109C30</stp>
        <tr r="AD109" s="1"/>
      </tp>
      <tp>
        <v>132.315</v>
        <stp/>
        <stp>##V3_BDPV12</stp>
        <stp>CDNS US Equity</stp>
        <stp>LOW_52WEEK</stp>
        <stp>[VALORES POTENCIALES Y SEGUIMIENTO.xlsx]POTENCIALES!R291C35</stp>
        <tr r="AI291" s="1"/>
      </tp>
      <tp>
        <v>30955234287.280003</v>
        <stp/>
        <stp>##V3_BDPV12</stp>
        <stp>ENPH UQ Equity</stp>
        <stp>CUR_MKT_CAP</stp>
        <stp>[VALORES POTENCIALES Y SEGUIMIENTO.xlsx]SPX SX5E CAC40 DAX30 IBEX35!R168C3</stp>
        <tr r="C168" s="6"/>
      </tp>
      <tp t="s">
        <v>Environmental &amp; Facilities Ser</v>
        <stp/>
        <stp>##V3_BDPV12</stp>
        <stp>TTEK US Equity</stp>
        <stp>GICS_SUB_INDUSTRY_NAME</stp>
        <stp>[VALORES POTENCIALES Y SEGUIMIENTO.xlsx]POTENCIALES!R143C7</stp>
        <tr r="G143" s="1"/>
      </tp>
      <tp t="s">
        <v>Application Software</v>
        <stp/>
        <stp>##V3_BDPV12</stp>
        <stp>OTEX US Equity</stp>
        <stp>GICS_SUB_INDUSTRY_NAME</stp>
        <stp>[VALORES POTENCIALES Y SEGUIMIENTO.xlsx]POTENCIALES!R323C7</stp>
        <tr r="G323" s="1"/>
      </tp>
      <tp t="s">
        <v>Semiconductors</v>
        <stp/>
        <stp>##V3_BDPV12</stp>
        <stp>AVGO US Equity</stp>
        <stp>GICS_SUB_INDUSTRY_NAME</stp>
        <stp>[VALORES POTENCIALES Y SEGUIMIENTO.xlsx]POTENCIALES!R351C7</stp>
        <tr r="G351" s="1"/>
      </tp>
      <tp t="s">
        <v>Technology Hardware, Storage &amp;</v>
        <stp/>
        <stp>##V3_BDPV12</stp>
        <stp>NTAP US Equity</stp>
        <stp>GICS_SUB_INDUSTRY_NAME</stp>
        <stp>[VALORES POTENCIALES Y SEGUIMIENTO.xlsx]POTENCIALES!R333C7</stp>
        <tr r="G333" s="1"/>
      </tp>
      <tp t="s">
        <v>Financial Exchanges &amp; Data</v>
        <stp/>
        <stp>##V3_BDPV12</stp>
        <stp>MSCI US Equity</stp>
        <stp>GICS_SUB_INDUSTRY_NAME</stp>
        <stp>[VALORES POTENCIALES Y SEGUIMIENTO.xlsx]POTENCIALES!R314C7</stp>
        <tr r="G314" s="1"/>
      </tp>
      <tp t="s">
        <v>Environmental &amp; Facilities Ser</v>
        <stp/>
        <stp>##V3_BDPV12</stp>
        <stp>SRCL US Equity</stp>
        <stp>GICS_SUB_INDUSTRY_NAME</stp>
        <stp>[VALORES POTENCIALES Y SEGUIMIENTO.xlsx]POTENCIALES!R145C7</stp>
        <tr r="G145" s="1"/>
      </tp>
      <tp>
        <v>106.02</v>
        <stp/>
        <stp>##V3_BDPV12</stp>
        <stp>MANH US Equity</stp>
        <stp>LOW_52WEEK</stp>
        <stp>[VALORES POTENCIALES Y SEGUIMIENTO.xlsx]POTENCIALES!R324C35</stp>
        <tr r="AI324" s="1"/>
      </tp>
      <tp>
        <v>55.81</v>
        <stp/>
        <stp>##V3_BDPV12</stp>
        <stp>HLNE US Equity</stp>
        <stp>LOW_52WEEK</stp>
        <stp>[VALORES POTENCIALES Y SEGUIMIENTO.xlsx]POTENCIALES!R112C35</stp>
        <tr r="AI112" s="1"/>
      </tp>
      <tp t="s">
        <v>Electronic Equipment &amp; Instrum</v>
        <stp/>
        <stp>##V3_BDPV12</stp>
        <stp>TRMB US Equity</stp>
        <stp>GICS_SUB_INDUSTRY_NAME</stp>
        <stp>[VALORES POTENCIALES Y SEGUIMIENTO.xlsx]POTENCIALES!R135C7</stp>
        <tr r="G135" s="1"/>
      </tp>
      <tp>
        <v>1616.85</v>
        <stp/>
        <stp>##V3_BDPV12</stp>
        <stp>BKNG US Equity</stp>
        <stp>LOW_52WEEK</stp>
        <stp>[VALORES POTENCIALES Y SEGUIMIENTO.xlsx]POTENCIALES!R263C35</stp>
        <tr r="AI263" s="1"/>
      </tp>
      <tp>
        <v>67.67</v>
        <stp/>
        <stp>##V3_BDPV12</stp>
        <stp>WING US Equity</stp>
        <stp>LOW_52WEEK</stp>
        <stp>[VALORES POTENCIALES Y SEGUIMIENTO.xlsx]POTENCIALES!R252C35</stp>
        <tr r="AI252" s="1"/>
      </tp>
      <tp t="s">
        <v>Apparel, Accessories &amp; Luxury</v>
        <stp/>
        <stp>##V3_BDPV12</stp>
        <stp>LULU US Equity</stp>
        <stp>GICS_SUB_INDUSTRY_NAME</stp>
        <stp>[VALORES POTENCIALES Y SEGUIMIENTO.xlsx]POTENCIALES!R212C7</stp>
        <tr r="G212" s="1"/>
      </tp>
      <tp t="s">
        <v>Application Software</v>
        <stp/>
        <stp>##V3_BDPV12</stp>
        <stp>CSOD US Equity</stp>
        <stp>GICS_SUB_INDUSTRY_NAME</stp>
        <stp>[VALORES POTENCIALES Y SEGUIMIENTO.xlsx]POTENCIALES!R304C7</stp>
        <tr r="G304" s="1"/>
      </tp>
      <tp>
        <v>149.91</v>
        <stp/>
        <stp>##V3_BDPV12</stp>
        <stp>FFIV US Equity</stp>
        <stp>LAST PRICE</stp>
        <stp>[VALORES POTENCIALES Y SEGUIMIENTO.xlsx]POTENCIALES!R275C30</stp>
        <tr r="AD275" s="1"/>
      </tp>
      <tp t="s">
        <v>Interactive Media &amp; Services</v>
        <stp/>
        <stp>##V3_BDPV12</stp>
        <stp>TRIP US Equity</stp>
        <stp>GICS_SUB_INDUSTRY_NAME</stp>
        <stp>[VALORES POTENCIALES Y SEGUIMIENTO.xlsx]POTENCIALES!R265C7</stp>
        <tr r="G265" s="1"/>
      </tp>
      <tp>
        <v>23.815000000000001</v>
        <stp/>
        <stp>##V3_BDPV12</stp>
        <stp>TRIP US Equity</stp>
        <stp>LAST PRICE</stp>
        <stp>[VALORES POTENCIALES Y SEGUIMIENTO.xlsx]POTENCIALES!R265C30</stp>
        <tr r="AD265" s="1"/>
      </tp>
      <tp>
        <v>16.329999999999998</v>
        <stp/>
        <stp>##V3_BDPV12</stp>
        <stp>ARNC US Equity</stp>
        <stp>LOW_52WEEK</stp>
        <stp>[VALORES POTENCIALES Y SEGUIMIENTO.xlsx]POTENCIALES!R207C35</stp>
        <tr r="AI207" s="1"/>
      </tp>
      <tp>
        <v>45.25</v>
        <stp/>
        <stp>##V3_BDPV12</stp>
        <stp>SSNC US Equity</stp>
        <stp>LOW_52WEEK</stp>
        <stp>[VALORES POTENCIALES Y SEGUIMIENTO.xlsx]POTENCIALES!R299C35</stp>
        <tr r="AI299" s="1"/>
      </tp>
      <tp>
        <v>96.46</v>
        <stp/>
        <stp>##V3_BDPV12</stp>
        <stp>AEIS US Equity</stp>
        <stp>LAST PRICE</stp>
        <stp>[VALORES POTENCIALES Y SEGUIMIENTO.xlsx]POTENCIALES!R249C30</stp>
        <tr r="AD249" s="1"/>
      </tp>
      <tp t="s">
        <v>CHF</v>
        <stp/>
        <stp>##V3_BDPV12</stp>
        <stp>ROG SW Equity</stp>
        <stp>CRNCY</stp>
        <stp>[VALORES POTENCIALES Y SEGUIMIENTO.xlsx]CARTERA!R17C9</stp>
        <tr r="I17" s="4"/>
      </tp>
      <tp>
        <v>7.64</v>
        <stp/>
        <stp>##V3_BDPV12</stp>
        <stp>327 HK Equity</stp>
        <stp>LAST PRICE</stp>
        <stp>[VALORES POTENCIALES Y SEGUIMIENTO.xlsx]CARTERA!R66C15</stp>
        <tr r="O66" s="4"/>
      </tp>
      <tp t="s">
        <v>IT Consulting &amp; Other Services</v>
        <stp/>
        <stp>##V3_BDPV12</stp>
        <stp>DOX US Equity</stp>
        <stp>GICS_SUB_INDUSTRY_NAME</stp>
        <stp>[VALORES POTENCIALES Y SEGUIMIENTO.xlsx]POTENCIALES!R336C7</stp>
        <tr r="G336" s="1"/>
      </tp>
      <tp t="s">
        <v>Financials</v>
        <stp/>
        <stp>##V3_BDPV12</stp>
        <stp>CFG UN Equity</stp>
        <stp>ICB_INDUSTRY_NAME</stp>
        <stp>[VALORES POTENCIALES Y SEGUIMIENTO.xlsx]SPX SX5E CAC40 DAX30 IBEX35!R98C4</stp>
        <tr r="D98" s="6"/>
      </tp>
      <tp t="s">
        <v>Department Stores</v>
        <stp/>
        <stp>##V3_BDPV12</stp>
        <stp>KSS US Equity</stp>
        <stp>GICS_SUB_INDUSTRY_NAME</stp>
        <stp>[VALORES POTENCIALES Y SEGUIMIENTO.xlsx]POTENCIALES!R239C7</stp>
        <tr r="G239" s="1"/>
      </tp>
      <tp>
        <v>1.84</v>
        <stp/>
        <stp>##V3_BDPV12</stp>
        <stp>ABC US Equity</stp>
        <stp>EQY_DPS</stp>
        <stp>[VALORES POTENCIALES Y SEGUIMIENTO.xlsx]POTENCIALES!R98C10</stp>
        <tr r="J98" s="1"/>
      </tp>
      <tp>
        <v>0</v>
        <stp/>
        <stp>##V3_BDPV12</stp>
        <stp>WBC US Equity</stp>
        <stp>EQY_DPS</stp>
        <stp>[VALORES POTENCIALES Y SEGUIMIENTO.xlsx]POTENCIALES!R17C10</stp>
        <tr r="J17" s="1"/>
      </tp>
      <tp t="s">
        <v>Commercial Printing</v>
        <stp/>
        <stp>##V3_BDPV12</stp>
        <stp>BRC US Equity</stp>
        <stp>GICS_SUB_INDUSTRY_NAME</stp>
        <stp>[VALORES POTENCIALES Y SEGUIMIENTO.xlsx]POTENCIALES!R130C7</stp>
        <tr r="G130" s="1"/>
      </tp>
      <tp t="s">
        <v>#N/A Field Not Applicable</v>
        <stp/>
        <stp>##V3_BDPV12</stp>
        <stp>ANSS US Equity</stp>
        <stp>DVD_PAY_DT</stp>
        <stp>[VALORES POTENCIALES Y SEGUIMIENTO.xlsx]POTENCIALES!R295C12</stp>
        <tr r="L295" s="1"/>
      </tp>
      <tp t="s">
        <v>30/12/2022</v>
        <stp/>
        <stp>##V3_BDPV12</stp>
        <stp>ROST US Equity</stp>
        <stp>DVD_PAY_DT</stp>
        <stp>[VALORES POTENCIALES Y SEGUIMIENTO.xlsx]POTENCIALES!R213C12</stp>
        <tr r="L213" s="1"/>
      </tp>
      <tp t="s">
        <v>17/02/2023</v>
        <stp/>
        <stp>##V3_BDPV12</stp>
        <stp>COST US Equity</stp>
        <stp>DVD_PAY_DT</stp>
        <stp>[VALORES POTENCIALES Y SEGUIMIENTO.xlsx]POTENCIALES!R229C12</stp>
        <tr r="L229" s="1"/>
      </tp>
      <tp>
        <v>0.82436516169771323</v>
        <stp/>
        <stp>##V3_BDPV12</stp>
        <stp>SWKS US Equity</stp>
        <stp>NET_DEBT_TO_EBITDA</stp>
        <stp>[VALORES POTENCIALES Y SEGUIMIENTO.xlsx]POTENCIALES!R349C20</stp>
        <tr r="T349" s="1"/>
      </tp>
      <tp>
        <v>-3.9148936170212765</v>
        <stp/>
        <stp>##V3_BDPV12</stp>
        <stp>CHKP US Equity</stp>
        <stp>NET_DEBT_TO_EBITDA</stp>
        <stp>[VALORES POTENCIALES Y SEGUIMIENTO.xlsx]POTENCIALES!R360C20</stp>
        <tr r="T360" s="1"/>
      </tp>
      <tp>
        <v>17.072347652716498</v>
        <stp/>
        <stp>##V3_BDPV12</stp>
        <stp>AMZN US Equity</stp>
        <stp>EV_EBITDA_ADJUSTED</stp>
        <stp>[VALORES POTENCIALES Y SEGUIMIENTO.xlsx]POTENCIALES!R262C15</stp>
        <tr r="O262" s="1"/>
      </tp>
      <tp t="s">
        <v>#N/A Field Not Applicable</v>
        <stp/>
        <stp>##V3_BDPV12</stp>
        <stp>FISV US Equity</stp>
        <stp>DVD_PAY_DT</stp>
        <stp>[VALORES POTENCIALES Y SEGUIMIENTO.xlsx]POTENCIALES!R311C12</stp>
        <tr r="L311" s="1"/>
      </tp>
      <tp t="s">
        <v>#N/A Field Not Applicable</v>
        <stp/>
        <stp>##V3_BDPV12</stp>
        <stp>FISV US Equity</stp>
        <stp>DVD_PAY_DT</stp>
        <stp>[VALORES POTENCIALES Y SEGUIMIENTO.xlsx]POTENCIALES!R309C12</stp>
        <tr r="L309" s="1"/>
      </tp>
      <tp t="s">
        <v>#N/A Field Not Applicable</v>
        <stp/>
        <stp>##V3_BDPV12</stp>
        <stp>ETSY US Equity</stp>
        <stp>DVD_PAY_DT</stp>
        <stp>[VALORES POTENCIALES Y SEGUIMIENTO.xlsx]POTENCIALES!R260C12</stp>
        <tr r="L260" s="1"/>
      </tp>
      <tp t="s">
        <v>16/02/2023</v>
        <stp/>
        <stp>##V3_BDPV12</stp>
        <stp>HSIC US Equity</stp>
        <stp>EXPECTED_REPORT_DT</stp>
        <stp>[VALORES POTENCIALES Y SEGUIMIENTO.xlsx]POTENCIALES!R76C8</stp>
        <tr r="H76" s="1"/>
      </tp>
      <tp t="s">
        <v>CINTAS CORP</v>
        <stp/>
        <stp>##V3_BDPV12</stp>
        <stp>CTAS US Equity</stp>
        <stp>SHORT_NAME</stp>
        <stp>[VALORES POTENCIALES Y SEGUIMIENTO.xlsx]POTENCIALES!R47C5</stp>
        <tr r="E47" s="1"/>
      </tp>
      <tp>
        <v>17.10752858605273</v>
        <stp/>
        <stp>##V3_BDPV12</stp>
        <stp>FIZZ US Equity</stp>
        <stp>EV_EBITDA_ADJUSTED</stp>
        <stp>[VALORES POTENCIALES Y SEGUIMIENTO.xlsx]POTENCIALES!R251C15</stp>
        <tr r="O251" s="1"/>
      </tp>
      <tp t="s">
        <v>28/04/2023</v>
        <stp/>
        <stp>##V3_BDPV12</stp>
        <stp>GILD US Equity</stp>
        <stp>EXPECTED_REPORT_DT</stp>
        <stp>[VALORES POTENCIALES Y SEGUIMIENTO.xlsx]POTENCIALES!R39C8</stp>
        <tr r="H39" s="1"/>
      </tp>
      <tp>
        <v>10.204804560260584</v>
        <stp/>
        <stp>##V3_BDPV12</stp>
        <stp>BLKB US Equity</stp>
        <stp>NET_DEBT_TO_EBITDA</stp>
        <stp>[VALORES POTENCIALES Y SEGUIMIENTO.xlsx]POTENCIALES!R322C20</stp>
        <tr r="T322" s="1"/>
      </tp>
      <tp t="s">
        <v>24/02/2023</v>
        <stp/>
        <stp>##V3_BDPV12</stp>
        <stp>MNST US Equity</stp>
        <stp>EXPECTED_REPORT_DT</stp>
        <stp>[VALORES POTENCIALES Y SEGUIMIENTO.xlsx]POTENCIALES!R33C8</stp>
        <tr r="H33" s="1"/>
      </tp>
      <tp t="s">
        <v>BROWN-FORMAN -B</v>
        <stp/>
        <stp>##V3_BDPV12</stp>
        <stp>BF/B US Equity</stp>
        <stp>SHORT_NAME</stp>
        <stp>[VALORES POTENCIALES Y SEGUIMIENTO.xlsx]POTENCIALES!R36C5</stp>
        <tr r="E36" s="1"/>
      </tp>
      <tp>
        <v>5.8900470929939734</v>
        <stp/>
        <stp>##V3_BDPV12</stp>
        <stp>DNKN US Equity</stp>
        <stp>NET_DEBT_TO_EBITDA</stp>
        <stp>[VALORES POTENCIALES Y SEGUIMIENTO.xlsx]POTENCIALES!R243C20</stp>
        <tr r="T243" s="1"/>
      </tp>
      <tp t="s">
        <v>11/12/2012</v>
        <stp/>
        <stp>##V3_BDPV12</stp>
        <stp>MASI US Equity</stp>
        <stp>DVD_PAY_DT</stp>
        <stp>[VALORES POTENCIALES Y SEGUIMIENTO.xlsx]POTENCIALES!R120C12</stp>
        <tr r="L120" s="1"/>
      </tp>
      <tp t="s">
        <v>#N/A Field Not Applicable</v>
        <stp/>
        <stp>##V3_BDPV12</stp>
        <stp>ADSK US Equity</stp>
        <stp>DVD_PAY_DT</stp>
        <stp>[VALORES POTENCIALES Y SEGUIMIENTO.xlsx]POTENCIALES!R293C12</stp>
        <tr r="L293" s="1"/>
      </tp>
      <tp t="s">
        <v>15/02/2023</v>
        <stp/>
        <stp>##V3_BDPV12</stp>
        <stp>MASI US Equity</stp>
        <stp>EXPECTED_REPORT_DT</stp>
        <stp>[VALORES POTENCIALES Y SEGUIMIENTO.xlsx]POTENCIALES!R73C8</stp>
        <tr r="H73" s="1"/>
      </tp>
      <tp t="s">
        <v>03/01/2023</v>
        <stp/>
        <stp>##V3_BDPV12</stp>
        <stp>NDSN US Equity</stp>
        <stp>DVD_PAY_DT</stp>
        <stp>[VALORES POTENCIALES Y SEGUIMIENTO.xlsx]POTENCIALES!R158C12</stp>
        <tr r="L158" s="1"/>
      </tp>
      <tp t="s">
        <v>18/05/2011</v>
        <stp/>
        <stp>##V3_BDPV12</stp>
        <stp>VRSN US Equity</stp>
        <stp>DVD_PAY_DT</stp>
        <stp>[VALORES POTENCIALES Y SEGUIMIENTO.xlsx]POTENCIALES!R279C12</stp>
        <tr r="L279" s="1"/>
      </tp>
      <tp>
        <v>3.5230000000000001</v>
        <stp/>
        <stp>##V3_BDPV12</stp>
        <stp>PG US Equity</stp>
        <stp>EQY_DPS</stp>
        <stp>[VALORES POTENCIALES Y SEGUIMIENTO.xlsx]POTENCIALES!R69C10</stp>
        <tr r="J69" s="1"/>
      </tp>
      <tp>
        <v>145.95400000000001</v>
        <stp/>
        <stp>##V3_BDPV12</stp>
        <stp>MANH US Equity</stp>
        <stp>LAST PRICE</stp>
        <stp>[VALORES POTENCIALES Y SEGUIMIENTO.xlsx]POTENCIALES!R324C30</stp>
        <tr r="AD324" s="1"/>
      </tp>
      <tp>
        <v>39</v>
        <stp/>
        <stp>##V3_BDPV12</stp>
        <stp>TTD US Equity</stp>
        <stp>LOW_52WEEK</stp>
        <stp>[VALORES POTENCIALES Y SEGUIMIENTO.xlsx]POTENCIALES!R7C35</stp>
        <tr r="AI7" s="1"/>
      </tp>
      <tp>
        <v>133.67500000000001</v>
        <stp/>
        <stp>##V3_BDPV12</stp>
        <stp>FFIV US Equity</stp>
        <stp>LOW_52WEEK</stp>
        <stp>[VALORES POTENCIALES Y SEGUIMIENTO.xlsx]POTENCIALES!R275C35</stp>
        <tr r="AI275" s="1"/>
      </tp>
      <tp>
        <v>4.9000000000000004</v>
        <stp/>
        <stp>##V3_BDPV12</stp>
        <stp>PM US Equity</stp>
        <stp>EQY_DPS</stp>
        <stp>[VALORES POTENCIALES Y SEGUIMIENTO.xlsx]POTENCIALES!R31C10</stp>
        <tr r="J31" s="1"/>
      </tp>
      <tp t="s">
        <v>#N/A N/A</v>
        <stp/>
        <stp>##V3_BDPV12</stp>
        <stp>INFO UN Equity</stp>
        <stp>CUR_MKT_CAP</stp>
        <stp>[VALORES POTENCIALES Y SEGUIMIENTO.xlsx]SPX SX5E CAC40 DAX30 IBEX35!R246C3</stp>
        <tr r="C246" s="6"/>
      </tp>
      <tp>
        <v>24.4</v>
        <stp/>
        <stp>##V3_BDPV12</stp>
        <stp>VVV US Equity</stp>
        <stp>LOW_52WEEK</stp>
        <stp>[VALORES POTENCIALES Y SEGUIMIENTO.xlsx]POTENCIALES!R6C35</stp>
        <tr r="AI6" s="1"/>
      </tp>
      <tp>
        <v>2453.5</v>
        <stp/>
        <stp>##V3_BDPV12</stp>
        <stp>BKNG US Equity</stp>
        <stp>LAST PRICE</stp>
        <stp>[VALORES POTENCIALES Y SEGUIMIENTO.xlsx]POTENCIALES!R263C30</stp>
        <tr r="AD263" s="1"/>
      </tp>
      <tp>
        <v>162.44999999999999</v>
        <stp/>
        <stp>##V3_BDPV12</stp>
        <stp>WING US Equity</stp>
        <stp>LAST PRICE</stp>
        <stp>[VALORES POTENCIALES Y SEGUIMIENTO.xlsx]POTENCIALES!R252C30</stp>
        <tr r="AD252" s="1"/>
      </tp>
      <tp>
        <v>79.555000000000007</v>
        <stp/>
        <stp>##V3_BDPV12</stp>
        <stp>HLNE US Equity</stp>
        <stp>LAST PRICE</stp>
        <stp>[VALORES POTENCIALES Y SEGUIMIENTO.xlsx]POTENCIALES!R112C30</stp>
        <tr r="AD112" s="1"/>
      </tp>
      <tp>
        <v>67.55</v>
        <stp/>
        <stp>##V3_BDPV12</stp>
        <stp>AEIS US Equity</stp>
        <stp>LOW_52WEEK</stp>
        <stp>[VALORES POTENCIALES Y SEGUIMIENTO.xlsx]POTENCIALES!R249C35</stp>
        <tr r="AI249" s="1"/>
      </tp>
      <tp>
        <v>24.04</v>
        <stp/>
        <stp>##V3_BDPV12</stp>
        <stp>ARNC US Equity</stp>
        <stp>LAST PRICE</stp>
        <stp>[VALORES POTENCIALES Y SEGUIMIENTO.xlsx]POTENCIALES!R207C30</stp>
        <tr r="AD207" s="1"/>
      </tp>
      <tp>
        <v>61</v>
        <stp/>
        <stp>##V3_BDPV12</stp>
        <stp>SSNC US Equity</stp>
        <stp>LAST PRICE</stp>
        <stp>[VALORES POTENCIALES Y SEGUIMIENTO.xlsx]POTENCIALES!R299C30</stp>
        <tr r="AD299" s="1"/>
      </tp>
      <tp>
        <v>16.87</v>
        <stp/>
        <stp>##V3_BDPV12</stp>
        <stp>TRIP US Equity</stp>
        <stp>LOW_52WEEK</stp>
        <stp>[VALORES POTENCIALES Y SEGUIMIENTO.xlsx]POTENCIALES!R265C35</stp>
        <tr r="AI265" s="1"/>
      </tp>
      <tp t="s">
        <v>#N/A N/A</v>
        <stp/>
        <stp>##V3_BDPV12</stp>
        <stp>ABMD US Equity</stp>
        <stp>CUR_MKT_CAP</stp>
        <stp>[VALORES POTENCIALES Y SEGUIMIENTO.xlsx]POTENCIALES!R71C17</stp>
        <tr r="Q71" s="1"/>
      </tp>
      <tp t="s">
        <v>CF Industries Holdings Inc</v>
        <stp/>
        <stp>##V3_BDPV12</stp>
        <stp>CF UN Equity</stp>
        <stp>SECURITY_NAME</stp>
        <stp>[VALORES POTENCIALES Y SEGUIMIENTO.xlsx]SPX SX5E CAC40 DAX30 IBEX35!R97C5</stp>
        <tr r="E97" s="6"/>
      </tp>
      <tp t="s">
        <v>Boeing Co/The</v>
        <stp/>
        <stp>##V3_BDPV12</stp>
        <stp>BA UN Equity</stp>
        <stp>SECURITY_NAME</stp>
        <stp>[VALORES POTENCIALES Y SEGUIMIENTO.xlsx]SPX SX5E CAC40 DAX30 IBEX35!R60C5</stp>
        <tr r="E60" s="6"/>
      </tp>
      <tp>
        <v>0</v>
        <stp/>
        <stp>##V3_BDPV12</stp>
        <stp>BABA US Equity</stp>
        <stp>EQY_DPS</stp>
        <stp>[VALORES POTENCIALES Y SEGUIMIENTO.xlsx]CARTERA!R41C39</stp>
        <tr r="AM41" s="4"/>
      </tp>
      <tp t="s">
        <v>Semiconductors</v>
        <stp/>
        <stp>##V3_BDPV12</stp>
        <stp>NVDA US Equity</stp>
        <stp>GICS_SUB_INDUSTRY_NAME</stp>
        <stp>[VALORES POTENCIALES Y SEGUIMIENTO.xlsx]POTENCIALES!R346C7</stp>
        <tr r="G346" s="1"/>
      </tp>
      <tp t="s">
        <v>#N/A N/A</v>
        <stp/>
        <stp>##V3_BDPV12</stp>
        <stp>MXIM US Equity</stp>
        <stp>LOW_52WEEK</stp>
        <stp>[VALORES POTENCIALES Y SEGUIMIENTO.xlsx]POTENCIALES!R354C35</stp>
        <tr r="AI354" s="1"/>
      </tp>
      <tp t="s">
        <v>Electronic Manufacturing Servi</v>
        <stp/>
        <stp>##V3_BDPV12</stp>
        <stp>IPGP US Equity</stp>
        <stp>GICS_SUB_INDUSTRY_NAME</stp>
        <stp>[VALORES POTENCIALES Y SEGUIMIENTO.xlsx]POTENCIALES!R350C7</stp>
        <tr r="G350" s="1"/>
      </tp>
      <tp>
        <v>61.31</v>
        <stp/>
        <stp>##V3_BDPV12</stp>
        <stp>OMC US Equity</stp>
        <stp>LOW_52WEEK</stp>
        <stp>[VALORES POTENCIALES Y SEGUIMIENTO.xlsx]POTENCIALES!R8C35</stp>
        <tr r="AI8" s="1"/>
      </tp>
      <tp t="s">
        <v>#N/A Real Time</v>
        <stp/>
        <stp>##V3_BDPV12</stp>
        <stp>XLNX US Equity</stp>
        <stp>LAST PRICE</stp>
        <stp>[VALORES POTENCIALES Y SEGUIMIENTO.xlsx]POTENCIALES!R347C30</stp>
        <tr r="AD347" s="1"/>
      </tp>
      <tp t="s">
        <v>IT Consulting &amp; Other Services</v>
        <stp/>
        <stp>##V3_BDPV12</stp>
        <stp>EPAM US Equity</stp>
        <stp>GICS_SUB_INDUSTRY_NAME</stp>
        <stp>[VALORES POTENCIALES Y SEGUIMIENTO.xlsx]POTENCIALES!R340C7</stp>
        <tr r="G340" s="1"/>
      </tp>
      <tp>
        <v>25.14</v>
        <stp/>
        <stp>##V3_BDPV12</stp>
        <stp>IPG US Equity</stp>
        <stp>LOW_52WEEK</stp>
        <stp>[VALORES POTENCIALES Y SEGUIMIENTO.xlsx]POTENCIALES!R9C35</stp>
        <tr r="AI9" s="1"/>
      </tp>
      <tp>
        <v>72.52</v>
        <stp/>
        <stp>##V3_BDPV12</stp>
        <stp>BRKR US Equity</stp>
        <stp>PX_CLOSE_1D</stp>
        <stp>[VALORES POTENCIALES Y SEGUIMIENTO.xlsx]POTENCIALES!R78C32</stp>
        <tr r="AF78" s="1"/>
      </tp>
      <tp t="s">
        <v>#N/A Real Time</v>
        <stp/>
        <stp>##V3_BDPV12</stp>
        <stp>MANT US Equity</stp>
        <stp>LAST PRICE</stp>
        <stp>[VALORES POTENCIALES Y SEGUIMIENTO.xlsx]POTENCIALES!R325C30</stp>
        <tr r="AD325" s="1"/>
      </tp>
      <tp>
        <v>53.024999999999999</v>
        <stp/>
        <stp>##V3_BDPV12</stp>
        <stp>FTNT US Equity</stp>
        <stp>LAST PRICE</stp>
        <stp>[VALORES POTENCIALES Y SEGUIMIENTO.xlsx]POTENCIALES!R331C30</stp>
        <tr r="AD331" s="1"/>
      </tp>
      <tp>
        <v>37.975000000000001</v>
        <stp/>
        <stp>##V3_BDPV12</stp>
        <stp>VRNT US Equity</stp>
        <stp>LAST PRICE</stp>
        <stp>[VALORES POTENCIALES Y SEGUIMIENTO.xlsx]POTENCIALES!R321C30</stp>
        <tr r="AD321" s="1"/>
      </tp>
      <tp>
        <v>158.45500000000001</v>
        <stp/>
        <stp>##V3_BDPV12</stp>
        <stp>ERIE US Equity</stp>
        <stp>LOW_52WEEK</stp>
        <stp>[VALORES POTENCIALES Y SEGUIMIENTO.xlsx]POTENCIALES!R117C35</stp>
        <tr r="AI117" s="1"/>
      </tp>
      <tp>
        <v>298.51</v>
        <stp/>
        <stp>##V3_BDPV12</stp>
        <stp>MORN US Equity</stp>
        <stp>HIGH_52WEEK</stp>
        <stp>[VALORES POTENCIALES Y SEGUIMIENTO.xlsx]POTENCIALES!R44C33</stp>
        <tr r="AG44" s="1"/>
      </tp>
      <tp t="s">
        <v>Application Software</v>
        <stp/>
        <stp>##V3_BDPV12</stp>
        <stp>AVLR US Equity</stp>
        <stp>GICS_SUB_INDUSTRY_NAME</stp>
        <stp>[VALORES POTENCIALES Y SEGUIMIENTO.xlsx]POTENCIALES!R186C7</stp>
        <tr r="G186" s="1"/>
      </tp>
      <tp>
        <v>159.04</v>
        <stp/>
        <stp>##V3_BDPV12</stp>
        <stp>PANW US Equity</stp>
        <stp>LAST PRICE</stp>
        <stp>[VALORES POTENCIALES Y SEGUIMIENTO.xlsx]POTENCIALES!R276C30</stp>
        <tr r="AD276" s="1"/>
      </tp>
      <tp>
        <v>186.39</v>
        <stp/>
        <stp>##V3_BDPV12</stp>
        <stp>CDNS US Equity</stp>
        <stp>LAST PRICE</stp>
        <stp>[VALORES POTENCIALES Y SEGUIMIENTO.xlsx]POTENCIALES!R291C30</stp>
        <tr r="AD291" s="1"/>
      </tp>
      <tp>
        <v>40614263882.370003</v>
        <stp/>
        <stp>##V3_BDPV12</stp>
        <stp>IDXX UW Equity</stp>
        <stp>CUR_MKT_CAP</stp>
        <stp>[VALORES POTENCIALES Y SEGUIMIENTO.xlsx]SPX SX5E CAC40 DAX30 IBEX35!R241C3</stp>
        <tr r="C241" s="6"/>
      </tp>
      <tp>
        <v>46.3</v>
        <stp/>
        <stp>##V3_BDPV12</stp>
        <stp>SEIC US Equity</stp>
        <stp>LOW_52WEEK</stp>
        <stp>[VALORES POTENCIALES Y SEGUIMIENTO.xlsx]POTENCIALES!R109C35</stp>
        <tr r="AI109" s="1"/>
      </tp>
      <tp t="s">
        <v>MOOG INC-CLASS A</v>
        <stp/>
        <stp>##V3_BDPV12</stp>
        <stp>MOG/A US Equity</stp>
        <stp>SHORT_NAME</stp>
        <stp>[VALORES POTENCIALES Y SEGUIMIENTO.xlsx]POTENCIALES!R208C5</stp>
        <tr r="E208" s="1"/>
      </tp>
      <tp t="s">
        <v>USD</v>
        <stp/>
        <stp>##V3_BDPV12</stp>
        <stp>BRK/B US Equity</stp>
        <stp>CRNCY</stp>
        <stp>[VALORES POTENCIALES Y SEGUIMIENTO.xlsx]CARTERA!R29C9</stp>
        <tr r="I29" s="4"/>
      </tp>
      <tp t="s">
        <v>15/02/2023</v>
        <stp/>
        <stp>##V3_BDPV12</stp>
        <stp>TTD US Equity</stp>
        <stp>EXPECTED_REPORT_DT</stp>
        <stp>[VALORES POTENCIALES Y SEGUIMIENTO.xlsx]POTENCIALES!R7C8</stp>
        <tr r="H7" s="1"/>
      </tp>
      <tp t="s">
        <v>USD</v>
        <stp/>
        <stp>##V3_BDPV12</stp>
        <stp>PDD US Equity</stp>
        <stp>CRNCY</stp>
        <stp>[VALORES POTENCIALES Y SEGUIMIENTO.xlsx]CARTERA!R23C9</stp>
        <tr r="I23" s="4"/>
      </tp>
      <tp t="s">
        <v>Specialty Stores</v>
        <stp/>
        <stp>##V3_BDPV12</stp>
        <stp>DKS US Equity</stp>
        <stp>GICS_SUB_INDUSTRY_NAME</stp>
        <stp>[VALORES POTENCIALES Y SEGUIMIENTO.xlsx]POTENCIALES!R247C7</stp>
        <tr r="G247" s="1"/>
      </tp>
      <tp t="s">
        <v>Technology</v>
        <stp/>
        <stp>##V3_BDPV12</stp>
        <stp>ADI UW Equity</stp>
        <stp>ICB_INDUSTRY_NAME</stp>
        <stp>[VALORES POTENCIALES Y SEGUIMIENTO.xlsx]SPX SX5E CAC40 DAX30 IBEX35!R17C4</stp>
        <tr r="D17" s="6"/>
      </tp>
      <tp t="s">
        <v>Financials</v>
        <stp/>
        <stp>##V3_BDPV12</stp>
        <stp>ALL UN Equity</stp>
        <stp>ICB_INDUSTRY_NAME</stp>
        <stp>[VALORES POTENCIALES Y SEGUIMIENTO.xlsx]SPX SX5E CAC40 DAX30 IBEX35!R32C4</stp>
        <tr r="D32" s="6"/>
      </tp>
      <tp t="s">
        <v>Technology Distributors</v>
        <stp/>
        <stp>##V3_BDPV12</stp>
        <stp>CDW US Equity</stp>
        <stp>GICS_SUB_INDUSTRY_NAME</stp>
        <stp>[VALORES POTENCIALES Y SEGUIMIENTO.xlsx]POTENCIALES!R270C7</stp>
        <tr r="G270" s="1"/>
      </tp>
      <tp t="s">
        <v>Electrical Components &amp; Equipm</v>
        <stp/>
        <stp>##V3_BDPV12</stp>
        <stp>AYI US Equity</stp>
        <stp>GICS_SUB_INDUSTRY_NAME</stp>
        <stp>[VALORES POTENCIALES Y SEGUIMIENTO.xlsx]POTENCIALES!R122C7</stp>
        <tr r="G122" s="1"/>
      </tp>
      <tp>
        <v>0.88</v>
        <stp/>
        <stp>##V3_BDPV12</stp>
        <stp>SCI US Equity</stp>
        <stp>EQY_DPS</stp>
        <stp>[VALORES POTENCIALES Y SEGUIMIENTO.xlsx]POTENCIALES!R54C10</stp>
        <tr r="J54" s="1"/>
      </tp>
      <tp t="s">
        <v>#N/A N/A</v>
        <stp/>
        <stp>##V3_BDPV12</stp>
        <stp>TTD US Equity</stp>
        <stp>pe_ratio</stp>
        <stp>[VALORES POTENCIALES Y SEGUIMIENTO.xlsx]POTENCIALES!R7C16</stp>
        <tr r="P7" s="1"/>
      </tp>
      <tp>
        <v>1.83</v>
        <stp/>
        <stp>##V3_BDPV12</stp>
        <stp>MCK US Equity</stp>
        <stp>EQY_DPS</stp>
        <stp>[VALORES POTENCIALES Y SEGUIMIENTO.xlsx]POTENCIALES!R97C10</stp>
        <tr r="J97" s="1"/>
      </tp>
      <tp t="s">
        <v>Technology</v>
        <stp/>
        <stp>##V3_BDPV12</stp>
        <stp>ANSS UW Equity</stp>
        <stp>ICB_INDUSTRY_NAME</stp>
        <stp>[VALORES POTENCIALES Y SEGUIMIENTO.xlsx]SPX SX5E CAC40 DAX30 IBEX35!R43C4</stp>
        <tr r="D43" s="6"/>
      </tp>
      <tp t="s">
        <v>Technology</v>
        <stp/>
        <stp>##V3_BDPV12</stp>
        <stp>AMAT UW Equity</stp>
        <stp>ICB_INDUSTRY_NAME</stp>
        <stp>[VALORES POTENCIALES Y SEGUIMIENTO.xlsx]SPX SX5E CAC40 DAX30 IBEX35!R34C4</stp>
        <tr r="D34" s="6"/>
      </tp>
      <tp>
        <v>0.75</v>
        <stp/>
        <stp>##V3_BDPV12</stp>
        <stp>BCO US Equity</stp>
        <stp>EQY_DPS</stp>
        <stp>[VALORES POTENCIALES Y SEGUIMIENTO.xlsx]POTENCIALES!R66C10</stp>
        <tr r="J66" s="1"/>
      </tp>
      <tp t="s">
        <v>Technology</v>
        <stp/>
        <stp>##V3_BDPV12</stp>
        <stp>CDNS UW Equity</stp>
        <stp>ICB_INDUSTRY_NAME</stp>
        <stp>[VALORES POTENCIALES Y SEGUIMIENTO.xlsx]SPX SX5E CAC40 DAX30 IBEX35!R93C4</stp>
        <tr r="D93" s="6"/>
      </tp>
      <tp>
        <v>0</v>
        <stp/>
        <stp>##V3_BDPV12</stp>
        <stp>FCN US Equity</stp>
        <stp>EQY_DPS</stp>
        <stp>[VALORES POTENCIALES Y SEGUIMIENTO.xlsx]POTENCIALES!R51C10</stp>
        <tr r="J51" s="1"/>
      </tp>
      <tp t="s">
        <v>Apparel Retail</v>
        <stp/>
        <stp>##V3_BDPV12</stp>
        <stp>GPS US Equity</stp>
        <stp>GICS_SUB_INDUSTRY_NAME</stp>
        <stp>[VALORES POTENCIALES Y SEGUIMIENTO.xlsx]POTENCIALES!R214C7</stp>
        <tr r="G214" s="1"/>
      </tp>
      <tp t="s">
        <v>Health Care Services</v>
        <stp/>
        <stp>##V3_BDPV12</stp>
        <stp>CVS US Equity</stp>
        <stp>GICS_SUB_INDUSTRY_NAME</stp>
        <stp>[VALORES POTENCIALES Y SEGUIMIENTO.xlsx]POTENCIALES!R100C7</stp>
        <tr r="G100" s="1"/>
      </tp>
      <tp t="s">
        <v>03/01/2023</v>
        <stp/>
        <stp>##V3_BDPV12</stp>
        <stp>CHRW US Equity</stp>
        <stp>DVD_PAY_DT</stp>
        <stp>[VALORES POTENCIALES Y SEGUIMIENTO.xlsx]POTENCIALES!R176C12</stp>
        <tr r="L176" s="1"/>
      </tp>
      <tp t="s">
        <v>#N/A Field Not Applicable</v>
        <stp/>
        <stp>##V3_BDPV12</stp>
        <stp>ZBRA US Equity</stp>
        <stp>DVD_PAY_DT</stp>
        <stp>[VALORES POTENCIALES Y SEGUIMIENTO.xlsx]POTENCIALES!R345C12</stp>
        <tr r="L345" s="1"/>
      </tp>
      <tp t="s">
        <v>AMEDISYS INC</v>
        <stp/>
        <stp>##V3_BDPV12</stp>
        <stp>AMED US Equity</stp>
        <stp>SHORT_NAME</stp>
        <stp>[VALORES POTENCIALES Y SEGUIMIENTO.xlsx]POTENCIALES!R84C5</stp>
        <tr r="E84" s="1"/>
      </tp>
      <tp t="s">
        <v>GLOBUS MEDICAL I</v>
        <stp/>
        <stp>##V3_BDPV12</stp>
        <stp>GMED US Equity</stp>
        <stp>SHORT_NAME</stp>
        <stp>[VALORES POTENCIALES Y SEGUIMIENTO.xlsx]POTENCIALES!R72C5</stp>
        <tr r="E72" s="1"/>
      </tp>
      <tp t="s">
        <v>CORELOGIC INC</v>
        <stp/>
        <stp>##V3_BDPV12</stp>
        <stp>CLGX US Equity</stp>
        <stp>SHORT_NAME</stp>
        <stp>[VALORES POTENCIALES Y SEGUIMIENTO.xlsx]POTENCIALES!R46C5</stp>
        <tr r="E46" s="1"/>
      </tp>
      <tp t="s">
        <v>24/03/2021</v>
        <stp/>
        <stp>##V3_BDPV12</stp>
        <stp>AJRD US Equity</stp>
        <stp>DVD_PAY_DT</stp>
        <stp>[VALORES POTENCIALES Y SEGUIMIENTO.xlsx]POTENCIALES!R203C12</stp>
        <tr r="L203" s="1"/>
      </tp>
      <tp t="s">
        <v>26/04/2023</v>
        <stp/>
        <stp>##V3_BDPV12</stp>
        <stp>JNPR US Equity</stp>
        <stp>EXPECTED_REPORT_DT</stp>
        <stp>[VALORES POTENCIALES Y SEGUIMIENTO.xlsx]POTENCIALES!R15C8</stp>
        <tr r="H15" s="1"/>
      </tp>
      <tp t="s">
        <v>09/02/2023</v>
        <stp/>
        <stp>##V3_BDPV12</stp>
        <stp>PM US Equity</stp>
        <stp>EXPECTED_REPORT_DT</stp>
        <stp>[VALORES POTENCIALES Y SEGUIMIENTO.xlsx]POTENCIALES!R31C8</stp>
        <tr r="H31" s="1"/>
      </tp>
      <tp t="s">
        <v>#N/A Field Not Applicable</v>
        <stp/>
        <stp>##V3_BDPV12</stp>
        <stp>BURL US Equity</stp>
        <stp>DVD_PAY_DT</stp>
        <stp>[VALORES POTENCIALES Y SEGUIMIENTO.xlsx]POTENCIALES!R216C12</stp>
        <tr r="L216" s="1"/>
      </tp>
      <tp t="s">
        <v>#N/A Field Not Applicable</v>
        <stp/>
        <stp>##V3_BDPV12</stp>
        <stp>ALRM US Equity</stp>
        <stp>DVD_PAY_DT</stp>
        <stp>[VALORES POTENCIALES Y SEGUIMIENTO.xlsx]POTENCIALES!R253C12</stp>
        <tr r="L253" s="1"/>
      </tp>
      <tp t="s">
        <v>19/04/2022</v>
        <stp/>
        <stp>##V3_BDPV12</stp>
        <stp>CERN US Equity</stp>
        <stp>DVD_PAY_DT</stp>
        <stp>[VALORES POTENCIALES Y SEGUIMIENTO.xlsx]POTENCIALES!R313C12</stp>
        <tr r="L313" s="1"/>
      </tp>
      <tp t="s">
        <v>#N/A Real Time</v>
        <stp/>
        <stp>##V3_BDPV12</stp>
        <stp>JCOM US Equity</stp>
        <stp>LAST PRICE</stp>
        <stp>[VALORES POTENCIALES Y SEGUIMIENTO.xlsx]POTENCIALES!R303C30</stp>
        <tr r="AD303" s="1"/>
      </tp>
      <tp>
        <v>133.9</v>
        <stp/>
        <stp>##V3_BDPV12</stp>
        <stp>QCOM US Equity</stp>
        <stp>LAST PRICE</stp>
        <stp>[VALORES POTENCIALES Y SEGUIMIENTO.xlsx]POTENCIALES!R355C30</stp>
        <tr r="AD355" s="1"/>
      </tp>
      <tp>
        <v>104.748</v>
        <stp/>
        <stp>##V3_BDPV12</stp>
        <stp>MNST US Equity</stp>
        <stp>HIGH_52WEEK</stp>
        <stp>[VALORES POTENCIALES Y SEGUIMIENTO.xlsx]POTENCIALES!R33C33</stp>
        <tr r="AG33" s="1"/>
      </tp>
      <tp>
        <v>68.179900000000004</v>
        <stp/>
        <stp>##V3_BDPV12</stp>
        <stp>CCOI US Equity</stp>
        <stp>LAST PRICE</stp>
        <stp>[VALORES POTENCIALES Y SEGUIMIENTO.xlsx]POTENCIALES!R271C30</stp>
        <tr r="AD271" s="1"/>
      </tp>
      <tp t="s">
        <v>Research &amp; Consulting Services</v>
        <stp/>
        <stp>##V3_BDPV12</stp>
        <stp>EXPO US Equity</stp>
        <stp>GICS_SUB_INDUSTRY_NAME</stp>
        <stp>[VALORES POTENCIALES Y SEGUIMIENTO.xlsx]POTENCIALES!R139C7</stp>
        <tr r="G139" s="1"/>
      </tp>
      <tp t="s">
        <v>Data Processing &amp; Outsourced S</v>
        <stp/>
        <stp>##V3_BDPV12</stp>
        <stp>PYPL US Equity</stp>
        <stp>GICS_SUB_INDUSTRY_NAME</stp>
        <stp>[VALORES POTENCIALES Y SEGUIMIENTO.xlsx]POTENCIALES!R188C7</stp>
        <tr r="G188" s="1"/>
      </tp>
      <tp t="s">
        <v>#N/A Real Time</v>
        <stp/>
        <stp>##V3_BDPV12</stp>
        <stp>NLOK US Equity</stp>
        <stp>LAST PRICE</stp>
        <stp>[VALORES POTENCIALES Y SEGUIMIENTO.xlsx]POTENCIALES!R277C30</stp>
        <tr r="AD277" s="1"/>
      </tp>
      <tp>
        <v>164.49</v>
        <stp/>
        <stp>##V3_BDPV12</stp>
        <stp>JKHY US Equity</stp>
        <stp>LOW_52WEEK</stp>
        <stp>[VALORES POTENCIALES Y SEGUIMIENTO.xlsx]POTENCIALES!R310C35</stp>
        <tr r="AI310" s="1"/>
      </tp>
      <tp t="s">
        <v>#N/A Real Time</v>
        <stp/>
        <stp>##V3_BDPV12</stp>
        <stp>CSOD US Equity</stp>
        <stp>LAST PRICE</stp>
        <stp>[VALORES POTENCIALES Y SEGUIMIENTO.xlsx]POTENCIALES!R304C30</stp>
        <tr r="AD304" s="1"/>
      </tp>
      <tp>
        <v>19.914999999999999</v>
        <stp/>
        <stp>##V3_BDPV12</stp>
        <stp>NEOG US Equity</stp>
        <stp>LAST PRICE</stp>
        <stp>[VALORES POTENCIALES Y SEGUIMIENTO.xlsx]POTENCIALES!R101C30</stp>
        <tr r="AD101" s="1"/>
      </tp>
      <tp>
        <v>103.27</v>
        <stp/>
        <stp>##V3_BDPV12</stp>
        <stp>GOOG US Equity</stp>
        <stp>LAST PRICE</stp>
        <stp>[VALORES POTENCIALES Y SEGUIMIENTO.xlsx]POTENCIALES!R281C30</stp>
        <tr r="AD281" s="1"/>
      </tp>
      <tp>
        <v>127.93</v>
        <stp/>
        <stp>##V3_BDPV12</stp>
        <stp>CBOE US Equity</stp>
        <stp>LAST PRICE</stp>
        <stp>[VALORES POTENCIALES Y SEGUIMIENTO.xlsx]POTENCIALES!R108C30</stp>
        <tr r="AD108" s="1"/>
      </tp>
      <tp>
        <v>108165989192.79999</v>
        <stp/>
        <stp>##V3_BDPV12</stp>
        <stp>GILD US Equity</stp>
        <stp>CUR_MKT_CAP</stp>
        <stp>[VALORES POTENCIALES Y SEGUIMIENTO.xlsx]POTENCIALES!R39C17</stp>
        <tr r="Q39" s="1"/>
      </tp>
      <tp t="s">
        <v>Celanese Corp</v>
        <stp/>
        <stp>##V3_BDPV12</stp>
        <stp>CE UN Equity</stp>
        <stp>SECURITY_NAME</stp>
        <stp>[VALORES POTENCIALES Y SEGUIMIENTO.xlsx]SPX SX5E CAC40 DAX30 IBEX35!R95C5</stp>
        <tr r="E95" s="6"/>
      </tp>
      <tp t="s">
        <v>Systems Software</v>
        <stp/>
        <stp>##V3_BDPV12</stp>
        <stp>MSFT US Equity</stp>
        <stp>GICS_SUB_INDUSTRY_NAME</stp>
        <stp>[VALORES POTENCIALES Y SEGUIMIENTO.xlsx]POTENCIALES!R282C7</stp>
        <tr r="G282" s="1"/>
      </tp>
      <tp>
        <v>46.1</v>
        <stp/>
        <stp>##V3_BDPV12</stp>
        <stp>ALSN US Equity</stp>
        <stp>HIGH_52WEEK</stp>
        <stp>[VALORES POTENCIALES Y SEGUIMIENTO.xlsx]POTENCIALES!R18C33</stp>
        <tr r="AG18" s="1"/>
      </tp>
      <tp>
        <v>28</v>
        <stp/>
        <stp>##V3_BDPV12</stp>
        <stp>NLSN US Equity</stp>
        <stp>HIGH_52WEEK</stp>
        <stp>[VALORES POTENCIALES Y SEGUIMIENTO.xlsx]POTENCIALES!R48C33</stp>
        <tr r="AG48" s="1"/>
      </tp>
      <tp>
        <v>123.09</v>
        <stp/>
        <stp>##V3_BDPV12</stp>
        <stp>TROW US Equity</stp>
        <stp>LAST PRICE</stp>
        <stp>[VALORES POTENCIALES Y SEGUIMIENTO.xlsx]POTENCIALES!R114C30</stp>
        <tr r="AD114" s="1"/>
      </tp>
      <tp t="s">
        <v>#N/A N/A</v>
        <stp/>
        <stp>##V3_BDPV12</stp>
        <stp>DISCK UW Equity</stp>
        <stp>CUR_MKT_CAP</stp>
        <stp>[VALORES POTENCIALES Y SEGUIMIENTO.xlsx]SPX SX5E CAC40 DAX30 IBEX35!R144C3</stp>
        <tr r="C144" s="6"/>
      </tp>
      <tp t="s">
        <v>#N/A Real Time</v>
        <stp/>
        <stp>##V3_BDPV12</stp>
        <stp>INOV US Equity</stp>
        <stp>LAST PRICE</stp>
        <stp>[VALORES POTENCIALES Y SEGUIMIENTO.xlsx]POTENCIALES!R312C30</stp>
        <tr r="AD312" s="1"/>
      </tp>
      <tp>
        <v>1.28</v>
        <stp/>
        <stp>##V3_BDPV12</stp>
        <stp>ORCL US Equity</stp>
        <stp>EQY_DPS</stp>
        <stp>[VALORES POTENCIALES Y SEGUIMIENTO.xlsx]CARTERA!R45C39</stp>
        <tr r="AM45" s="4"/>
      </tp>
      <tp>
        <v>222.11</v>
        <stp/>
        <stp>##V3_BDPV12</stp>
        <stp>VRSK US Equity</stp>
        <stp>HIGH_52WEEK</stp>
        <stp>[VALORES POTENCIALES Y SEGUIMIENTO.xlsx]POTENCIALES!R52C33</stp>
        <tr r="AG52" s="1"/>
      </tp>
      <tp>
        <v>98.327500000000001</v>
        <stp/>
        <stp>##V3_BDPV12</stp>
        <stp>LDOS US Equity</stp>
        <stp>LAST PRICE</stp>
        <stp>[VALORES POTENCIALES Y SEGUIMIENTO.xlsx]POTENCIALES!R339C30</stp>
        <tr r="AD339" s="1"/>
      </tp>
      <tp>
        <v>237.85</v>
        <stp/>
        <stp>##V3_BDPV12</stp>
        <stp>MASI US Equity</stp>
        <stp>HIGH_52WEEK</stp>
        <stp>[VALORES POTENCIALES Y SEGUIMIENTO.xlsx]POTENCIALES!R73C33</stp>
        <tr r="AG73" s="1"/>
      </tp>
      <tp t="s">
        <v>BERKSHIRE HATH-B</v>
        <stp/>
        <stp>##V3_BDPV12</stp>
        <stp>BRK/B US Equity</stp>
        <stp>SHORT_NAME</stp>
        <stp>[VALORES POTENCIALES Y SEGUIMIENTO.xlsx]POTENCIALES!R115C5</stp>
        <tr r="E115" s="1"/>
      </tp>
      <tp t="s">
        <v>Utilities</v>
        <stp/>
        <stp>##V3_BDPV12</stp>
        <stp>ATO UN Equity</stp>
        <stp>ICB_INDUSTRY_NAME</stp>
        <stp>[VALORES POTENCIALES Y SEGUIMIENTO.xlsx]SPX SX5E CAC40 DAX30 IBEX35!R52C4</stp>
        <tr r="D52" s="6"/>
      </tp>
      <tp t="s">
        <v>Consumer Discretionary</v>
        <stp/>
        <stp>##V3_BDPV12</stp>
        <stp>CCL UN Equity</stp>
        <stp>ICB_INDUSTRY_NAME</stp>
        <stp>[VALORES POTENCIALES Y SEGUIMIENTO.xlsx]SPX SX5E CAC40 DAX30 IBEX35!R91C4</stp>
        <tr r="D91" s="6"/>
      </tp>
      <tp t="s">
        <v>Consumer Staples</v>
        <stp/>
        <stp>##V3_BDPV12</stp>
        <stp>CHD UN Equity</stp>
        <stp>ICB_INDUSTRY_NAME</stp>
        <stp>[VALORES POTENCIALES Y SEGUIMIENTO.xlsx]SPX SX5E CAC40 DAX30 IBEX35!R99C4</stp>
        <tr r="D99" s="6"/>
      </tp>
      <tp>
        <v>1707985351.6000001</v>
        <stp/>
        <stp>##V3_BDPV12</stp>
        <stp>JEN GY Equity</stp>
        <stp>CUR_MKT_CAP</stp>
        <stp>[VALORES POTENCIALES Y SEGUIMIENTO.xlsx]CARTERA!R55C20</stp>
        <tr r="T55" s="4"/>
      </tp>
      <tp t="s">
        <v>Industrial Machinery</v>
        <stp/>
        <stp>##V3_BDPV12</stp>
        <stp>GGG US Equity</stp>
        <stp>GICS_SUB_INDUSTRY_NAME</stp>
        <stp>[VALORES POTENCIALES Y SEGUIMIENTO.xlsx]POTENCIALES!R157C7</stp>
        <tr r="G157" s="1"/>
      </tp>
      <tp>
        <v>130234793577.75002</v>
        <stp/>
        <stp>##V3_BDPV12</stp>
        <stp>LOW US Equity</stp>
        <stp>CUR_MKT_CAP</stp>
        <stp>[VALORES POTENCIALES Y SEGUIMIENTO.xlsx]CARTERA!R31C20</stp>
        <tr r="T31" s="4"/>
      </tp>
      <tp>
        <v>-0.65820435837497104</v>
        <stp/>
        <stp>##V3_BDPV12</stp>
        <stp>FFIV US Equity</stp>
        <stp>NET_DEBT_TO_EBITDA</stp>
        <stp>[VALORES POTENCIALES Y SEGUIMIENTO.xlsx]POTENCIALES!R275C20</stp>
        <tr r="T275" s="1"/>
      </tp>
      <tp>
        <v>0.26820775508971784</v>
        <stp/>
        <stp>##V3_BDPV12</stp>
        <stp>AEIS US Equity</stp>
        <stp>NET_DEBT_TO_EBITDA</stp>
        <stp>[VALORES POTENCIALES Y SEGUIMIENTO.xlsx]POTENCIALES!R249C20</stp>
        <tr r="T249" s="1"/>
      </tp>
      <tp t="s">
        <v>#N/A Field Not Applicable</v>
        <stp/>
        <stp>##V3_BDPV12</stp>
        <stp>AAXN US Equity</stp>
        <stp>EV_EBITDA_ADJUSTED</stp>
        <stp>[VALORES POTENCIALES Y SEGUIMIENTO.xlsx]POTENCIALES!R162C15</stp>
        <tr r="O162" s="1"/>
      </tp>
      <tp>
        <v>-0.44406779661016949</v>
        <stp/>
        <stp>##V3_BDPV12</stp>
        <stp>TRIP US Equity</stp>
        <stp>NET_DEBT_TO_EBITDA</stp>
        <stp>[VALORES POTENCIALES Y SEGUIMIENTO.xlsx]POTENCIALES!R265C20</stp>
        <tr r="T265" s="1"/>
      </tp>
      <tp t="s">
        <v>COSTAR GROUP INC</v>
        <stp/>
        <stp>##V3_BDPV12</stp>
        <stp>CSGP US Equity</stp>
        <stp>SHORT_NAME</stp>
        <stp>[VALORES POTENCIALES Y SEGUIMIENTO.xlsx]POTENCIALES!R45C5</stp>
        <tr r="E45" s="1"/>
      </tp>
      <tp t="s">
        <v>Financials</v>
        <stp/>
        <stp>##V3_BDPV12</stp>
        <stp>INGA NA Equity</stp>
        <stp>ICB_INDUSTRY_NAME</stp>
        <stp>[VALORES POTENCIALES Y SEGUIMIENTO.xlsx]SPX SX5E CAC40 DAX30 IBEX35!R34C13</stp>
        <tr r="M34" s="6"/>
      </tp>
      <tp t="s">
        <v>#N/A N/A</v>
        <stp/>
        <stp>##V3_BDPV12</stp>
        <stp>ERIE US Equity</stp>
        <stp>NET_DEBT_TO_EBITDA</stp>
        <stp>[VALORES POTENCIALES Y SEGUIMIENTO.xlsx]POTENCIALES!R117C20</stp>
        <tr r="T117" s="1"/>
      </tp>
      <tp t="s">
        <v>NIELSEN HOLDINGS</v>
        <stp/>
        <stp>##V3_BDPV12</stp>
        <stp>NLSN US Equity</stp>
        <stp>SHORT_NAME</stp>
        <stp>[VALORES POTENCIALES Y SEGUIMIENTO.xlsx]POTENCIALES!R48C5</stp>
        <tr r="E48" s="1"/>
      </tp>
      <tp>
        <v>-1.5299047348720041</v>
        <stp/>
        <stp>##V3_BDPV12</stp>
        <stp>SEIC US Equity</stp>
        <stp>NET_DEBT_TO_EBITDA</stp>
        <stp>[VALORES POTENCIALES Y SEGUIMIENTO.xlsx]POTENCIALES!R109C20</stp>
        <tr r="T109" s="1"/>
      </tp>
      <tp t="s">
        <v>BRIGHT HORIZONS</v>
        <stp/>
        <stp>##V3_BDPV12</stp>
        <stp>BFAM US Equity</stp>
        <stp>SHORT_NAME</stp>
        <stp>[VALORES POTENCIALES Y SEGUIMIENTO.xlsx]POTENCIALES!R64C5</stp>
        <tr r="E64" s="1"/>
      </tp>
      <tp t="s">
        <v>28/04/2023</v>
        <stp/>
        <stp>##V3_BDPV12</stp>
        <stp>MO US Equity</stp>
        <stp>EXPECTED_REPORT_DT</stp>
        <stp>[VALORES POTENCIALES Y SEGUIMIENTO.xlsx]POTENCIALES!R32C8</stp>
        <tr r="H32" s="1"/>
      </tp>
      <tp t="s">
        <v>05/05/2023</v>
        <stp/>
        <stp>##V3_BDPV12</stp>
        <stp>UI US Equity</stp>
        <stp>EXPECTED_REPORT_DT</stp>
        <stp>[VALORES POTENCIALES Y SEGUIMIENTO.xlsx]POTENCIALES!R12C8</stp>
        <tr r="H12" s="1"/>
      </tp>
      <tp>
        <v>-1.179955342914814</v>
        <stp/>
        <stp>##V3_BDPV12</stp>
        <stp>MXIM US Equity</stp>
        <stp>NET_DEBT_TO_EBITDA</stp>
        <stp>[VALORES POTENCIALES Y SEGUIMIENTO.xlsx]POTENCIALES!R354C20</stp>
        <tr r="T354" s="1"/>
      </tp>
      <tp>
        <v>19.616511280363216</v>
        <stp/>
        <stp>##V3_BDPV12</stp>
        <stp>CTXS US Equity</stp>
        <stp>EV_EBITDA_ADJUSTED</stp>
        <stp>[VALORES POTENCIALES Y SEGUIMIENTO.xlsx]POTENCIALES!R302C15</stp>
        <tr r="O302" s="1"/>
      </tp>
      <tp>
        <v>13.335988466571452</v>
        <stp/>
        <stp>##V3_BDPV12</stp>
        <stp>BWXT US Equity</stp>
        <stp>EV_EBITDA_ADJUSTED</stp>
        <stp>[VALORES POTENCIALES Y SEGUIMIENTO.xlsx]POTENCIALES!R153C15</stp>
        <tr r="O153" s="1"/>
      </tp>
      <tp t="s">
        <v>ESTEE LAUDER</v>
        <stp/>
        <stp>##V3_BDPV12</stp>
        <stp>EL US Equity</stp>
        <stp>SHORT_NAME</stp>
        <stp>[VALORES POTENCIALES Y SEGUIMIENTO.xlsx]POTENCIALES!R68C5</stp>
        <tr r="E68" s="1"/>
      </tp>
      <tp t="s">
        <v>COCA-COLA CO/THE</v>
        <stp/>
        <stp>##V3_BDPV12</stp>
        <stp>KO US Equity</stp>
        <stp>SHORT_NAME</stp>
        <stp>[VALORES POTENCIALES Y SEGUIMIENTO.xlsx]POTENCIALES!R38C5</stp>
        <tr r="E38" s="1"/>
      </tp>
      <tp t="s">
        <v>Interactive Home Entertainment</v>
        <stp/>
        <stp>##V3_BDPV12</stp>
        <stp>ATVI US Equity</stp>
        <stp>GICS_SUB_INDUSTRY_NAME</stp>
        <stp>[VALORES POTENCIALES Y SEGUIMIENTO.xlsx]POTENCIALES!R326C7</stp>
        <tr r="G326" s="1"/>
      </tp>
      <tp>
        <v>56.384999999999998</v>
        <stp/>
        <stp>##V3_BDPV12</stp>
        <stp>OLLI US Equity</stp>
        <stp>LAST PRICE</stp>
        <stp>[VALORES POTENCIALES Y SEGUIMIENTO.xlsx]POTENCIALES!R230C30</stp>
        <tr r="AD230" s="1"/>
      </tp>
      <tp>
        <v>86.754999999999995</v>
        <stp/>
        <stp>##V3_BDPV12</stp>
        <stp>HSIC US Equity</stp>
        <stp>PX_CLOSE_1D</stp>
        <stp>[VALORES POTENCIALES Y SEGUIMIENTO.xlsx]POTENCIALES!R76C32</stp>
        <tr r="AF76" s="1"/>
      </tp>
      <tp>
        <v>38.14</v>
        <stp/>
        <stp>##V3_BDPV12</stp>
        <stp>JNPR US Equity</stp>
        <stp>HIGH_52WEEK</stp>
        <stp>[VALORES POTENCIALES Y SEGUIMIENTO.xlsx]POTENCIALES!R15C33</stp>
        <tr r="AG15" s="1"/>
      </tp>
      <tp>
        <v>5307950650.3400002</v>
        <stp/>
        <stp>##V3_BDPV12</stp>
        <stp>PTON US Equity</stp>
        <stp>CUR_MKT_CAP</stp>
        <stp>[VALORES POTENCIALES Y SEGUIMIENTO.xlsx]POTENCIALES!R22C17</stp>
        <tr r="Q22" s="1"/>
      </tp>
      <tp>
        <v>16782782137.879999</v>
        <stp/>
        <stp>##V3_BDPV12</stp>
        <stp>ZBRA UW Equity</stp>
        <stp>CUR_MKT_CAP</stp>
        <stp>[VALORES POTENCIALES Y SEGUIMIENTO.xlsx]SPX SX5E CAC40 DAX30 IBEX35!R509C3</stp>
        <tr r="C509" s="6"/>
      </tp>
      <tp>
        <v>12.018469261982354</v>
        <stp/>
        <stp>##V3_BDPV12</stp>
        <stp>TJX  US Equity</stp>
        <stp>EV_EBITDA_ADJUSTED</stp>
        <stp>[VALORES POTENCIALES Y SEGUIMIENTO.xlsx]POTENCIALES!R234C15</stp>
        <tr r="O234" s="1"/>
      </tp>
      <tp>
        <v>76.16</v>
        <stp/>
        <stp>##V3_BDPV12</stp>
        <stp>SWKS US Equity</stp>
        <stp>LOW_52WEEK</stp>
        <stp>[VALORES POTENCIALES Y SEGUIMIENTO.xlsx]POTENCIALES!R349C35</stp>
        <tr r="AI349" s="1"/>
      </tp>
      <tp>
        <v>27751041727.499996</v>
        <stp/>
        <stp>##V3_BDPV12</stp>
        <stp>VRSK UW Equity</stp>
        <stp>CUR_MKT_CAP</stp>
        <stp>[VALORES POTENCIALES Y SEGUIMIENTO.xlsx]SPX SX5E CAC40 DAX30 IBEX35!R478C3</stp>
        <tr r="C478" s="6"/>
      </tp>
      <tp>
        <v>107.54</v>
        <stp/>
        <stp>##V3_BDPV12</stp>
        <stp>CHKP US Equity</stp>
        <stp>LOW_52WEEK</stp>
        <stp>[VALORES POTENCIALES Y SEGUIMIENTO.xlsx]POTENCIALES!R360C35</stp>
        <tr r="AI360" s="1"/>
      </tp>
      <tp t="s">
        <v>#N/A N/A</v>
        <stp/>
        <stp>##V3_BDPV12</stp>
        <stp>DNKN US Equity</stp>
        <stp>LOW_52WEEK</stp>
        <stp>[VALORES POTENCIALES Y SEGUIMIENTO.xlsx]POTENCIALES!R243C35</stp>
        <tr r="AI243" s="1"/>
      </tp>
      <tp>
        <v>32359822747.339996</v>
        <stp/>
        <stp>##V3_BDPV12</stp>
        <stp>CPRT UW Equity</stp>
        <stp>CUR_MKT_CAP</stp>
        <stp>[VALORES POTENCIALES Y SEGUIMIENTO.xlsx]SPX SX5E CAC40 DAX30 IBEX35!R119C3</stp>
        <tr r="C119" s="6"/>
      </tp>
      <tp>
        <v>119.41500000000001</v>
        <stp/>
        <stp>##V3_BDPV12</stp>
        <stp>LOPE US Equity</stp>
        <stp>HIGH_52WEEK</stp>
        <stp>[VALORES POTENCIALES Y SEGUIMIENTO.xlsx]POTENCIALES!R65C33</stp>
        <tr r="AG65" s="1"/>
      </tp>
      <tp>
        <v>801.43499999999995</v>
        <stp/>
        <stp>##V3_BDPV12</stp>
        <stp>ORLY US Equity</stp>
        <stp>LAST PRICE</stp>
        <stp>[VALORES POTENCIALES Y SEGUIMIENTO.xlsx]POTENCIALES!R218C30</stp>
        <tr r="AD218" s="1"/>
      </tp>
      <tp>
        <v>364.94</v>
        <stp/>
        <stp>##V3_BDPV12</stp>
        <stp>NFLX US Equity</stp>
        <stp>LAST PRICE</stp>
        <stp>[VALORES POTENCIALES Y SEGUIMIENTO.xlsx]POTENCIALES!R274C30</stp>
        <tr r="AD274" s="1"/>
      </tp>
      <tp>
        <v>312.63</v>
        <stp/>
        <stp>##V3_BDPV12</stp>
        <stp>LULU US Equity</stp>
        <stp>LAST PRICE</stp>
        <stp>[VALORES POTENCIALES Y SEGUIMIENTO.xlsx]POTENCIALES!R212C30</stp>
        <tr r="AD212" s="1"/>
      </tp>
      <tp t="s">
        <v>#N/A Real Time</v>
        <stp/>
        <stp>##V3_BDPV12</stp>
        <stp>AVLR US Equity</stp>
        <stp>LAST PRICE</stp>
        <stp>[VALORES POTENCIALES Y SEGUIMIENTO.xlsx]POTENCIALES!R186C30</stp>
        <tr r="AD186" s="1"/>
      </tp>
      <tp>
        <v>43.54</v>
        <stp/>
        <stp>##V3_BDPV12</stp>
        <stp>BLKB US Equity</stp>
        <stp>LOW_52WEEK</stp>
        <stp>[VALORES POTENCIALES Y SEGUIMIENTO.xlsx]POTENCIALES!R322C35</stp>
        <tr r="AI322" s="1"/>
      </tp>
      <tp>
        <v>728228.35760011245</v>
        <stp/>
        <stp>##V3_BDPV12</stp>
        <stp>941 HK Equity</stp>
        <stp>CURR_ENTP_VAL</stp>
        <stp>[VALORES POTENCIALES Y SEGUIMIENTO.xlsx]POTENCIALES!R363C18</stp>
        <tr r="R363" s="1"/>
      </tp>
      <tp t="s">
        <v>USD</v>
        <stp/>
        <stp>##V3_BDPV12</stp>
        <stp>VIPS US Equity</stp>
        <stp>CRNCY</stp>
        <stp>[VALORES POTENCIALES Y SEGUIMIENTO.xlsx]CARTERA!R58C9</stp>
        <tr r="I58" s="4"/>
      </tp>
      <tp t="s">
        <v>EUR</v>
        <stp/>
        <stp>##V3_BDPV12</stp>
        <stp>SEM PL Equity</stp>
        <stp>CRNCY</stp>
        <stp>[VALORES POTENCIALES Y SEGUIMIENTO.xlsx]CARTERA!R48C9</stp>
        <tr r="I48" s="4"/>
      </tp>
      <tp t="s">
        <v>Aerospace &amp; Defense</v>
        <stp/>
        <stp>##V3_BDPV12</stp>
        <stp>HII US Equity</stp>
        <stp>GICS_SUB_INDUSTRY_NAME</stp>
        <stp>[VALORES POTENCIALES Y SEGUIMIENTO.xlsx]POTENCIALES!R169C7</stp>
        <tr r="G169" s="1"/>
      </tp>
      <tp>
        <v>21.565529662664616</v>
        <stp/>
        <stp>##V3_BDPV12</stp>
        <stp>VVV US Equity</stp>
        <stp>pe_ratio</stp>
        <stp>[VALORES POTENCIALES Y SEGUIMIENTO.xlsx]POTENCIALES!R6C16</stp>
        <tr r="P6" s="1"/>
      </tp>
      <tp t="s">
        <v>Basic Materials</v>
        <stp/>
        <stp>##V3_BDPV12</stp>
        <stp>APD UN Equity</stp>
        <stp>ICB_INDUSTRY_NAME</stp>
        <stp>[VALORES POTENCIALES Y SEGUIMIENTO.xlsx]SPX SX5E CAC40 DAX30 IBEX35!R48C4</stp>
        <tr r="D48" s="6"/>
      </tp>
      <tp t="s">
        <v>Utilities</v>
        <stp/>
        <stp>##V3_BDPV12</stp>
        <stp>AWK UN Equity</stp>
        <stp>ICB_INDUSTRY_NAME</stp>
        <stp>[VALORES POTENCIALES Y SEGUIMIENTO.xlsx]SPX SX5E CAC40 DAX30 IBEX35!R57C4</stp>
        <tr r="D57" s="6"/>
      </tp>
      <tp t="s">
        <v>Health Care</v>
        <stp/>
        <stp>##V3_BDPV12</stp>
        <stp>CAH UN Equity</stp>
        <stp>ICB_INDUSTRY_NAME</stp>
        <stp>[VALORES POTENCIALES Y SEGUIMIENTO.xlsx]SPX SX5E CAC40 DAX30 IBEX35!R84C4</stp>
        <tr r="D84" s="6"/>
      </tp>
      <tp t="s">
        <v>Household Products</v>
        <stp/>
        <stp>##V3_BDPV12</stp>
        <stp>ENR US Equity</stp>
        <stp>GICS_SUB_INDUSTRY_NAME</stp>
        <stp>[VALORES POTENCIALES Y SEGUIMIENTO.xlsx]POTENCIALES!R254C7</stp>
        <tr r="G254" s="1"/>
      </tp>
      <tp t="s">
        <v>Construction &amp; Engineering</v>
        <stp/>
        <stp>##V3_BDPV12</stp>
        <stp>WSP CN Equity</stp>
        <stp>GICS_SUB_INDUSTRY_NAME</stp>
        <stp>[VALORES POTENCIALES Y SEGUIMIENTO.xlsx]POTENCIALES!R140C7</stp>
        <tr r="G140" s="1"/>
      </tp>
      <tp t="s">
        <v>Construction Machinery &amp; Heavy</v>
        <stp/>
        <stp>##V3_BDPV12</stp>
        <stp>CAT US Equity</stp>
        <stp>GICS_SUB_INDUSTRY_NAME</stp>
        <stp>[VALORES POTENCIALES Y SEGUIMIENTO.xlsx]POTENCIALES!R152C7</stp>
        <tr r="G152" s="1"/>
      </tp>
      <tp t="s">
        <v>Automotive Retail</v>
        <stp/>
        <stp>##V3_BDPV12</stp>
        <stp>AAP US Equity</stp>
        <stp>GICS_SUB_INDUSTRY_NAME</stp>
        <stp>[VALORES POTENCIALES Y SEGUIMIENTO.xlsx]POTENCIALES!R220C7</stp>
        <tr r="G220" s="1"/>
      </tp>
      <tp t="s">
        <v>Interactive Media &amp; Services</v>
        <stp/>
        <stp>##V3_BDPV12</stp>
        <stp>IAC US Equity</stp>
        <stp>GICS_SUB_INDUSTRY_NAME</stp>
        <stp>[VALORES POTENCIALES Y SEGUIMIENTO.xlsx]POTENCIALES!R268C7</stp>
        <tr r="G268" s="1"/>
      </tp>
      <tp>
        <v>2.72</v>
        <stp/>
        <stp>##V3_BDPV12</stp>
        <stp>HAS US Equity</stp>
        <stp>EQY_DPS</stp>
        <stp>[VALORES POTENCIALES Y SEGUIMIENTO.xlsx]POTENCIALES!R30C10</stp>
        <tr r="J30" s="1"/>
      </tp>
      <tp>
        <v>0</v>
        <stp/>
        <stp>##V3_BDPV12</stp>
        <stp>MAR US Equity</stp>
        <stp>EQY_DPS</stp>
        <stp>[VALORES POTENCIALES Y SEGUIMIENTO.xlsx]POTENCIALES!R26C10</stp>
        <tr r="J26" s="1"/>
      </tp>
      <tp>
        <v>0</v>
        <stp/>
        <stp>##V3_BDPV12</stp>
        <stp>VAR US Equity</stp>
        <stp>EQY_DPS</stp>
        <stp>[VALORES POTENCIALES Y SEGUIMIENTO.xlsx]POTENCIALES!R77C10</stp>
        <tr r="J77" s="1"/>
      </tp>
      <tp t="s">
        <v>Asset Management &amp; Custody Ban</v>
        <stp/>
        <stp>##V3_BDPV12</stp>
        <stp>BEN US Equity</stp>
        <stp>GICS_SUB_INDUSTRY_NAME</stp>
        <stp>[VALORES POTENCIALES Y SEGUIMIENTO.xlsx]POTENCIALES!R113C7</stp>
        <tr r="G113" s="1"/>
      </tp>
      <tp t="s">
        <v>#N/A Invalid Security</v>
        <stp/>
        <stp>##V3_BDPV12</stp>
        <stp>CGI US Equity</stp>
        <stp>GICS_SUB_INDUSTRY_NAME</stp>
        <stp>[VALORES POTENCIALES Y SEGUIMIENTO.xlsx]POTENCIALES!R342C7</stp>
        <tr r="G342" s="1"/>
      </tp>
      <tp>
        <v>2704062269.8599997</v>
        <stp/>
        <stp>##V3_BDPV12</stp>
        <stp>SPM IM Equity</stp>
        <stp>CUR_MKT_CAP</stp>
        <stp>[VALORES POTENCIALES Y SEGUIMIENTO.xlsx]CARTERA!R63C20</stp>
        <tr r="T63" s="4"/>
      </tp>
      <tp>
        <v>1.96</v>
        <stp/>
        <stp>##V3_BDPV12</stp>
        <stp>CAH US Equity</stp>
        <stp>EQY_DPS</stp>
        <stp>[VALORES POTENCIALES Y SEGUIMIENTO.xlsx]POTENCIALES!R96C10</stp>
        <tr r="J96" s="1"/>
      </tp>
      <tp>
        <v>1.54</v>
        <stp/>
        <stp>##V3_BDPV12</stp>
        <stp>BAH US Equity</stp>
        <stp>EQY_DPS</stp>
        <stp>[VALORES POTENCIALES Y SEGUIMIENTO.xlsx]POTENCIALES!R50C10</stp>
        <tr r="J50" s="1"/>
      </tp>
      <tp>
        <v>0</v>
        <stp/>
        <stp>##V3_BDPV12</stp>
        <stp>SAM US Equity</stp>
        <stp>EQY_DPS</stp>
        <stp>[VALORES POTENCIALES Y SEGUIMIENTO.xlsx]POTENCIALES!R37C10</stp>
        <tr r="J37" s="1"/>
      </tp>
      <tp>
        <v>1.36</v>
        <stp/>
        <stp>##V3_BDPV12</stp>
        <stp>MAN US Equity</stp>
        <stp>EQY_DPS</stp>
        <stp>[VALORES POTENCIALES Y SEGUIMIENTO.xlsx]POTENCIALES!R58C10</stp>
        <tr r="J58" s="1"/>
      </tp>
      <tp t="s">
        <v>Restaurants</v>
        <stp/>
        <stp>##V3_BDPV12</stp>
        <stp>DRI US Equity</stp>
        <stp>GICS_SUB_INDUSTRY_NAME</stp>
        <stp>[VALORES POTENCIALES Y SEGUIMIENTO.xlsx]POTENCIALES!R245C7</stp>
        <tr r="G245" s="1"/>
      </tp>
      <tp t="s">
        <v>Industrial Machinery</v>
        <stp/>
        <stp>##V3_BDPV12</stp>
        <stp>FTV US Equity</stp>
        <stp>GICS_SUB_INDUSTRY_NAME</stp>
        <stp>[VALORES POTENCIALES Y SEGUIMIENTO.xlsx]POTENCIALES!R127C7</stp>
        <tr r="G127" s="1"/>
      </tp>
      <tp t="s">
        <v>#N/A Field Not Applicable</v>
        <stp/>
        <stp>##V3_BDPV12</stp>
        <stp>VIPS US Equity</stp>
        <stp>DVD_PAY_DT</stp>
        <stp>[VALORES POTENCIALES Y SEGUIMIENTO.xlsx]POTENCIALES!R361C12</stp>
        <tr r="L361" s="1"/>
      </tp>
      <tp t="s">
        <v>#N/A Field Not Applicable</v>
        <stp/>
        <stp>##V3_BDPV12</stp>
        <stp>SNPS US Equity</stp>
        <stp>DVD_PAY_DT</stp>
        <stp>[VALORES POTENCIALES Y SEGUIMIENTO.xlsx]POTENCIALES!R292C12</stp>
        <tr r="L292" s="1"/>
      </tp>
      <tp>
        <v>71.742952968087323</v>
        <stp/>
        <stp>##V3_BDPV12</stp>
        <stp>PAYC US Equity</stp>
        <stp>EV_EBITDA_ADJUSTED</stp>
        <stp>[VALORES POTENCIALES Y SEGUIMIENTO.xlsx]POTENCIALES!R320C15</stp>
        <tr r="O320" s="1"/>
      </tp>
      <tp t="s">
        <v>Consumer Discretionary</v>
        <stp/>
        <stp>##V3_BDPV12</stp>
        <stp>HEN3 GY Equity</stp>
        <stp>ICB_INDUSTRY_NAME</stp>
        <stp>[VALORES POTENCIALES Y SEGUIMIENTO.xlsx]SPX SX5E CAC40 DAX30 IBEX35!R28C31</stp>
        <tr r="AE28" s="6"/>
      </tp>
      <tp>
        <v>0.39372589017176407</v>
        <stp/>
        <stp>##V3_BDPV12</stp>
        <stp>JKHY US Equity</stp>
        <stp>NET_DEBT_TO_EBITDA</stp>
        <stp>[VALORES POTENCIALES Y SEGUIMIENTO.xlsx]POTENCIALES!R310C20</stp>
        <tr r="T310" s="1"/>
      </tp>
      <tp>
        <v>21.49044050509956</v>
        <stp/>
        <stp>##V3_BDPV12</stp>
        <stp>PAYX US Equity</stp>
        <stp>EV_EBITDA_ADJUSTED</stp>
        <stp>[VALORES POTENCIALES Y SEGUIMIENTO.xlsx]POTENCIALES!R306C15</stp>
        <tr r="O306" s="1"/>
      </tp>
      <tp t="s">
        <v>#N/A Field Not Applicable</v>
        <stp/>
        <stp>##V3_BDPV12</stp>
        <stp>EXPE US Equity</stp>
        <stp>DVD_PAY_DT</stp>
        <stp>[VALORES POTENCIALES Y SEGUIMIENTO.xlsx]POTENCIALES!R264C12</stp>
        <tr r="L264" s="1"/>
      </tp>
      <tp t="s">
        <v>#N/A Field Not Applicable</v>
        <stp/>
        <stp>##V3_BDPV12</stp>
        <stp>APPF US Equity</stp>
        <stp>DVD_PAY_DT</stp>
        <stp>[VALORES POTENCIALES Y SEGUIMIENTO.xlsx]POTENCIALES!R284C12</stp>
        <tr r="L284" s="1"/>
      </tp>
      <tp t="s">
        <v>15/12/2022</v>
        <stp/>
        <stp>##V3_BDPV12</stp>
        <stp>EXPD US Equity</stp>
        <stp>DVD_PAY_DT</stp>
        <stp>[VALORES POTENCIALES Y SEGUIMIENTO.xlsx]POTENCIALES!R177C12</stp>
        <tr r="L177" s="1"/>
      </tp>
      <tp>
        <v>35.687094991167598</v>
        <stp/>
        <stp>##V3_BDPV12</stp>
        <stp>QLYS US Equity</stp>
        <stp>EV_EBITDA_ADJUSTED</stp>
        <stp>[VALORES POTENCIALES Y SEGUIMIENTO.xlsx]POTENCIALES!R334C15</stp>
        <tr r="O334" s="1"/>
      </tp>
      <tp t="s">
        <v>24/03/2023</v>
        <stp/>
        <stp>##V3_BDPV12</stp>
        <stp>EXPO US Equity</stp>
        <stp>DVD_PAY_DT</stp>
        <stp>[VALORES POTENCIALES Y SEGUIMIENTO.xlsx]POTENCIALES!R139C12</stp>
        <tr r="L139" s="1"/>
      </tp>
      <tp t="s">
        <v>16/02/2023</v>
        <stp/>
        <stp>##V3_BDPV12</stp>
        <stp>AAPL US Equity</stp>
        <stp>DVD_PAY_DT</stp>
        <stp>[VALORES POTENCIALES Y SEGUIMIENTO.xlsx]POTENCIALES!R330C12</stp>
        <tr r="L330" s="1"/>
      </tp>
      <tp t="s">
        <v>#N/A Field Not Applicable</v>
        <stp/>
        <stp>##V3_BDPV12</stp>
        <stp>AZPN US Equity</stp>
        <stp>DVD_PAY_DT</stp>
        <stp>[VALORES POTENCIALES Y SEGUIMIENTO.xlsx]POTENCIALES!R294C12</stp>
        <tr r="L294" s="1"/>
      </tp>
      <tp t="s">
        <v>#N/A N/A</v>
        <stp/>
        <stp>##V3_BDPV12</stp>
        <stp>PYPL US Equity</stp>
        <stp>DVD_PAY_DT</stp>
        <stp>[VALORES POTENCIALES Y SEGUIMIENTO.xlsx]POTENCIALES!R188C12</stp>
        <tr r="L188" s="1"/>
      </tp>
      <tp t="s">
        <v>CIGNA CORP</v>
        <stp/>
        <stp>##V3_BDPV12</stp>
        <stp>CI US Equity</stp>
        <stp>SHORT_NAME</stp>
        <stp>[VALORES POTENCIALES Y SEGUIMIENTO.xlsx]POTENCIALES!R99C5</stp>
        <tr r="E99" s="1"/>
      </tp>
      <tp t="s">
        <v>GARTNER INC</v>
        <stp/>
        <stp>##V3_BDPV12</stp>
        <stp>IT US Equity</stp>
        <stp>SHORT_NAME</stp>
        <stp>[VALORES POTENCIALES Y SEGUIMIENTO.xlsx]POTENCIALES!R49C5</stp>
        <tr r="E49" s="1"/>
      </tp>
      <tp t="s">
        <v>PROCTER &amp; GAMBLE</v>
        <stp/>
        <stp>##V3_BDPV12</stp>
        <stp>PG US Equity</stp>
        <stp>SHORT_NAME</stp>
        <stp>[VALORES POTENCIALES Y SEGUIMIENTO.xlsx]POTENCIALES!R69C5</stp>
        <tr r="E69" s="1"/>
      </tp>
      <tp t="s">
        <v>Interactive Home Entertainment</v>
        <stp/>
        <stp>##V3_BDPV12</stp>
        <stp>TTWO US Equity</stp>
        <stp>GICS_SUB_INDUSTRY_NAME</stp>
        <stp>[VALORES POTENCIALES Y SEGUIMIENTO.xlsx]POTENCIALES!R327C7</stp>
        <tr r="G327" s="1"/>
      </tp>
      <tp t="s">
        <v>Semiconductors</v>
        <stp/>
        <stp>##V3_BDPV12</stp>
        <stp>MPWR US Equity</stp>
        <stp>GICS_SUB_INDUSTRY_NAME</stp>
        <stp>[VALORES POTENCIALES Y SEGUIMIENTO.xlsx]POTENCIALES!R353C7</stp>
        <tr r="G353" s="1"/>
      </tp>
      <tp t="s">
        <v>Apparel Retail</v>
        <stp/>
        <stp>##V3_BDPV12</stp>
        <stp>BURL US Equity</stp>
        <stp>GICS_SUB_INDUSTRY_NAME</stp>
        <stp>[VALORES POTENCIALES Y SEGUIMIENTO.xlsx]POTENCIALES!R216C7</stp>
        <tr r="G216" s="1"/>
      </tp>
      <tp t="s">
        <v>#N/A Real Time</v>
        <stp/>
        <stp>##V3_BDPV12</stp>
        <stp>MIME US Equity</stp>
        <stp>LAST PRICE</stp>
        <stp>[VALORES POTENCIALES Y SEGUIMIENTO.xlsx]POTENCIALES!R278C30</stp>
        <tr r="AD278" s="1"/>
      </tp>
      <tp>
        <v>3943714655.2000003</v>
        <stp/>
        <stp>##V3_BDPV12</stp>
        <stp>PINC US Equity</stp>
        <stp>CUR_MKT_CAP</stp>
        <stp>[VALORES POTENCIALES Y SEGUIMIENTO.xlsx]POTENCIALES!R95C17</stp>
        <tr r="Q95" s="1"/>
      </tp>
      <tp>
        <v>22757492444.959999</v>
        <stp/>
        <stp>##V3_BDPV12</stp>
        <stp>VRSN UW Equity</stp>
        <stp>CUR_MKT_CAP</stp>
        <stp>[VALORES POTENCIALES Y SEGUIMIENTO.xlsx]SPX SX5E CAC40 DAX30 IBEX35!R479C3</stp>
        <tr r="C479" s="6"/>
      </tp>
      <tp>
        <v>59.05</v>
        <stp/>
        <stp>##V3_BDPV12</stp>
        <stp>TRMB US Equity</stp>
        <stp>LAST PRICE</stp>
        <stp>[VALORES POTENCIALES Y SEGUIMIENTO.xlsx]POTENCIALES!R135C30</stp>
        <tr r="AD135" s="1"/>
      </tp>
      <tp t="s">
        <v>#N/A N/A</v>
        <stp/>
        <stp>##V3_BDPV12</stp>
        <stp>WYND US Equity</stp>
        <stp>CUR_MKT_CAP</stp>
        <stp>[VALORES POTENCIALES Y SEGUIMIENTO.xlsx]POTENCIALES!R27C17</stp>
        <tr r="Q27" s="1"/>
      </tp>
      <tp>
        <v>119568600000</v>
        <stp/>
        <stp>##V3_BDPV12</stp>
        <stp>SPGI UN Equity</stp>
        <stp>CUR_MKT_CAP</stp>
        <stp>[VALORES POTENCIALES Y SEGUIMIENTO.xlsx]SPX SX5E CAC40 DAX30 IBEX35!R424C3</stp>
        <tr r="C424" s="6"/>
      </tp>
      <tp>
        <v>39874719132.110001</v>
        <stp/>
        <stp>##V3_BDPV12</stp>
        <stp>ROST UW Equity</stp>
        <stp>CUR_MKT_CAP</stp>
        <stp>[VALORES POTENCIALES Y SEGUIMIENTO.xlsx]SPX SX5E CAC40 DAX30 IBEX35!R409C3</stp>
        <tr r="C409" s="6"/>
      </tp>
      <tp t="s">
        <v>Financial Exchanges &amp; Data</v>
        <stp/>
        <stp>##V3_BDPV12</stp>
        <stp>SPGI US Equity</stp>
        <stp>GICS_SUB_INDUSTRY_NAME</stp>
        <stp>[VALORES POTENCIALES Y SEGUIMIENTO.xlsx]POTENCIALES!R183C7</stp>
        <tr r="G183" s="1"/>
      </tp>
      <tp>
        <v>252.8</v>
        <stp/>
        <stp>##V3_BDPV12</stp>
        <stp>UTHR US Equity</stp>
        <stp>PX_CLOSE_1D</stp>
        <stp>[VALORES POTENCIALES Y SEGUIMIENTO.xlsx]POTENCIALES!R40C32</stp>
        <tr r="AF40" s="1"/>
      </tp>
      <tp t="s">
        <v>Application Software</v>
        <stp/>
        <stp>##V3_BDPV12</stp>
        <stp>VRNT US Equity</stp>
        <stp>GICS_SUB_INDUSTRY_NAME</stp>
        <stp>[VALORES POTENCIALES Y SEGUIMIENTO.xlsx]POTENCIALES!R321C7</stp>
        <tr r="G321" s="1"/>
      </tp>
      <tp>
        <v>108.43</v>
        <stp/>
        <stp>##V3_BDPV12</stp>
        <stp>LAMR US Equity</stp>
        <stp>LAST PRICE</stp>
        <stp>[VALORES POTENCIALES Y SEGUIMIENTO.xlsx]POTENCIALES!R118C30</stp>
        <tr r="AD118" s="1"/>
      </tp>
      <tp>
        <v>1310286210000</v>
        <stp/>
        <stp>##V3_BDPV12</stp>
        <stp>GOOGL UW Equity</stp>
        <stp>CUR_MKT_CAP</stp>
        <stp>[VALORES POTENCIALES Y SEGUIMIENTO.xlsx]SPX SX5E CAC40 DAX30 IBEX35!R212C3</stp>
        <tr r="C212" s="6"/>
      </tp>
      <tp t="s">
        <v>Media</v>
        <stp/>
        <stp>##V3_BDPV12</stp>
        <stp>OMC US Equity</stp>
        <stp>GICS_INDUSTRY_NAME</stp>
        <stp>[VALORES POTENCIALES Y SEGUIMIENTO.xlsx]POTENCIALES!R8C6</stp>
        <tr r="F8" s="1"/>
      </tp>
      <tp t="s">
        <v>Aerospace &amp; Defense</v>
        <stp/>
        <stp>##V3_BDPV12</stp>
        <stp>BBD/B CN Equity</stp>
        <stp>GICS_INDUSTRY_NAME</stp>
        <stp>[VALORES POTENCIALES Y SEGUIMIENTO.xlsx]POTENCIALES!R198C6</stp>
        <tr r="F198" s="1"/>
      </tp>
      <tp t="s">
        <v>Xcel Energy Inc</v>
        <stp/>
        <stp>##V3_BDPV12</stp>
        <stp>XEL UW Equity</stp>
        <stp>SECURITY_NAME</stp>
        <stp>[VALORES POTENCIALES Y SEGUIMIENTO.xlsx]SPX SX5E CAC40 DAX30 IBEX35!R502C5</stp>
        <tr r="E502" s="6"/>
      </tp>
      <tp>
        <v>134.73333740234375</v>
        <stp/>
        <stp>##V3_BDPV12</stp>
        <stp>AMZN US Equity</stp>
        <stp>BEST_TARGET_PRICE</stp>
        <stp>[VALORES POTENCIALES Y SEGUIMIENTO.xlsx]POTENCIALES!R262C27</stp>
        <tr r="AA262" s="1"/>
      </tp>
      <tp t="s">
        <v>Pentair PLC</v>
        <stp/>
        <stp>##V3_BDPV12</stp>
        <stp>PNR UN Equity</stp>
        <stp>SECURITY_NAME</stp>
        <stp>[VALORES POTENCIALES Y SEGUIMIENTO.xlsx]SPX SX5E CAC40 DAX30 IBEX35!R382C5</stp>
        <tr r="E382" s="6"/>
      </tp>
      <tp t="s">
        <v>Principal Financial Group Inc</v>
        <stp/>
        <stp>##V3_BDPV12</stp>
        <stp>PFG UW Equity</stp>
        <stp>SECURITY_NAME</stp>
        <stp>[VALORES POTENCIALES Y SEGUIMIENTO.xlsx]SPX SX5E CAC40 DAX30 IBEX35!R372C5</stp>
        <tr r="E372" s="6"/>
      </tp>
      <tp t="s">
        <v>Quanta Services Inc</v>
        <stp/>
        <stp>##V3_BDPV12</stp>
        <stp>PWR UN Equity</stp>
        <stp>SECURITY_NAME</stp>
        <stp>[VALORES POTENCIALES Y SEGUIMIENTO.xlsx]SPX SX5E CAC40 DAX30 IBEX35!R392C5</stp>
        <tr r="E392" s="6"/>
      </tp>
      <tp t="s">
        <v>SBA Communications Corp</v>
        <stp/>
        <stp>##V3_BDPV12</stp>
        <stp>SBAC UW Equity</stp>
        <stp>SECURITY_NAME</stp>
        <stp>[VALORES POTENCIALES Y SEGUIMIENTO.xlsx]SPX SX5E CAC40 DAX30 IBEX35!R412C5</stp>
        <tr r="E412" s="6"/>
      </tp>
      <tp t="s">
        <v>Synchrony Financial</v>
        <stp/>
        <stp>##V3_BDPV12</stp>
        <stp>SYF UN Equity</stp>
        <stp>SECURITY_NAME</stp>
        <stp>[VALORES POTENCIALES Y SEGUIMIENTO.xlsx]SPX SX5E CAC40 DAX30 IBEX35!R432C5</stp>
        <tr r="E432" s="6"/>
      </tp>
      <tp t="s">
        <v>Robert Half International Inc</v>
        <stp/>
        <stp>##V3_BDPV12</stp>
        <stp>RHI UN Equity</stp>
        <stp>SECURITY_NAME</stp>
        <stp>[VALORES POTENCIALES Y SEGUIMIENTO.xlsx]SPX SX5E CAC40 DAX30 IBEX35!R402C5</stp>
        <tr r="E402" s="6"/>
      </tp>
      <tp t="s">
        <v>Under Armour Inc</v>
        <stp/>
        <stp>##V3_BDPV12</stp>
        <stp>UAA UN Equity</stp>
        <stp>SECURITY_NAME</stp>
        <stp>[VALORES POTENCIALES Y SEGUIMIENTO.xlsx]SPX SX5E CAC40 DAX30 IBEX35!R462C5</stp>
        <tr r="E462" s="6"/>
      </tp>
      <tp t="s">
        <v>Truist Financial Corp</v>
        <stp/>
        <stp>##V3_BDPV12</stp>
        <stp>TFC UN Equity</stp>
        <stp>SECURITY_NAME</stp>
        <stp>[VALORES POTENCIALES Y SEGUIMIENTO.xlsx]SPX SX5E CAC40 DAX30 IBEX35!R442C5</stp>
        <tr r="E442" s="6"/>
      </tp>
      <tp t="s">
        <v>#N/A N/A</v>
        <stp/>
        <stp>##V3_BDPV12</stp>
        <stp>AMTD US Equity</stp>
        <stp>BEST_TARGET_PRICE</stp>
        <stp>[VALORES POTENCIALES Y SEGUIMIENTO.xlsx]POTENCIALES!R107C27</stp>
        <tr r="AA107" s="1"/>
      </tp>
      <tp t="s">
        <v>#N/A Field Not Applicable</v>
        <stp/>
        <stp>##V3_BDPV12</stp>
        <stp>QTRX US Equity</stp>
        <stp>DVD_EX_DT</stp>
        <stp>[VALORES POTENCIALES Y SEGUIMIENTO.xlsx]CARTERA!R18C40</stp>
        <tr r="AN18" s="4"/>
      </tp>
      <tp t="s">
        <v>IDEX Corp</v>
        <stp/>
        <stp>##V3_BDPV12</stp>
        <stp>IEX UN Equity</stp>
        <stp>SECURITY_NAME</stp>
        <stp>[VALORES POTENCIALES Y SEGUIMIENTO.xlsx]SPX SX5E CAC40 DAX30 IBEX35!R242C5</stp>
        <tr r="E242" s="6"/>
      </tp>
      <tp t="s">
        <v>IQVIA Holdings Inc</v>
        <stp/>
        <stp>##V3_BDPV12</stp>
        <stp>IQV UN Equity</stp>
        <stp>SECURITY_NAME</stp>
        <stp>[VALORES POTENCIALES Y SEGUIMIENTO.xlsx]SPX SX5E CAC40 DAX30 IBEX35!R252C5</stp>
        <tr r="E252" s="6"/>
      </tp>
      <tp t="s">
        <v>#N/A N/A</v>
        <stp/>
        <stp>##V3_BDPV12</stp>
        <stp>PYPL US Equity</stp>
        <stp>DVD_EX_DT</stp>
        <stp>[VALORES POTENCIALES Y SEGUIMIENTO.xlsx]POTENCIALES!R188C11</stp>
        <tr r="K188" s="1"/>
      </tp>
      <tp t="s">
        <v>Hanesbrands Inc</v>
        <stp/>
        <stp>##V3_BDPV12</stp>
        <stp>HBI UN Equity</stp>
        <stp>SECURITY_NAME</stp>
        <stp>[VALORES POTENCIALES Y SEGUIMIENTO.xlsx]SPX SX5E CAC40 DAX30 IBEX35!R222C5</stp>
        <tr r="E222" s="6"/>
      </tp>
      <tp t="s">
        <v>HP Inc</v>
        <stp/>
        <stp>##V3_BDPV12</stp>
        <stp>HPQ UN Equity</stp>
        <stp>SECURITY_NAME</stp>
        <stp>[VALORES POTENCIALES Y SEGUIMIENTO.xlsx]SPX SX5E CAC40 DAX30 IBEX35!R232C5</stp>
        <tr r="E232" s="6"/>
      </tp>
      <tp t="s">
        <v>Kimberly-Clark Corp</v>
        <stp/>
        <stp>##V3_BDPV12</stp>
        <stp>KMB UN Equity</stp>
        <stp>SECURITY_NAME</stp>
        <stp>[VALORES POTENCIALES Y SEGUIMIENTO.xlsx]SPX SX5E CAC40 DAX30 IBEX35!R272C5</stp>
        <tr r="E272" s="6"/>
      </tp>
      <tp>
        <v>1.72</v>
        <stp/>
        <stp>##V3_BDPV12</stp>
        <stp>MHY8564W1030 ISIN</stp>
        <stp>INTERVAL_LOW</stp>
        <stp>[VALORES POTENCIALES Y SEGUIMIENTO.xlsx]CARTERA!R64C6</stp>
        <stp>START_DATE_OVERRIDE</stp>
        <stp>20200101</stp>
        <stp>END_DATE_OVERRIDE</stp>
        <stp>20230203</stp>
        <stp>MARKET_DATA_OVERRIDE</stp>
        <stp>PX_LAST</stp>
        <tr r="F64" s="4"/>
      </tp>
      <tp t="s">
        <v>McDonald's Corp</v>
        <stp/>
        <stp>##V3_BDPV12</stp>
        <stp>MCD UN Equity</stp>
        <stp>SECURITY_NAME</stp>
        <stp>[VALORES POTENCIALES Y SEGUIMIENTO.xlsx]SPX SX5E CAC40 DAX30 IBEX35!R302C5</stp>
        <tr r="E302" s="6"/>
      </tp>
      <tp>
        <v>3572.57434844</v>
        <stp/>
        <stp>##V3_BDPV12</stp>
        <stp>LOPE US Equity</stp>
        <stp>CURR_ENTP_VAL</stp>
        <stp>[VALORES POTENCIALES Y SEGUIMIENTO.xlsx]POTENCIALES!R65C18</stp>
        <tr r="R65" s="1"/>
      </tp>
    </main>
    <main first="bloomberg.rtd">
      <tp t="s">
        <v>Occidental Petroleum Corp</v>
        <stp/>
        <stp>##V3_BDPV12</stp>
        <stp>OXY UN Equity</stp>
        <stp>SECURITY_NAME</stp>
        <stp>[VALORES POTENCIALES Y SEGUIMIENTO.xlsx]SPX SX5E CAC40 DAX30 IBEX35!R362C5</stp>
        <tr r="E362" s="6"/>
      </tp>
      <tp t="s">
        <v>ServiceNow Inc</v>
        <stp/>
        <stp>##V3_BDPV12</stp>
        <stp>NOW UN Equity</stp>
        <stp>SECURITY_NAME</stp>
        <stp>[VALORES POTENCIALES Y SEGUIMIENTO.xlsx]SPX SX5E CAC40 DAX30 IBEX35!R342C5</stp>
        <tr r="E342" s="6"/>
      </tp>
      <tp>
        <v>121.14814758300781</v>
        <stp/>
        <stp>##V3_BDPV12</stp>
        <stp>AMAT US Equity</stp>
        <stp>BEST_TARGET_PRICE</stp>
        <stp>[VALORES POTENCIALES Y SEGUIMIENTO.xlsx]POTENCIALES!R359C27</stp>
        <tr r="AA359" s="1"/>
      </tp>
      <tp t="s">
        <v>Centene Corp</v>
        <stp/>
        <stp>##V3_BDPV12</stp>
        <stp>CNC UN Equity</stp>
        <stp>SECURITY_NAME</stp>
        <stp>[VALORES POTENCIALES Y SEGUIMIENTO.xlsx]SPX SX5E CAC40 DAX30 IBEX35!R112C5</stp>
        <tr r="E112" s="6"/>
      </tp>
      <tp t="s">
        <v>Caesars Entertainment Inc</v>
        <stp/>
        <stp>##V3_BDPV12</stp>
        <stp>CZR UW Equity</stp>
        <stp>SECURITY_NAME</stp>
        <stp>[VALORES POTENCIALES Y SEGUIMIENTO.xlsx]SPX SX5E CAC40 DAX30 IBEX35!R132C5</stp>
        <tr r="E132" s="6"/>
      </tp>
      <tp t="s">
        <v>Extra Space Storage Inc</v>
        <stp/>
        <stp>##V3_BDPV12</stp>
        <stp>EXR UN Equity</stp>
        <stp>SECURITY_NAME</stp>
        <stp>[VALORES POTENCIALES Y SEGUIMIENTO.xlsx]SPX SX5E CAC40 DAX30 IBEX35!R182C5</stp>
        <tr r="E182" s="6"/>
      </tp>
      <tp t="s">
        <v>Walt Disney Co/The</v>
        <stp/>
        <stp>##V3_BDPV12</stp>
        <stp>DIS UN Equity</stp>
        <stp>SECURITY_NAME</stp>
        <stp>[VALORES POTENCIALES Y SEGUIMIENTO.xlsx]SPX SX5E CAC40 DAX30 IBEX35!R142C5</stp>
        <tr r="E142" s="6"/>
      </tp>
      <tp t="s">
        <v>Darden Restaurants Inc</v>
        <stp/>
        <stp>##V3_BDPV12</stp>
        <stp>DRI UN Equity</stp>
        <stp>SECURITY_NAME</stp>
        <stp>[VALORES POTENCIALES Y SEGUIMIENTO.xlsx]SPX SX5E CAC40 DAX30 IBEX35!R152C5</stp>
        <tr r="E152" s="6"/>
      </tp>
      <tp t="s">
        <v>UNITED STATES</v>
        <stp/>
        <stp>##V3_BDPV12</stp>
        <stp>QCOM US Equity</stp>
        <stp>COUNTRY_FULL_NAME</stp>
        <stp>[VALORES POTENCIALES Y SEGUIMIENTO.xlsx]POTENCIALES!R355C13</stp>
        <tr r="M355" s="1"/>
      </tp>
      <tp t="s">
        <v>UNITED STATES</v>
        <stp/>
        <stp>##V3_BDPV12</stp>
        <stp>JCOM US Equity</stp>
        <stp>COUNTRY_FULL_NAME</stp>
        <stp>[VALORES POTENCIALES Y SEGUIMIENTO.xlsx]POTENCIALES!R303C13</stp>
        <tr r="M303" s="1"/>
      </tp>
      <tp t="s">
        <v>Fidelity National Information</v>
        <stp/>
        <stp>##V3_BDPV12</stp>
        <stp>FIS UN Equity</stp>
        <stp>SECURITY_NAME</stp>
        <stp>[VALORES POTENCIALES Y SEGUIMIENTO.xlsx]SPX SX5E CAC40 DAX30 IBEX35!R192C5</stp>
        <tr r="E192" s="6"/>
      </tp>
      <tp t="s">
        <v>Fortive Corp</v>
        <stp/>
        <stp>##V3_BDPV12</stp>
        <stp>FTV UN Equity</stp>
        <stp>SECURITY_NAME</stp>
        <stp>[VALORES POTENCIALES Y SEGUIMIENTO.xlsx]SPX SX5E CAC40 DAX30 IBEX35!R202C5</stp>
        <tr r="E202" s="6"/>
      </tp>
      <tp t="s">
        <v>UNITED STATES</v>
        <stp/>
        <stp>##V3_BDPV12</stp>
        <stp>CCOI US Equity</stp>
        <stp>COUNTRY_FULL_NAME</stp>
        <stp>[VALORES POTENCIALES Y SEGUIMIENTO.xlsx]POTENCIALES!R271C13</stp>
        <tr r="M271" s="1"/>
      </tp>
      <tp t="s">
        <v>Airbus SE</v>
        <stp/>
        <stp>##V3_BDPV12</stp>
        <stp>AIR GY Equity</stp>
        <stp>SECURITY_NAME</stp>
        <stp>[VALORES POTENCIALES Y SEGUIMIENTO.xlsx]SPX SX5E CAC40 DAX30 IBEX35!R9C32</stp>
        <tr r="AF9" s="6"/>
      </tp>
      <tp t="s">
        <v>15/02/2023</v>
        <stp/>
        <stp>##V3_BDPV12</stp>
        <stp>PG US Equity</stp>
        <stp>DVD_PAY_DT</stp>
        <stp>[VALORES POTENCIALES Y SEGUIMIENTO.xlsx]POTENCIALES!R69C12</stp>
        <tr r="L69" s="1"/>
      </tp>
      <tp t="s">
        <v>Airbus SE</v>
        <stp/>
        <stp>##V3_BDPV12</stp>
        <stp>AIR FP Equity</stp>
        <stp>SECURITY_NAME</stp>
        <stp>[VALORES POTENCIALES Y SEGUIMIENTO.xlsx]SPX SX5E CAC40 DAX30 IBEX35!R9C23</stp>
        <tr r="W9" s="6"/>
      </tp>
      <tp t="s">
        <v>11/01/2023</v>
        <stp/>
        <stp>##V3_BDPV12</stp>
        <stp>PM US Equity</stp>
        <stp>DVD_PAY_DT</stp>
        <stp>[VALORES POTENCIALES Y SEGUIMIENTO.xlsx]POTENCIALES!R31C12</stp>
        <tr r="L31" s="1"/>
      </tp>
      <tp>
        <v>46562597404.160004</v>
        <stp/>
        <stp>##V3_BDPV12</stp>
        <stp>CMG US Equity</stp>
        <stp>CUR_MKT_CAP</stp>
        <stp>[VALORES POTENCIALES Y SEGUIMIENTO.xlsx]POTENCIALES!R244C17</stp>
        <tr r="Q244" s="1"/>
      </tp>
      <tp>
        <v>38759956924.410004</v>
        <stp/>
        <stp>##V3_BDPV12</stp>
        <stp>TDG US Equity</stp>
        <stp>CUR_MKT_CAP</stp>
        <stp>[VALORES POTENCIALES Y SEGUIMIENTO.xlsx]POTENCIALES!R202C17</stp>
        <tr r="Q202" s="1"/>
      </tp>
      <tp>
        <v>4178974837.7599998</v>
        <stp/>
        <stp>##V3_BDPV12</stp>
        <stp>RNG US Equity</stp>
        <stp>CUR_MKT_CAP</stp>
        <stp>[VALORES POTENCIALES Y SEGUIMIENTO.xlsx]POTENCIALES!R296C17</stp>
        <tr r="Q296" s="1"/>
      </tp>
      <tp t="s">
        <v>21/02/2023</v>
        <stp/>
        <stp>##V3_BDPV12</stp>
        <stp>UI US Equity</stp>
        <stp>DVD_PAY_DT</stp>
        <stp>[VALORES POTENCIALES Y SEGUIMIENTO.xlsx]POTENCIALES!R12C12</stp>
        <tr r="L12" s="1"/>
      </tp>
      <tp>
        <v>11954605679.024998</v>
        <stp/>
        <stp>##V3_BDPV12</stp>
        <stp>GGG US Equity</stp>
        <stp>CUR_MKT_CAP</stp>
        <stp>[VALORES POTENCIALES Y SEGUIMIENTO.xlsx]POTENCIALES!R157C17</stp>
        <tr r="Q157" s="1"/>
      </tp>
      <tp>
        <v>39041915642.799995</v>
        <stp/>
        <stp>##V3_BDPV12</stp>
        <stp>RSG US Equity</stp>
        <stp>CUR_MKT_CAP</stp>
        <stp>[VALORES POTENCIALES Y SEGUIMIENTO.xlsx]POTENCIALES!R144C17</stp>
        <tr r="Q144" s="1"/>
      </tp>
      <tp>
        <v>5175.4399999999996</v>
        <stp/>
        <stp>##V3_BDPV12</stp>
        <stp>NVR US Equity</stp>
        <stp>LAST PRICE</stp>
        <stp>[VALORES POTENCIALES Y SEGUIMIENTO.xlsx]POTENCIALES!R20C30</stp>
        <tr r="AD20" s="1"/>
      </tp>
      <tp t="s">
        <v>15/12/2022</v>
        <stp/>
        <stp>##V3_BDPV12</stp>
        <stp>RHI US Equity</stp>
        <stp>DVD_PAY_DT</stp>
        <stp>[VALORES POTENCIALES Y SEGUIMIENTO.xlsx]POTENCIALES!R57C12</stp>
        <tr r="L57" s="1"/>
      </tp>
      <tp>
        <v>26.950910679951065</v>
        <stp/>
        <stp>##V3_BDPV12</stp>
        <stp>VAR US Equity</stp>
        <stp>EV_EBITDA_ADJUSTED</stp>
        <stp>[VALORES POTENCIALES Y SEGUIMIENTO.xlsx]POTENCIALES!R77C15</stp>
        <tr r="O77" s="1"/>
      </tp>
      <tp t="s">
        <v>16/03/2023</v>
        <stp/>
        <stp>##V3_BDPV12</stp>
        <stp>RMD US Equity</stp>
        <stp>DVD_PAY_DT</stp>
        <stp>[VALORES POTENCIALES Y SEGUIMIENTO.xlsx]POTENCIALES!R74C12</stp>
        <tr r="L74" s="1"/>
      </tp>
      <tp>
        <v>112.06</v>
        <stp/>
        <stp>##V3_BDPV12</stp>
        <stp>NSP US Equity</stp>
        <stp>LAST PRICE</stp>
        <stp>[VALORES POTENCIALES Y SEGUIMIENTO.xlsx]POTENCIALES!R56C30</stp>
        <tr r="AD56" s="1"/>
      </tp>
      <tp t="s">
        <v>10/03/2023</v>
        <stp/>
        <stp>##V3_BDPV12</stp>
        <stp>ROL US Equity</stp>
        <stp>DVD_PAY_DT</stp>
        <stp>[VALORES POTENCIALES Y SEGUIMIENTO.xlsx]POTENCIALES!R43C12</stp>
        <tr r="L43" s="1"/>
      </tp>
      <tp t="s">
        <v>23/03/2023</v>
        <stp/>
        <stp>##V3_BDPV12</stp>
        <stp>CI US Equity</stp>
        <stp>DVD_PAY_DT</stp>
        <stp>[VALORES POTENCIALES Y SEGUIMIENTO.xlsx]POTENCIALES!R99C12</stp>
        <tr r="L99" s="1"/>
      </tp>
      <tp t="s">
        <v>14/02/2023</v>
        <stp/>
        <stp>##V3_BDPV12</stp>
        <stp>CL US Equity</stp>
        <stp>DVD_PAY_DT</stp>
        <stp>[VALORES POTENCIALES Y SEGUIMIENTO.xlsx]POTENCIALES!R67C12</stp>
        <tr r="L67" s="1"/>
      </tp>
      <tp>
        <v>12765857712.399998</v>
        <stp/>
        <stp>##V3_BDPV12</stp>
        <stp>GDDY US Equity</stp>
        <stp>CUR_MKT_CAP</stp>
        <stp>[VALORES POTENCIALES Y SEGUIMIENTO.xlsx]POTENCIALES!R280C17</stp>
        <tr r="Q280" s="1"/>
      </tp>
      <tp>
        <v>12.05124188047578</v>
        <stp/>
        <stp>##V3_BDPV12</stp>
        <stp>AMS SM Equity</stp>
        <stp>RETURN_COM_EQY</stp>
        <stp>[VALORES POTENCIALES Y SEGUIMIENTO.xlsx]CARTERA!R39C19</stp>
        <tr r="S39" s="4"/>
      </tp>
      <tp>
        <v>18329127122.280003</v>
        <stp/>
        <stp>##V3_BDPV12</stp>
        <stp>ETSY US Equity</stp>
        <stp>CUR_MKT_CAP</stp>
        <stp>[VALORES POTENCIALES Y SEGUIMIENTO.xlsx]POTENCIALES!R260C17</stp>
        <tr r="Q260" s="1"/>
      </tp>
      <tp>
        <v>27075975145.865002</v>
        <stp/>
        <stp>##V3_BDPV12</stp>
        <stp>EBAY US Equity</stp>
        <stp>CUR_MKT_CAP</stp>
        <stp>[VALORES POTENCIALES Y SEGUIMIENTO.xlsx]POTENCIALES!R261C17</stp>
        <tr r="Q261" s="1"/>
      </tp>
      <tp t="s">
        <v>13/01/2023</v>
        <stp/>
        <stp>##V3_BDPV12</stp>
        <stp>DOO CN Equity</stp>
        <stp>DVD_PAY_DT</stp>
        <stp>[VALORES POTENCIALES Y SEGUIMIENTO.xlsx]POTENCIALES!R24C12</stp>
        <tr r="L24" s="1"/>
      </tp>
      <tp>
        <v>125.09</v>
        <stp/>
        <stp>##V3_BDPV12</stp>
        <stp>NKE US Equity</stp>
        <stp>LAST PRICE</stp>
        <stp>[VALORES POTENCIALES Y SEGUIMIENTO.xlsx]POTENCIALES!R16C30</stp>
        <tr r="AD16" s="1"/>
      </tp>
      <tp t="s">
        <v>15/03/2023</v>
        <stp/>
        <stp>##V3_BDPV12</stp>
        <stp>EL US Equity</stp>
        <stp>DVD_PAY_DT</stp>
        <stp>[VALORES POTENCIALES Y SEGUIMIENTO.xlsx]POTENCIALES!R68C12</stp>
        <tr r="L68" s="1"/>
      </tp>
      <tp>
        <v>50326050662.639999</v>
        <stp/>
        <stp>##V3_BDPV12</stp>
        <stp>ORLY US Equity</stp>
        <stp>CUR_MKT_CAP</stp>
        <stp>[VALORES POTENCIALES Y SEGUIMIENTO.xlsx]POTENCIALES!R218C17</stp>
        <tr r="Q218" s="1"/>
      </tp>
      <tp t="s">
        <v>15/12/2022</v>
        <stp/>
        <stp>##V3_BDPV12</stp>
        <stp>KO US Equity</stp>
        <stp>DVD_PAY_DT</stp>
        <stp>[VALORES POTENCIALES Y SEGUIMIENTO.xlsx]POTENCIALES!R38C12</stp>
        <tr r="L38" s="1"/>
      </tp>
      <tp>
        <v>183004575702</v>
        <stp/>
        <stp>##V3_BDPV12</stp>
        <stp>RMS FP Equity</stp>
        <stp>CUR_MKT_CAP</stp>
        <stp>[VALORES POTENCIALES Y SEGUIMIENTO.xlsx]SPX SX5E CAC40 DAX30 IBEX35!R33C21</stp>
        <tr r="U33" s="6"/>
      </tp>
      <tp t="s">
        <v>22/07/1999</v>
        <stp/>
        <stp>##V3_BDPV12</stp>
        <stp>IT US Equity</stp>
        <stp>DVD_PAY_DT</stp>
        <stp>[VALORES POTENCIALES Y SEGUIMIENTO.xlsx]POTENCIALES!R49C12</stp>
        <tr r="L49" s="1"/>
      </tp>
      <tp>
        <v>13001777443.589998</v>
        <stp/>
        <stp>##V3_BDPV12</stp>
        <stp>JKHY US Equity</stp>
        <stp>CUR_MKT_CAP</stp>
        <stp>[VALORES POTENCIALES Y SEGUIMIENTO.xlsx]POTENCIALES!R310C17</stp>
        <tr r="Q310" s="1"/>
      </tp>
      <tp t="s">
        <v>10/01/2023</v>
        <stp/>
        <stp>##V3_BDPV12</stp>
        <stp>MO US Equity</stp>
        <stp>DVD_PAY_DT</stp>
        <stp>[VALORES POTENCIALES Y SEGUIMIENTO.xlsx]POTENCIALES!R32C12</stp>
        <tr r="L32" s="1"/>
      </tp>
      <tp>
        <v>279.70999999999998</v>
        <stp/>
        <stp>##V3_BDPV12</stp>
        <stp>LHX US Equity</stp>
        <stp>HIGH_52WEEK</stp>
        <stp>[VALORES POTENCIALES Y SEGUIMIENTO.xlsx]POTENCIALES!R204C33</stp>
        <tr r="AG204" s="1"/>
      </tp>
      <tp t="s">
        <v>#N/A N/A</v>
        <stp/>
        <stp>##V3_BDPV12</stp>
        <stp>UTX US Equity</stp>
        <stp>HIGH_52WEEK</stp>
        <stp>[VALORES POTENCIALES Y SEGUIMIENTO.xlsx]POTENCIALES!R205C33</stp>
        <tr r="AG205" s="1"/>
      </tp>
      <tp>
        <v>97.08</v>
        <stp/>
        <stp>##V3_BDPV12</stp>
        <stp>DOX US Equity</stp>
        <stp>HIGH_52WEEK</stp>
        <stp>[VALORES POTENCIALES Y SEGUIMIENTO.xlsx]POTENCIALES!R336C33</stp>
        <tr r="AG336" s="1"/>
      </tp>
      <tp>
        <v>113.5</v>
        <stp/>
        <stp>##V3_BDPV12</stp>
        <stp>STX US Equity</stp>
        <stp>HIGH_52WEEK</stp>
        <stp>[VALORES POTENCIALES Y SEGUIMIENTO.xlsx]POTENCIALES!R344C33</stp>
        <tr r="AG344" s="1"/>
      </tp>
      <tp>
        <v>243.79</v>
        <stp/>
        <stp>##V3_BDPV12</stp>
        <stp>EFX US Equity</stp>
        <stp>HIGH_52WEEK</stp>
        <stp>[VALORES POTENCIALES Y SEGUIMIENTO.xlsx]POTENCIALES!R180C33</stp>
        <tr r="AG180" s="1"/>
      </tp>
      <tp>
        <v>38.630000000000003</v>
        <stp/>
        <stp>##V3_BDPV12</stp>
        <stp>CSX US Equity</stp>
        <stp>HIGH_52WEEK</stp>
        <stp>[VALORES POTENCIALES Y SEGUIMIENTO.xlsx]POTENCIALES!R174C33</stp>
        <tr r="AG174" s="1"/>
      </tp>
      <tp>
        <v>194.05</v>
        <stp/>
        <stp>##V3_BDPV12</stp>
        <stp>WEX US Equity</stp>
        <stp>HIGH_52WEEK</stp>
        <stp>[VALORES POTENCIALES Y SEGUIMIENTO.xlsx]POTENCIALES!R187C33</stp>
        <tr r="AG187" s="1"/>
      </tp>
      <tp>
        <v>24.25</v>
        <stp/>
        <stp>##V3_BDPV12</stp>
        <stp>CIX CN Equity</stp>
        <stp>HIGH_52WEEK</stp>
        <stp>[VALORES POTENCIALES Y SEGUIMIENTO.xlsx]POTENCIALES!R111C33</stp>
        <tr r="AG111" s="1"/>
      </tp>
      <tp t="s">
        <v>04/01/2023</v>
        <stp/>
        <stp>##V3_BDPV12</stp>
        <stp>TCEHY US Equity</stp>
        <stp>DVD_EX_DT</stp>
        <stp>[VALORES POTENCIALES Y SEGUIMIENTO.xlsx]CARTERA!R40C40</stp>
        <tr r="AN40" s="4"/>
      </tp>
      <tp t="s">
        <v>06/12/2022</v>
        <stp/>
        <stp>##V3_BDPV12</stp>
        <stp>KSS US Equity</stp>
        <stp>DVD_EX_DT</stp>
        <stp>[VALORES POTENCIALES Y SEGUIMIENTO.xlsx]POTENCIALES!R239C11</stp>
        <tr r="K239" s="1"/>
      </tp>
      <tp>
        <v>103.62</v>
        <stp/>
        <stp>##V3_BDPV12</stp>
        <stp>CHRW US Equity</stp>
        <stp>PX_CLOSE_1D</stp>
        <stp>[VALORES POTENCIALES Y SEGUIMIENTO.xlsx]POTENCIALES!R176C32</stp>
        <tr r="AF176" s="1"/>
      </tp>
      <tp t="s">
        <v>30/12/2021</v>
        <stp/>
        <stp>##V3_BDPV12</stp>
        <stp>KSU US Equity</stp>
        <stp>DVD_EX_DT</stp>
        <stp>[VALORES POTENCIALES Y SEGUIMIENTO.xlsx]POTENCIALES!R175C11</stp>
        <tr r="K175" s="1"/>
      </tp>
      <tp>
        <v>69.739999999999995</v>
        <stp/>
        <stp>##V3_BDPV12</stp>
        <stp>LYV US Equity</stp>
        <stp>PX_CLOSE_YTD</stp>
        <stp>[VALORES POTENCIALES Y SEGUIMIENTO.xlsx]POTENCIALES!R19C29</stp>
        <tr r="AC19" s="1"/>
      </tp>
      <tp>
        <v>127.74</v>
        <stp/>
        <stp>##V3_BDPV12</stp>
        <stp>APPF US Equity</stp>
        <stp>HIGH_52WEEK</stp>
        <stp>[VALORES POTENCIALES Y SEGUIMIENTO.xlsx]POTENCIALES!R284C33</stp>
        <tr r="AG284" s="1"/>
      </tp>
      <tp t="s">
        <v>20/12/2022</v>
        <stp/>
        <stp>##V3_BDPV12</stp>
        <stp>KFY US Equity</stp>
        <stp>DVD_EX_DT</stp>
        <stp>[VALORES POTENCIALES Y SEGUIMIENTO.xlsx]POTENCIALES!R250C11</stp>
        <tr r="K250" s="1"/>
      </tp>
      <tp>
        <v>125.82</v>
        <stp/>
        <stp>##V3_BDPV12</stp>
        <stp>TROW US Equity</stp>
        <stp>PX_CLOSE_1D</stp>
        <stp>[VALORES POTENCIALES Y SEGUIMIENTO.xlsx]POTENCIALES!R114C32</stp>
        <tr r="AF114" s="1"/>
      </tp>
      <tp>
        <v>159.72</v>
        <stp/>
        <stp>##V3_BDPV12</stp>
        <stp>PANW US Equity</stp>
        <stp>PX_CLOSE_1D</stp>
        <stp>[VALORES POTENCIALES Y SEGUIMIENTO.xlsx]POTENCIALES!R276C32</stp>
        <tr r="AF276" s="1"/>
      </tp>
      <tp>
        <v>274.79000000000002</v>
        <stp/>
        <stp>##V3_BDPV12</stp>
        <stp>LII US Equity</stp>
        <stp>PX_CLOSE_1D</stp>
        <stp>[VALORES POTENCIALES Y SEGUIMIENTO.xlsx]POTENCIALES!R121C32</stp>
        <tr r="AF121" s="1"/>
      </tp>
      <tp>
        <v>216.97</v>
        <stp/>
        <stp>##V3_BDPV12</stp>
        <stp>HII US Equity</stp>
        <stp>PX_CLOSE_1D</stp>
        <stp>[VALORES POTENCIALES Y SEGUIMIENTO.xlsx]POTENCIALES!R169C32</stp>
        <tr r="AF169" s="1"/>
      </tp>
      <tp>
        <v>100.78</v>
        <stp/>
        <stp>##V3_BDPV12</stp>
        <stp>HLI US Equity</stp>
        <stp>PX_CLOSE_1D</stp>
        <stp>[VALORES POTENCIALES Y SEGUIMIENTO.xlsx]POTENCIALES!R106C32</stp>
        <tr r="AF106" s="1"/>
      </tp>
      <tp>
        <v>191.61</v>
        <stp/>
        <stp>##V3_BDPV12</stp>
        <stp>AYI US Equity</stp>
        <stp>PX_CLOSE_1D</stp>
        <stp>[VALORES POTENCIALES Y SEGUIMIENTO.xlsx]POTENCIALES!R122C32</stp>
        <tr r="AF122" s="1"/>
      </tp>
      <tp t="s">
        <v>14/12/2022</v>
        <stp/>
        <stp>##V3_BDPV12</stp>
        <stp>KBR US Equity</stp>
        <stp>DVD_EX_DT</stp>
        <stp>[VALORES POTENCIALES Y SEGUIMIENTO.xlsx]POTENCIALES!R142C11</stp>
        <tr r="K142" s="1"/>
      </tp>
      <tp t="s">
        <v>#N/A Invalid Security</v>
        <stp/>
        <stp>##V3_BDPV12</stp>
        <stp>CGI US Equity</stp>
        <stp>PX_CLOSE_1D</stp>
        <stp>[VALORES POTENCIALES Y SEGUIMIENTO.xlsx]POTENCIALES!R342C32</stp>
        <tr r="AF342" s="1"/>
      </tp>
      <tp>
        <v>170.03</v>
        <stp/>
        <stp>##V3_BDPV12</stp>
        <stp>HEI US Equity</stp>
        <stp>PX_CLOSE_1D</stp>
        <stp>[VALORES POTENCIALES Y SEGUIMIENTO.xlsx]POTENCIALES!R206C32</stp>
        <tr r="AF206" s="1"/>
      </tp>
      <tp>
        <v>147.41999999999999</v>
        <stp/>
        <stp>##V3_BDPV12</stp>
        <stp>DRI US Equity</stp>
        <stp>PX_CLOSE_1D</stp>
        <stp>[VALORES POTENCIALES Y SEGUIMIENTO.xlsx]POTENCIALES!R245C32</stp>
        <tr r="AF245" s="1"/>
      </tp>
      <tp>
        <v>116.07</v>
        <stp/>
        <stp>##V3_BDPV12</stp>
        <stp>ROST US Equity</stp>
        <stp>PX_CLOSE_YTD</stp>
        <stp>[VALORES POTENCIALES Y SEGUIMIENTO.xlsx]POTENCIALES!R213C29</stp>
        <tr r="AC213" s="1"/>
      </tp>
      <tp>
        <v>-3.2782018789767466</v>
        <stp/>
        <stp>##V3_BDPV12</stp>
        <stp>GMED US Equity</stp>
        <stp>NET_DEBT_TO_EBITDA</stp>
        <stp>[VALORES POTENCIALES Y SEGUIMIENTO.xlsx]POTENCIALES!R72C20</stp>
        <tr r="T72" s="1"/>
      </tp>
      <tp>
        <v>2.5716899251191285</v>
        <stp/>
        <stp>##V3_BDPV12</stp>
        <stp>AMED US Equity</stp>
        <stp>NET_DEBT_TO_EBITDA</stp>
        <stp>[VALORES POTENCIALES Y SEGUIMIENTO.xlsx]POTENCIALES!R84C20</stp>
        <tr r="T84" s="1"/>
      </tp>
      <tp>
        <v>52.907354938572368</v>
        <stp/>
        <stp>##V3_BDPV12</stp>
        <stp>IDXX US Equity</stp>
        <stp>EV_EBITDA_ADJUSTED</stp>
        <stp>[VALORES POTENCIALES Y SEGUIMIENTO.xlsx]POTENCIALES!R70C15</stp>
        <tr r="O70" s="1"/>
      </tp>
      <tp>
        <v>317.14</v>
        <stp/>
        <stp>##V3_BDPV12</stp>
        <stp>US01609W1027 ISIN</stp>
        <stp>INTERVAL_HIGH</stp>
        <stp>[VALORES POTENCIALES Y SEGUIMIENTO.xlsx]CARTERA!R41C4</stp>
        <stp>START_DATE_OVERRIDE</stp>
        <stp>20200101</stp>
        <stp>END_DATE_OVERRIDE</stp>
        <stp>20230203</stp>
        <stp>MARKET_DATA_OVERRIDE</stp>
        <stp>PX_LAST</stp>
        <tr r="D41" s="4"/>
      </tp>
      <tp>
        <v>308.52999999999997</v>
        <stp/>
        <stp>##V3_BDPV12</stp>
        <stp>US70450Y1038 ISIN</stp>
        <stp>INTERVAL_HIGH</stp>
        <stp>[VALORES POTENCIALES Y SEGUIMIENTO.xlsx]CARTERA!R27C4</stp>
        <stp>START_DATE_OVERRIDE</stp>
        <stp>20200101</stp>
        <stp>END_DATE_OVERRIDE</stp>
        <stp>20230203</stp>
        <stp>MARKET_DATA_OVERRIDE</stp>
        <stp>PX_LAST</stp>
        <tr r="D27" s="4"/>
      </tp>
      <tp>
        <v>119.84444427490234</v>
        <stp/>
        <stp>##V3_BDPV12</stp>
        <stp>QLYS US Equity</stp>
        <stp>BEST_TARGET_PRICE</stp>
        <stp>[VALORES POTENCIALES Y SEGUIMIENTO.xlsx]POTENCIALES!R334C27</stp>
        <tr r="AA334" s="1"/>
      </tp>
      <tp t="s">
        <v>UNITED STATES</v>
        <stp/>
        <stp>##V3_BDPV12</stp>
        <stp>ZBRA US Equity</stp>
        <stp>COUNTRY_FULL_NAME</stp>
        <stp>[VALORES POTENCIALES Y SEGUIMIENTO.xlsx]POTENCIALES!R345C13</stp>
        <tr r="M345" s="1"/>
      </tp>
      <tp t="s">
        <v>#N/A N/A</v>
        <stp/>
        <stp>##V3_BDPV12</stp>
        <stp>PYPL US Equity</stp>
        <stp>DVD_EX_DT</stp>
        <stp>[VALORES POTENCIALES Y SEGUIMIENTO.xlsx]CARTERA!R27C40</stp>
        <tr r="AN27" s="4"/>
      </tp>
      <tp t="s">
        <v>UNITED STATES</v>
        <stp/>
        <stp>##V3_BDPV12</stp>
        <stp>SBUX US Equity</stp>
        <stp>COUNTRY_FULL_NAME</stp>
        <stp>[VALORES POTENCIALES Y SEGUIMIENTO.xlsx]POTENCIALES!R240C13</stp>
        <tr r="M240" s="1"/>
      </tp>
      <tp t="s">
        <v>Pinnacle West Capital Corp</v>
        <stp/>
        <stp>##V3_BDPV12</stp>
        <stp>PNW UN Equity</stp>
        <stp>SECURITY_NAME</stp>
        <stp>[VALORES POTENCIALES Y SEGUIMIENTO.xlsx]SPX SX5E CAC40 DAX30 IBEX35!R383C5</stp>
        <tr r="E383" s="6"/>
      </tp>
      <tp t="s">
        <v>Pioneer Natural Resources Co</v>
        <stp/>
        <stp>##V3_BDPV12</stp>
        <stp>PXD UN Equity</stp>
        <stp>SECURITY_NAME</stp>
        <stp>[VALORES POTENCIALES Y SEGUIMIENTO.xlsx]SPX SX5E CAC40 DAX30 IBEX35!R393C5</stp>
        <tr r="E393" s="6"/>
      </tp>
      <tp t="s">
        <v>Starbucks Corp</v>
        <stp/>
        <stp>##V3_BDPV12</stp>
        <stp>SBUX UW Equity</stp>
        <stp>SECURITY_NAME</stp>
        <stp>[VALORES POTENCIALES Y SEGUIMIENTO.xlsx]SPX SX5E CAC40 DAX30 IBEX35!R413C5</stp>
        <tr r="E413" s="6"/>
      </tp>
      <tp t="s">
        <v>Stryker Corp</v>
        <stp/>
        <stp>##V3_BDPV12</stp>
        <stp>SYK UN Equity</stp>
        <stp>SECURITY_NAME</stp>
        <stp>[VALORES POTENCIALES Y SEGUIMIENTO.xlsx]SPX SX5E CAC40 DAX30 IBEX35!R433C5</stp>
        <tr r="E433" s="6"/>
      </tp>
      <tp t="s">
        <v>Simon Property Group Inc</v>
        <stp/>
        <stp>##V3_BDPV12</stp>
        <stp>SPG UN Equity</stp>
        <stp>SECURITY_NAME</stp>
        <stp>[VALORES POTENCIALES Y SEGUIMIENTO.xlsx]SPX SX5E CAC40 DAX30 IBEX35!R423C5</stp>
        <tr r="E423" s="6"/>
      </tp>
      <tp t="s">
        <v>USD</v>
        <stp/>
        <stp>##V3_BDPV12</stp>
        <stp>PTON US Equity</stp>
        <stp>CRNCY</stp>
        <stp>[VALORES POTENCIALES Y SEGUIMIENTO.xlsx]POTENCIALES!R22C14</stp>
        <tr r="N22" s="1"/>
      </tp>
      <tp t="s">
        <v>Raymond James Financial Inc</v>
        <stp/>
        <stp>##V3_BDPV12</stp>
        <stp>RJF UN Equity</stp>
        <stp>SECURITY_NAME</stp>
        <stp>[VALORES POTENCIALES Y SEGUIMIENTO.xlsx]SPX SX5E CAC40 DAX30 IBEX35!R403C5</stp>
        <tr r="E403" s="6"/>
      </tp>
      <tp t="s">
        <v>28/08/2020</v>
        <stp/>
        <stp>##V3_BDPV12</stp>
        <stp>MXIM US Equity</stp>
        <stp>DVD_EX_DT</stp>
        <stp>[VALORES POTENCIALES Y SEGUIMIENTO.xlsx]POTENCIALES!R354C11</stp>
        <tr r="K354" s="1"/>
      </tp>
      <tp>
        <v>68.857139587402344</v>
        <stp/>
        <stp>##V3_BDPV12</stp>
        <stp>ALRM US Equity</stp>
        <stp>BEST_TARGET_PRICE</stp>
        <stp>[VALORES POTENCIALES Y SEGUIMIENTO.xlsx]POTENCIALES!R253C27</stp>
        <tr r="AA253" s="1"/>
      </tp>
      <tp t="s">
        <v>United Airlines Holdings Inc</v>
        <stp/>
        <stp>##V3_BDPV12</stp>
        <stp>UAL UW Equity</stp>
        <stp>SECURITY_NAME</stp>
        <stp>[VALORES POTENCIALES Y SEGUIMIENTO.xlsx]SPX SX5E CAC40 DAX30 IBEX35!R463C5</stp>
        <tr r="E463" s="6"/>
      </tp>
      <tp t="s">
        <v>Teleflex Inc</v>
        <stp/>
        <stp>##V3_BDPV12</stp>
        <stp>TFX UN Equity</stp>
        <stp>SECURITY_NAME</stp>
        <stp>[VALORES POTENCIALES Y SEGUIMIENTO.xlsx]SPX SX5E CAC40 DAX30 IBEX35!R443C5</stp>
        <tr r="E443" s="6"/>
      </tp>
      <tp>
        <v>164.57142639160156</v>
        <stp/>
        <stp>##V3_BDPV12</stp>
        <stp>DLTR US Equity</stp>
        <stp>BEST_TARGET_PRICE</stp>
        <stp>[VALORES POTENCIALES Y SEGUIMIENTO.xlsx]POTENCIALES!R228C27</stp>
        <tr r="AA228" s="1"/>
      </tp>
      <tp>
        <v>517.076904296875</v>
        <stp/>
        <stp>##V3_BDPV12</stp>
        <stp>ULTA US Equity</stp>
        <stp>BEST_TARGET_PRICE</stp>
        <stp>[VALORES POTENCIALES Y SEGUIMIENTO.xlsx]POTENCIALES!R237C27</stp>
        <tr r="AA237" s="1"/>
      </tp>
      <tp t="s">
        <v>VF Corp</v>
        <stp/>
        <stp>##V3_BDPV12</stp>
        <stp>VFC UN Equity</stp>
        <stp>SECURITY_NAME</stp>
        <stp>[VALORES POTENCIALES Y SEGUIMIENTO.xlsx]SPX SX5E CAC40 DAX30 IBEX35!R473C5</stp>
        <tr r="E473" s="6"/>
      </tp>
      <tp t="s">
        <v>International Flavors &amp; Fragra</v>
        <stp/>
        <stp>##V3_BDPV12</stp>
        <stp>IFF UN Equity</stp>
        <stp>SECURITY_NAME</stp>
        <stp>[VALORES POTENCIALES Y SEGUIMIENTO.xlsx]SPX SX5E CAC40 DAX30 IBEX35!R243C5</stp>
        <tr r="E243" s="6"/>
      </tp>
      <tp t="s">
        <v>30/11/2022</v>
        <stp/>
        <stp>##V3_BDPV12</stp>
        <stp>EXPD US Equity</stp>
        <stp>DVD_EX_DT</stp>
        <stp>[VALORES POTENCIALES Y SEGUIMIENTO.xlsx]POTENCIALES!R177C11</stp>
        <tr r="K177" s="1"/>
      </tp>
      <tp t="s">
        <v>09/03/2023</v>
        <stp/>
        <stp>##V3_BDPV12</stp>
        <stp>EXPO US Equity</stp>
        <stp>DVD_EX_DT</stp>
        <stp>[VALORES POTENCIALES Y SEGUIMIENTO.xlsx]POTENCIALES!R139C11</stp>
        <tr r="K139" s="1"/>
      </tp>
      <tp t="s">
        <v>Financials</v>
        <stp/>
        <stp>##V3_BDPV12</stp>
        <stp>ICLN US Equity</stp>
        <stp>ICB_INDUSTRY_NAME</stp>
        <stp>[VALORES POTENCIALES Y SEGUIMIENTO.xlsx]CARTERA!R52C35</stp>
        <tr r="AI52" s="4"/>
      </tp>
      <tp t="s">
        <v>HCA Healthcare Inc</v>
        <stp/>
        <stp>##V3_BDPV12</stp>
        <stp>HCA UN Equity</stp>
        <stp>SECURITY_NAME</stp>
        <stp>[VALORES POTENCIALES Y SEGUIMIENTO.xlsx]SPX SX5E CAC40 DAX30 IBEX35!R223C5</stp>
        <tr r="E223" s="6"/>
      </tp>
      <tp t="s">
        <v>Hormel Foods Corp</v>
        <stp/>
        <stp>##V3_BDPV12</stp>
        <stp>HRL UN Equity</stp>
        <stp>SECURITY_NAME</stp>
        <stp>[VALORES POTENCIALES Y SEGUIMIENTO.xlsx]SPX SX5E CAC40 DAX30 IBEX35!R233C5</stp>
        <tr r="E233" s="6"/>
      </tp>
      <tp t="s">
        <v>UNITED STATES</v>
        <stp/>
        <stp>##V3_BDPV12</stp>
        <stp>EBAY US Equity</stp>
        <stp>COUNTRY_FULL_NAME</stp>
        <stp>[VALORES POTENCIALES Y SEGUIMIENTO.xlsx]POTENCIALES!R261C13</stp>
        <tr r="M261" s="1"/>
      </tp>
      <tp t="s">
        <v>Kinder Morgan Inc</v>
        <stp/>
        <stp>##V3_BDPV12</stp>
        <stp>KMI UN Equity</stp>
        <stp>SECURITY_NAME</stp>
        <stp>[VALORES POTENCIALES Y SEGUIMIENTO.xlsx]SPX SX5E CAC40 DAX30 IBEX35!R273C5</stp>
        <tr r="E273" s="6"/>
      </tp>
      <tp t="s">
        <v>Johnson &amp; Johnson</v>
        <stp/>
        <stp>##V3_BDPV12</stp>
        <stp>JNJ UN Equity</stp>
        <stp>SECURITY_NAME</stp>
        <stp>[VALORES POTENCIALES Y SEGUIMIENTO.xlsx]SPX SX5E CAC40 DAX30 IBEX35!R263C5</stp>
        <tr r="E263" s="6"/>
      </tp>
      <tp t="s">
        <v>23/04/2020</v>
        <stp/>
        <stp>##V3_BDPV12</stp>
        <stp>EXPE US Equity</stp>
        <stp>DVD_EX_DT</stp>
        <stp>[VALORES POTENCIALES Y SEGUIMIENTO.xlsx]POTENCIALES!R264C11</stp>
        <tr r="K264" s="1"/>
      </tp>
      <tp>
        <v>66</v>
        <stp/>
        <stp>##V3_BDPV12</stp>
        <stp>BLKB US Equity</stp>
        <stp>BEST_TARGET_PRICE</stp>
        <stp>[VALORES POTENCIALES Y SEGUIMIENTO.xlsx]POTENCIALES!R322C27</stp>
        <tr r="AA322" s="1"/>
      </tp>
      <tp t="s">
        <v>Martin Marietta Materials Inc</v>
        <stp/>
        <stp>##V3_BDPV12</stp>
        <stp>MLM UN Equity</stp>
        <stp>SECURITY_NAME</stp>
        <stp>[VALORES POTENCIALES Y SEGUIMIENTO.xlsx]SPX SX5E CAC40 DAX30 IBEX35!R313C5</stp>
        <tr r="E313" s="6"/>
      </tp>
      <tp t="s">
        <v>Marathon Oil Corp</v>
        <stp/>
        <stp>##V3_BDPV12</stp>
        <stp>MRO UN Equity</stp>
        <stp>SECURITY_NAME</stp>
        <stp>[VALORES POTENCIALES Y SEGUIMIENTO.xlsx]SPX SX5E CAC40 DAX30 IBEX35!R323C5</stp>
        <tr r="E323" s="6"/>
      </tp>
      <tp>
        <v>73.300003051757813</v>
        <stp/>
        <stp>##V3_BDPV12</stp>
        <stp>HLNE US Equity</stp>
        <stp>BEST_TARGET_PRICE</stp>
        <stp>[VALORES POTENCIALES Y SEGUIMIENTO.xlsx]POTENCIALES!R112C27</stp>
        <tr r="AA112" s="1"/>
      </tp>
      <tp>
        <v>50743.539481179992</v>
        <stp/>
        <stp>##V3_BDPV12</stp>
        <stp>MNST US Equity</stp>
        <stp>CURR_ENTP_VAL</stp>
        <stp>[VALORES POTENCIALES Y SEGUIMIENTO.xlsx]POTENCIALES!R33C18</stp>
        <tr r="R33" s="1"/>
      </tp>
      <tp t="s">
        <v>L3Harris Technologies Inc</v>
        <stp/>
        <stp>##V3_BDPV12</stp>
        <stp>LHX UN Equity</stp>
        <stp>SECURITY_NAME</stp>
        <stp>[VALORES POTENCIALES Y SEGUIMIENTO.xlsx]SPX SX5E CAC40 DAX30 IBEX35!R283C5</stp>
        <tr r="E283" s="6"/>
      </tp>
      <tp t="s">
        <v>Southwest Airlines Co</v>
        <stp/>
        <stp>##V3_BDPV12</stp>
        <stp>LUV UN Equity</stp>
        <stp>SECURITY_NAME</stp>
        <stp>[VALORES POTENCIALES Y SEGUIMIENTO.xlsx]SPX SX5E CAC40 DAX30 IBEX35!R293C5</stp>
        <tr r="E293" s="6"/>
      </tp>
      <tp>
        <v>57.071430206298828</v>
        <stp/>
        <stp>##V3_BDPV12</stp>
        <stp>OLLI US Equity</stp>
        <stp>BEST_TARGET_PRICE</stp>
        <stp>[VALORES POTENCIALES Y SEGUIMIENTO.xlsx]POTENCIALES!R230C27</stp>
        <tr r="AA230" s="1"/>
      </tp>
      <tp>
        <v>11304.8475626</v>
        <stp/>
        <stp>##V3_BDPV12</stp>
        <stp>MORN US Equity</stp>
        <stp>CURR_ENTP_VAL</stp>
        <stp>[VALORES POTENCIALES Y SEGUIMIENTO.xlsx]POTENCIALES!R44C18</stp>
        <tr r="R44" s="1"/>
      </tp>
      <tp t="s">
        <v>#N/A N/A</v>
        <stp/>
        <stp>##V3_BDPV12</stp>
        <stp>XLNX US Equity</stp>
        <stp>BEST_TARGET_PRICE</stp>
        <stp>[VALORES POTENCIALES Y SEGUIMIENTO.xlsx]POTENCIALES!R347C27</stp>
        <tr r="AA347" s="1"/>
      </tp>
      <tp>
        <v>26.833333969116211</v>
        <stp/>
        <stp>##V3_BDPV12</stp>
        <stp>NLOK US Equity</stp>
        <stp>BEST_TARGET_PRICE</stp>
        <stp>[VALORES POTENCIALES Y SEGUIMIENTO.xlsx]POTENCIALES!R277C27</stp>
        <tr r="AA277" s="1"/>
      </tp>
      <tp t="s">
        <v>NRG Energy Inc</v>
        <stp/>
        <stp>##V3_BDPV12</stp>
        <stp>NRG UN Equity</stp>
        <stp>SECURITY_NAME</stp>
        <stp>[VALORES POTENCIALES Y SEGUIMIENTO.xlsx]SPX SX5E CAC40 DAX30 IBEX35!R343C5</stp>
        <tr r="E343" s="6"/>
      </tp>
      <tp t="s">
        <v>CHINA</v>
        <stp/>
        <stp>##V3_BDPV12</stp>
        <stp>XPEV US Equity</stp>
        <stp>COUNTRY_FULL_NAME</stp>
        <stp>[VALORES POTENCIALES Y SEGUIMIENTO.xlsx]CARTERA!R33C32</stp>
        <tr r="AF33" s="4"/>
      </tp>
      <tp t="s">
        <v>USD</v>
        <stp/>
        <stp>##V3_BDPV12</stp>
        <stp>PINC US Equity</stp>
        <stp>CRNCY</stp>
        <stp>[VALORES POTENCIALES Y SEGUIMIENTO.xlsx]POTENCIALES!R95C14</stp>
        <tr r="N95" s="1"/>
      </tp>
      <tp>
        <v>438.19049072265625</v>
        <stp/>
        <stp>##V3_BDPV12</stp>
        <stp>KLAC US Equity</stp>
        <stp>BEST_TARGET_PRICE</stp>
        <stp>[VALORES POTENCIALES Y SEGUIMIENTO.xlsx]POTENCIALES!R357C27</stp>
        <tr r="AA357" s="1"/>
      </tp>
      <tp>
        <v>12.777307510375977</v>
        <stp/>
        <stp>##V3_BDPV12</stp>
        <stp>XPEV US Equity</stp>
        <stp>BEST_TARGET_PRICE</stp>
        <stp>[VALORES POTENCIALES Y SEGUIMIENTO.xlsx]CARTERA!R33C30</stp>
        <tr r="AD33" s="4"/>
      </tp>
      <tp t="s">
        <v>CSX Corp</v>
        <stp/>
        <stp>##V3_BDPV12</stp>
        <stp>CSX UW Equity</stp>
        <stp>SECURITY_NAME</stp>
        <stp>[VALORES POTENCIALES Y SEGUIMIENTO.xlsx]SPX SX5E CAC40 DAX30 IBEX35!R123C5</stp>
        <tr r="E123" s="6"/>
      </tp>
      <tp t="s">
        <v>CenterPoint Energy Inc</v>
        <stp/>
        <stp>##V3_BDPV12</stp>
        <stp>CNP UN Equity</stp>
        <stp>SECURITY_NAME</stp>
        <stp>[VALORES POTENCIALES Y SEGUIMIENTO.xlsx]SPX SX5E CAC40 DAX30 IBEX35!R113C5</stp>
        <tr r="E113" s="6"/>
      </tp>
      <tp>
        <v>51.75</v>
        <stp/>
        <stp>##V3_BDPV12</stp>
        <stp>941 HK Equity</stp>
        <stp>PX_CLOSE_YTD</stp>
        <stp>[VALORES POTENCIALES Y SEGUIMIENTO.xlsx]POTENCIALES!R363C29</stp>
        <tr r="AC363" s="1"/>
      </tp>
      <tp>
        <v>9686.104561755099</v>
        <stp/>
        <stp>##V3_BDPV12</stp>
        <stp>MASI US Equity</stp>
        <stp>CURR_ENTP_VAL</stp>
        <stp>[VALORES POTENCIALES Y SEGUIMIENTO.xlsx]POTENCIALES!R73C18</stp>
        <tr r="R73" s="1"/>
      </tp>
      <tp t="s">
        <v>#N/A Field Not Applicable</v>
        <stp/>
        <stp>##V3_BDPV12</stp>
        <stp>PANW US Equity</stp>
        <stp>DVD_EX_DT</stp>
        <stp>[VALORES POTENCIALES Y SEGUIMIENTO.xlsx]CARTERA!R22C40</stp>
        <tr r="AN22" s="4"/>
      </tp>
      <tp t="s">
        <v>Equifax Inc</v>
        <stp/>
        <stp>##V3_BDPV12</stp>
        <stp>EFX UN Equity</stp>
        <stp>SECURITY_NAME</stp>
        <stp>[VALORES POTENCIALES Y SEGUIMIENTO.xlsx]SPX SX5E CAC40 DAX30 IBEX35!R163C5</stp>
        <tr r="E163" s="6"/>
      </tp>
      <tp t="s">
        <v>Essex Property Trust Inc</v>
        <stp/>
        <stp>##V3_BDPV12</stp>
        <stp>ESS UN Equity</stp>
        <stp>SECURITY_NAME</stp>
        <stp>[VALORES POTENCIALES Y SEGUIMIENTO.xlsx]SPX SX5E CAC40 DAX30 IBEX35!R173C5</stp>
        <tr r="E173" s="6"/>
      </tp>
      <tp t="s">
        <v>UNITED STATES</v>
        <stp/>
        <stp>##V3_BDPV12</stp>
        <stp>CBOE US Equity</stp>
        <stp>COUNTRY_FULL_NAME</stp>
        <stp>[VALORES POTENCIALES Y SEGUIMIENTO.xlsx]POTENCIALES!R108C13</stp>
        <tr r="M108" s="1"/>
      </tp>
      <tp t="s">
        <v>DTE Energy Co</v>
        <stp/>
        <stp>##V3_BDPV12</stp>
        <stp>DTE UN Equity</stp>
        <stp>SECURITY_NAME</stp>
        <stp>[VALORES POTENCIALES Y SEGUIMIENTO.xlsx]SPX SX5E CAC40 DAX30 IBEX35!R153C5</stp>
        <tr r="E153" s="6"/>
      </tp>
      <tp t="s">
        <v>USD</v>
        <stp/>
        <stp>##V3_BDPV12</stp>
        <stp>PCTY US Equity</stp>
        <stp>CRNCY</stp>
        <stp>[VALORES POTENCIALES Y SEGUIMIENTO.xlsx]POTENCIALES!R62C14</stp>
        <tr r="N62" s="1"/>
      </tp>
      <tp t="s">
        <v>Technology</v>
        <stp/>
        <stp>##V3_BDPV12</stp>
        <stp>INTC US Equity</stp>
        <stp>ICB_INDUSTRY_NAME</stp>
        <stp>[VALORES POTENCIALES Y SEGUIMIENTO.xlsx]CARTERA!R28C35</stp>
        <tr r="AI28" s="4"/>
      </tp>
      <tp t="s">
        <v>Genuine Parts Co</v>
        <stp/>
        <stp>##V3_BDPV12</stp>
        <stp>GPC UN Equity</stp>
        <stp>SECURITY_NAME</stp>
        <stp>[VALORES POTENCIALES Y SEGUIMIENTO.xlsx]SPX SX5E CAC40 DAX30 IBEX35!R213C5</stp>
        <tr r="E213" s="6"/>
      </tp>
      <tp>
        <v>142.05000305175781</v>
        <stp/>
        <stp>##V3_BDPV12</stp>
        <stp>OLED US Equity</stp>
        <stp>BEST_TARGET_PRICE</stp>
        <stp>[VALORES POTENCIALES Y SEGUIMIENTO.xlsx]POTENCIALES!R124C27</stp>
        <tr r="AA124" s="1"/>
      </tp>
      <tp t="s">
        <v>#N/A Field Not Applicable</v>
        <stp/>
        <stp>##V3_BDPV12</stp>
        <stp>SAM US Equity</stp>
        <stp>DVD_PAY_DT</stp>
        <stp>[VALORES POTENCIALES Y SEGUIMIENTO.xlsx]POTENCIALES!R37C12</stp>
        <tr r="L37" s="1"/>
      </tp>
      <tp>
        <v>6030123926.0499992</v>
        <stp/>
        <stp>##V3_BDPV12</stp>
        <stp>TREX US Equity</stp>
        <stp>CUR_MKT_CAP</stp>
        <stp>[VALORES POTENCIALES Y SEGUIMIENTO.xlsx]POTENCIALES!R119C17</stp>
        <tr r="Q119" s="1"/>
      </tp>
      <tp t="s">
        <v>adidas AG</v>
        <stp/>
        <stp>##V3_BDPV12</stp>
        <stp>ADS GY Equity</stp>
        <stp>SECURITY_NAME</stp>
        <stp>[VALORES POTENCIALES Y SEGUIMIENTO.xlsx]SPX SX5E CAC40 DAX30 IBEX35!R9C14</stp>
        <tr r="N9" s="6"/>
      </tp>
      <tp>
        <v>12153204186</v>
        <stp/>
        <stp>##V3_BDPV12</stp>
        <stp>HEI GY Equity</stp>
        <stp>CUR_MKT_CAP</stp>
        <stp>[VALORES POTENCIALES Y SEGUIMIENTO.xlsx]SPX SX5E CAC40 DAX30 IBEX35!R27C30</stp>
        <tr r="AD27" s="6"/>
      </tp>
      <tp t="s">
        <v>30/12/2022</v>
        <stp/>
        <stp>##V3_BDPV12</stp>
        <stp>SCI US Equity</stp>
        <stp>DVD_PAY_DT</stp>
        <stp>[VALORES POTENCIALES Y SEGUIMIENTO.xlsx]POTENCIALES!R54C12</stp>
        <tr r="L54" s="1"/>
      </tp>
      <tp t="s">
        <v>adidas AG</v>
        <stp/>
        <stp>##V3_BDPV12</stp>
        <stp>ADS GY Equity</stp>
        <stp>SECURITY_NAME</stp>
        <stp>[VALORES POTENCIALES Y SEGUIMIENTO.xlsx]SPX SX5E CAC40 DAX30 IBEX35!R8C32</stp>
        <tr r="AF8" s="6"/>
      </tp>
      <tp>
        <v>119998412999.99998</v>
        <stp/>
        <stp>##V3_BDPV12</stp>
        <stp>SBUX US Equity</stp>
        <stp>CUR_MKT_CAP</stp>
        <stp>[VALORES POTENCIALES Y SEGUIMIENTO.xlsx]POTENCIALES!R240C17</stp>
        <tr r="Q240" s="1"/>
      </tp>
      <tp t="s">
        <v>ACS Actividades de Construccio</v>
        <stp/>
        <stp>##V3_BDPV12</stp>
        <stp>ACS SM Equity</stp>
        <stp>SECURITY_NAME</stp>
        <stp>[VALORES POTENCIALES Y SEGUIMIENTO.xlsx]SPX SX5E CAC40 DAX30 IBEX35!R7C41</stp>
        <tr r="AO7" s="6"/>
      </tp>
      <tp>
        <v>10278223496.84</v>
        <stp/>
        <stp>##V3_BDPV12</stp>
        <stp>ALO FP Equity</stp>
        <stp>CUR_MKT_CAP</stp>
        <stp>[VALORES POTENCIALES Y SEGUIMIENTO.xlsx]SPX SX5E CAC40 DAX30 IBEX35!R10C21</stp>
        <tr r="U10" s="6"/>
      </tp>
      <tp>
        <v>42372842717.399994</v>
        <stp/>
        <stp>##V3_BDPV12</stp>
        <stp>PAYX US Equity</stp>
        <stp>CUR_MKT_CAP</stp>
        <stp>[VALORES POTENCIALES Y SEGUIMIENTO.xlsx]POTENCIALES!R306C17</stp>
        <tr r="Q306" s="1"/>
      </tp>
      <tp>
        <v>12147119357.4</v>
        <stp/>
        <stp>##V3_BDPV12</stp>
        <stp>WLN FP Equity</stp>
        <stp>CUR_MKT_CAP</stp>
        <stp>[VALORES POTENCIALES Y SEGUIMIENTO.xlsx]SPX SX5E CAC40 DAX30 IBEX35!R46C21</stp>
        <tr r="U46" s="6"/>
      </tp>
      <tp>
        <v>1622907037.2799997</v>
        <stp/>
        <stp>##V3_BDPV12</stp>
        <stp>HLF US Equity</stp>
        <stp>CUR_MKT_CAP</stp>
        <stp>[VALORES POTENCIALES Y SEGUIMIENTO.xlsx]POTENCIALES!R102C17</stp>
        <tr r="Q102" s="1"/>
      </tp>
      <tp>
        <v>13.480342882952145</v>
        <stp/>
        <stp>##V3_BDPV12</stp>
        <stp>WBC US Equity</stp>
        <stp>EV_EBITDA_ADJUSTED</stp>
        <stp>[VALORES POTENCIALES Y SEGUIMIENTO.xlsx]POTENCIALES!R17C15</stp>
        <tr r="O17" s="1"/>
      </tp>
      <tp>
        <v>83.94</v>
        <stp/>
        <stp>##V3_BDPV12</stp>
        <stp>NSP US Equity</stp>
        <stp>LOW_52WEEK</stp>
        <stp>[VALORES POTENCIALES Y SEGUIMIENTO.xlsx]POTENCIALES!R56C35</stp>
        <tr r="AI56" s="1"/>
      </tp>
      <tp>
        <v>22153007730.650002</v>
        <stp/>
        <stp>##V3_BDPV12</stp>
        <stp>GLE FP Equity</stp>
        <stp>CUR_MKT_CAP</stp>
        <stp>[VALORES POTENCIALES Y SEGUIMIENTO.xlsx]SPX SX5E CAC40 DAX30 IBEX35!R22C21</stp>
        <tr r="U22" s="6"/>
      </tp>
      <tp t="s">
        <v>#N/A N/A</v>
        <stp/>
        <stp>##V3_BDPV12</stp>
        <stp>XLNX US Equity</stp>
        <stp>CUR_MKT_CAP</stp>
        <stp>[VALORES POTENCIALES Y SEGUIMIENTO.xlsx]POTENCIALES!R347C17</stp>
        <tr r="Q347" s="1"/>
      </tp>
      <tp>
        <v>3576.01</v>
        <stp/>
        <stp>##V3_BDPV12</stp>
        <stp>NVR US Equity</stp>
        <stp>LOW_52WEEK</stp>
        <stp>[VALORES POTENCIALES Y SEGUIMIENTO.xlsx]POTENCIALES!R20C35</stp>
        <tr r="AI20" s="1"/>
      </tp>
      <tp>
        <v>12.8540570001555</v>
        <stp/>
        <stp>##V3_BDPV12</stp>
        <stp>COR PL Equity</stp>
        <stp>RETURN_COM_EQY</stp>
        <stp>[VALORES POTENCIALES Y SEGUIMIENTO.xlsx]CARTERA!R54C19</stp>
        <tr r="S54" s="4"/>
      </tp>
      <tp>
        <v>82.22</v>
        <stp/>
        <stp>##V3_BDPV12</stp>
        <stp>NKE US Equity</stp>
        <stp>LOW_52WEEK</stp>
        <stp>[VALORES POTENCIALES Y SEGUIMIENTO.xlsx]POTENCIALES!R16C35</stp>
        <tr r="AI16" s="1"/>
      </tp>
      <tp>
        <v>6882640163.6399994</v>
        <stp/>
        <stp>##V3_BDPV12</stp>
        <stp>GNTX US Equity</stp>
        <stp>CUR_MKT_CAP</stp>
        <stp>[VALORES POTENCIALES Y SEGUIMIENTO.xlsx]POTENCIALES!R133C17</stp>
        <tr r="Q133" s="1"/>
      </tp>
      <tp t="s">
        <v>#N/A Field Not Applicable</v>
        <stp/>
        <stp>##V3_BDPV12</stp>
        <stp>TCEHY US Equity</stp>
        <stp>EV_EBITDA_ADJUSTED</stp>
        <stp>[VALORES POTENCIALES Y SEGUIMIENTO.xlsx]CARTERA!R40C17</stp>
        <tr r="Q40" s="4"/>
      </tp>
      <tp>
        <v>9297443225.7699986</v>
        <stp/>
        <stp>##V3_BDPV12</stp>
        <stp>OTEX US Equity</stp>
        <stp>CUR_MKT_CAP</stp>
        <stp>[VALORES POTENCIALES Y SEGUIMIENTO.xlsx]POTENCIALES!R323C17</stp>
        <tr r="Q323" s="1"/>
      </tp>
      <tp>
        <v>161226132165.2688</v>
        <stp/>
        <stp>##V3_BDPV12</stp>
        <stp>NFLX US Equity</stp>
        <stp>CUR_MKT_CAP</stp>
        <stp>[VALORES POTENCIALES Y SEGUIMIENTO.xlsx]POTENCIALES!R274C17</stp>
        <tr r="Q274" s="1"/>
      </tp>
      <tp>
        <v>13099684429.264999</v>
        <stp/>
        <stp>##V3_BDPV12</stp>
        <stp>MKTX US Equity</stp>
        <stp>CUR_MKT_CAP</stp>
        <stp>[VALORES POTENCIALES Y SEGUIMIENTO.xlsx]POTENCIALES!R185C17</stp>
        <tr r="Q185" s="1"/>
      </tp>
      <tp>
        <v>70402967045.749985</v>
        <stp/>
        <stp>##V3_BDPV12</stp>
        <stp>LRCX US Equity</stp>
        <stp>CUR_MKT_CAP</stp>
        <stp>[VALORES POTENCIALES Y SEGUIMIENTO.xlsx]POTENCIALES!R358C17</stp>
        <tr r="Q358" s="1"/>
      </tp>
      <tp>
        <v>69.92</v>
        <stp/>
        <stp>##V3_BDPV12</stp>
        <stp>KFY US Equity</stp>
        <stp>HIGH_52WEEK</stp>
        <stp>[VALORES POTENCIALES Y SEGUIMIENTO.xlsx]POTENCIALES!R250C33</stp>
        <tr r="AG250" s="1"/>
      </tp>
      <tp>
        <v>112.96</v>
        <stp/>
        <stp>##V3_BDPV12</stp>
        <stp>BBY US Equity</stp>
        <stp>HIGH_52WEEK</stp>
        <stp>[VALORES POTENCIALES Y SEGUIMIENTO.xlsx]POTENCIALES!R224C33</stp>
        <tr r="AG224" s="1"/>
      </tp>
      <tp>
        <v>493.97</v>
        <stp/>
        <stp>##V3_BDPV12</stp>
        <stp>TDY US Equity</stp>
        <stp>HIGH_52WEEK</stp>
        <stp>[VALORES POTENCIALES Y SEGUIMIENTO.xlsx]POTENCIALES!R201C33</stp>
        <tr r="AG201" s="1"/>
      </tp>
      <tp>
        <v>124.38</v>
        <stp/>
        <stp>##V3_BDPV12</stp>
        <stp>CIGI CN Equity</stp>
        <stp>PX_CLOSE_YTD</stp>
        <stp>[VALORES POTENCIALES Y SEGUIMIENTO.xlsx]POTENCIALES!R53C29</stp>
        <tr r="AC53" s="1"/>
      </tp>
      <tp>
        <v>170.87459999999999</v>
        <stp/>
        <stp>##V3_BDPV12</stp>
        <stp>WING US Equity</stp>
        <stp>HIGH_52WEEK</stp>
        <stp>[VALORES POTENCIALES Y SEGUIMIENTO.xlsx]POTENCIALES!R252C33</stp>
        <tr r="AG252" s="1"/>
      </tp>
      <tp t="s">
        <v>#N/A N/A</v>
        <stp/>
        <stp>##V3_BDPV12</stp>
        <stp>INOV US Equity</stp>
        <stp>PX_CLOSE_1D</stp>
        <stp>[VALORES POTENCIALES Y SEGUIMIENTO.xlsx]POTENCIALES!R312C32</stp>
        <tr r="AF312" s="1"/>
      </tp>
      <tp t="s">
        <v>28/11/2022</v>
        <stp/>
        <stp>##V3_BDPV12</stp>
        <stp>JWN US Equity</stp>
        <stp>DVD_EX_DT</stp>
        <stp>[VALORES POTENCIALES Y SEGUIMIENTO.xlsx]POTENCIALES!R235C11</stp>
        <tr r="K235" s="1"/>
      </tp>
      <tp>
        <v>27.661986148287355</v>
        <stp/>
        <stp>##V3_BDPV12</stp>
        <stp>BKNG US Equity</stp>
        <stp>pe_ratio</stp>
        <stp>[VALORES POTENCIALES Y SEGUIMIENTO.xlsx]CARTERA!R12C18</stp>
        <tr r="R12" s="4"/>
      </tp>
      <tp>
        <v>152.4</v>
        <stp/>
        <stp>##V3_BDPV12</stp>
        <stp>FFIV US Equity</stp>
        <stp>PX_CLOSE_1D</stp>
        <stp>[VALORES POTENCIALES Y SEGUIMIENTO.xlsx]POTENCIALES!R275C32</stp>
        <tr r="AF275" s="1"/>
      </tp>
      <tp>
        <v>106.6</v>
        <stp/>
        <stp>##V3_BDPV12</stp>
        <stp>FISV US Equity</stp>
        <stp>PX_CLOSE_1D</stp>
        <stp>[VALORES POTENCIALES Y SEGUIMIENTO.xlsx]POTENCIALES!R311C32</stp>
        <tr r="AF311" s="1"/>
      </tp>
      <tp>
        <v>106.6</v>
        <stp/>
        <stp>##V3_BDPV12</stp>
        <stp>FISV US Equity</stp>
        <stp>PX_CLOSE_1D</stp>
        <stp>[VALORES POTENCIALES Y SEGUIMIENTO.xlsx]POTENCIALES!R309C32</stp>
        <tr r="AF309" s="1"/>
      </tp>
      <tp>
        <v>3.0548288217001534</v>
        <stp/>
        <stp>##V3_BDPV12</stp>
        <stp>GLNG US Equity</stp>
        <stp>pe_ratio</stp>
        <stp>[VALORES POTENCIALES Y SEGUIMIENTO.xlsx]CARTERA!R61C18</stp>
        <tr r="R61" s="4"/>
      </tp>
      <tp>
        <v>147.94999999999999</v>
        <stp/>
        <stp>##V3_BDPV12</stp>
        <stp>MASI US Equity</stp>
        <stp>PX_CLOSE_YTD</stp>
        <stp>[VALORES POTENCIALES Y SEGUIMIENTO.xlsx]POTENCIALES!R73C29</stp>
        <tr r="AC73" s="1"/>
      </tp>
      <tp>
        <v>2715.66</v>
        <stp/>
        <stp>##V3_BDPV12</stp>
        <stp>BKNG US Equity</stp>
        <stp>HIGH_52WEEK</stp>
        <stp>[VALORES POTENCIALES Y SEGUIMIENTO.xlsx]POTENCIALES!R263C33</stp>
        <tr r="AG263" s="1"/>
      </tp>
      <tp>
        <v>144.16300000000001</v>
        <stp/>
        <stp>##V3_BDPV12</stp>
        <stp>GOOG US Equity</stp>
        <stp>HIGH_52WEEK</stp>
        <stp>[VALORES POTENCIALES Y SEGUIMIENTO.xlsx]POTENCIALES!R281C33</stp>
        <tr r="AG281" s="1"/>
      </tp>
      <tp t="s">
        <v>UNITED STATES</v>
        <stp/>
        <stp>##V3_BDPV12</stp>
        <stp>PTC US Equity</stp>
        <stp>COUNTRY_FULL_NAME</stp>
        <stp>[VALORES POTENCIALES Y SEGUIMIENTO.xlsx]POTENCIALES!R289C13</stp>
        <tr r="M289" s="1"/>
      </tp>
      <tp>
        <v>178.35</v>
        <stp/>
        <stp>##V3_BDPV12</stp>
        <stp>VEEV US Equity</stp>
        <stp>PX_CLOSE_1D</stp>
        <stp>[VALORES POTENCIALES Y SEGUIMIENTO.xlsx]POTENCIALES!R316C32</stp>
        <tr r="AF316" s="1"/>
      </tp>
      <tp>
        <v>24.22</v>
        <stp/>
        <stp>##V3_BDPV12</stp>
        <stp>VSH US Equity</stp>
        <stp>PX_CLOSE_1D</stp>
        <stp>[VALORES POTENCIALES Y SEGUIMIENTO.xlsx]POTENCIALES!R134C32</stp>
        <tr r="AF134" s="1"/>
      </tp>
      <tp>
        <v>131.91</v>
        <stp/>
        <stp>##V3_BDPV12</stp>
        <stp>CLH US Equity</stp>
        <stp>PX_CLOSE_1D</stp>
        <stp>[VALORES POTENCIALES Y SEGUIMIENTO.xlsx]POTENCIALES!R148C32</stp>
        <tr r="AF148" s="1"/>
      </tp>
      <tp>
        <v>81.62</v>
        <stp/>
        <stp>##V3_BDPV12</stp>
        <stp>APH US Equity</stp>
        <stp>PX_CLOSE_1D</stp>
        <stp>[VALORES POTENCIALES Y SEGUIMIENTO.xlsx]POTENCIALES!R129C32</stp>
        <tr r="AF129" s="1"/>
      </tp>
      <tp>
        <v>36.9</v>
        <stp/>
        <stp>##V3_BDPV12</stp>
        <stp>NEOG US Equity</stp>
        <stp>HIGH_52WEEK</stp>
        <stp>[VALORES POTENCIALES Y SEGUIMIENTO.xlsx]POTENCIALES!R101C33</stp>
        <tr r="AG101" s="1"/>
      </tp>
      <tp t="s">
        <v>UNITED STATES</v>
        <stp/>
        <stp>##V3_BDPV12</stp>
        <stp>PSN US Equity</stp>
        <stp>COUNTRY_FULL_NAME</stp>
        <stp>[VALORES POTENCIALES Y SEGUIMIENTO.xlsx]POTENCIALES!R341C13</stp>
        <tr r="M341" s="1"/>
      </tp>
      <tp>
        <v>3.0567055261891549</v>
        <stp/>
        <stp>##V3_BDPV12</stp>
        <stp>CLGX US Equity</stp>
        <stp>NET_DEBT_TO_EBITDA</stp>
        <stp>[VALORES POTENCIALES Y SEGUIMIENTO.xlsx]POTENCIALES!R46C20</stp>
        <tr r="T46" s="1"/>
      </tp>
      <tp>
        <v>151.91</v>
        <stp/>
        <stp>##V3_BDPV12</stp>
        <stp>KXS CN Equity</stp>
        <stp>PX_CLOSE_YTD</stp>
        <stp>[VALORES POTENCIALES Y SEGUIMIENTO.xlsx]POTENCIALES!R257C29</stp>
        <tr r="AC257" s="1"/>
      </tp>
      <tp>
        <v>319.29000000000002</v>
        <stp/>
        <stp>##V3_BDPV12</stp>
        <stp>SNPS US Equity</stp>
        <stp>PX_CLOSE_YTD</stp>
        <stp>[VALORES POTENCIALES Y SEGUIMIENTO.xlsx]POTENCIALES!R292C29</stp>
        <tr r="AC292" s="1"/>
      </tp>
      <tp>
        <v>128.08000000000001</v>
        <stp/>
        <stp>##V3_BDPV12</stp>
        <stp>YUM US Equity</stp>
        <stp>PX_CLOSE_YTD</stp>
        <stp>[VALORES POTENCIALES Y SEGUIMIENTO.xlsx]POTENCIALES!R242C29</stp>
        <tr r="AC242" s="1"/>
      </tp>
      <tp>
        <v>56.75</v>
        <stp/>
        <stp>##V3_BDPV12</stp>
        <stp>TRU US Equity</stp>
        <stp>PX_CLOSE_YTD</stp>
        <stp>[VALORES POTENCIALES Y SEGUIMIENTO.xlsx]POTENCIALES!R181C29</stp>
        <tr r="AC181" s="1"/>
      </tp>
      <tp>
        <v>114.92</v>
        <stp/>
        <stp>##V3_BDPV12</stp>
        <stp>WSM US Equity</stp>
        <stp>PX_CLOSE_YTD</stp>
        <stp>[VALORES POTENCIALES Y SEGUIMIENTO.xlsx]POTENCIALES!R233C29</stp>
        <tr r="AC233" s="1"/>
      </tp>
      <tp>
        <v>141.79</v>
        <stp/>
        <stp>##V3_BDPV12</stp>
        <stp>WMT US Equity</stp>
        <stp>PX_CLOSE_YTD</stp>
        <stp>[VALORES POTENCIALES Y SEGUIMIENTO.xlsx]POTENCIALES!R231C29</stp>
        <tr r="AC231" s="1"/>
      </tp>
      <tp>
        <v>37.36</v>
        <stp/>
        <stp>##V3_BDPV12</stp>
        <stp>WBA US Equity</stp>
        <stp>PX_CLOSE_YTD</stp>
        <stp>[VALORES POTENCIALES Y SEGUIMIENTO.xlsx]POTENCIALES!R232C29</stp>
        <tr r="AC232" s="1"/>
      </tp>
      <tp>
        <v>160.84</v>
        <stp/>
        <stp>##V3_BDPV12</stp>
        <stp>CNR CN Equity</stp>
        <stp>PX_CLOSE_YTD</stp>
        <stp>[VALORES POTENCIALES Y SEGUIMIENTO.xlsx]POTENCIALES!R172C29</stp>
        <tr r="AC172" s="1"/>
      </tp>
      <tp>
        <v>13.51</v>
        <stp/>
        <stp>##V3_BDPV12</stp>
        <stp>CIX CN Equity</stp>
        <stp>PX_CLOSE_YTD</stp>
        <stp>[VALORES POTENCIALES Y SEGUIMIENTO.xlsx]POTENCIALES!R111C29</stp>
        <tr r="AC111" s="1"/>
      </tp>
      <tp>
        <v>173.84</v>
        <stp/>
        <stp>##V3_BDPV12</stp>
        <stp>UPS US Equity</stp>
        <stp>PX_CLOSE_YTD</stp>
        <stp>[VALORES POTENCIALES Y SEGUIMIENTO.xlsx]POTENCIALES!R178C29</stp>
        <tr r="AC178" s="1"/>
      </tp>
      <tp>
        <v>207.07</v>
        <stp/>
        <stp>##V3_BDPV12</stp>
        <stp>UNP US Equity</stp>
        <stp>PX_CLOSE_YTD</stp>
        <stp>[VALORES POTENCIALES Y SEGUIMIENTO.xlsx]POTENCIALES!R173C29</stp>
        <tr r="AC173" s="1"/>
      </tp>
      <tp>
        <v>122.76</v>
        <stp/>
        <stp>##V3_BDPV12</stp>
        <stp>VMW US Equity</stp>
        <stp>PX_CLOSE_YTD</stp>
        <stp>[VALORES POTENCIALES Y SEGUIMIENTO.xlsx]POTENCIALES!R297C29</stp>
        <tr r="AC297" s="1"/>
      </tp>
      <tp>
        <v>322.41000000000003</v>
        <stp/>
        <stp>##V3_BDPV12</stp>
        <stp>TYL US Equity</stp>
        <stp>PX_CLOSE_YTD</stp>
        <stp>[VALORES POTENCIALES Y SEGUIMIENTO.xlsx]POTENCIALES!R317C29</stp>
        <tr r="AC317" s="1"/>
      </tp>
      <tp>
        <v>165.22</v>
        <stp/>
        <stp>##V3_BDPV12</stp>
        <stp>TXN US Equity</stp>
        <stp>PX_CLOSE_YTD</stp>
        <stp>[VALORES POTENCIALES Y SEGUIMIENTO.xlsx]POTENCIALES!R348C29</stp>
        <tr r="AC348" s="1"/>
      </tp>
      <tp>
        <v>26.19</v>
        <stp/>
        <stp>##V3_BDPV12</stp>
        <stp>CAE CN Equity</stp>
        <stp>PX_CLOSE_YTD</stp>
        <stp>[VALORES POTENCIALES Y SEGUIMIENTO.xlsx]POTENCIALES!R210C29</stp>
        <tr r="AC210" s="1"/>
      </tp>
      <tp>
        <v>21.57</v>
        <stp/>
        <stp>##V3_BDPV12</stp>
        <stp>VSH US Equity</stp>
        <stp>PX_CLOSE_YTD</stp>
        <stp>[VALORES POTENCIALES Y SEGUIMIENTO.xlsx]POTENCIALES!R134C29</stp>
        <tr r="AC134" s="1"/>
      </tp>
      <tp t="s">
        <v>#N/A N/A</v>
        <stp/>
        <stp>##V3_BDPV12</stp>
        <stp>UTX US Equity</stp>
        <stp>PX_CLOSE_YTD</stp>
        <stp>[VALORES POTENCIALES Y SEGUIMIENTO.xlsx]POTENCIALES!R205C29</stp>
        <tr r="AC205" s="1"/>
      </tp>
      <tp>
        <v>87.35</v>
        <stp/>
        <stp>##V3_BDPV12</stp>
        <stp>TER US Equity</stp>
        <stp>PX_CLOSE_YTD</stp>
        <stp>[VALORES POTENCIALES Y SEGUIMIENTO.xlsx]POTENCIALES!R356C29</stp>
        <tr r="AC356" s="1"/>
      </tp>
      <tp>
        <v>163.65</v>
        <stp/>
        <stp>##V3_BDPV12</stp>
        <stp>WEX US Equity</stp>
        <stp>PX_CLOSE_YTD</stp>
        <stp>[VALORES POTENCIALES Y SEGUIMIENTO.xlsx]POTENCIALES!R187C29</stp>
        <tr r="AC187" s="1"/>
      </tp>
      <tp>
        <v>2113.96</v>
        <stp/>
        <stp>##V3_BDPV12</stp>
        <stp>CSU CN Equity</stp>
        <stp>PX_CLOSE_YTD</stp>
        <stp>[VALORES POTENCIALES Y SEGUIMIENTO.xlsx]POTENCIALES!R319C29</stp>
        <tr r="AC319" s="1"/>
      </tp>
      <tp>
        <v>342.58</v>
        <stp/>
        <stp>##V3_BDPV12</stp>
        <stp>WAT US Equity</stp>
        <stp>PX_CLOSE_YTD</stp>
        <stp>[VALORES POTENCIALES Y SEGUIMIENTO.xlsx]POTENCIALES!R126C29</stp>
        <tr r="AC126" s="1"/>
      </tp>
      <tp>
        <v>629.65</v>
        <stp/>
        <stp>##V3_BDPV12</stp>
        <stp>TDG US Equity</stp>
        <stp>PX_CLOSE_YTD</stp>
        <stp>[VALORES POTENCIALES Y SEGUIMIENTO.xlsx]POTENCIALES!R202C29</stp>
        <tr r="AC202" s="1"/>
      </tp>
      <tp>
        <v>399.91</v>
        <stp/>
        <stp>##V3_BDPV12</stp>
        <stp>TDY US Equity</stp>
        <stp>PX_CLOSE_YTD</stp>
        <stp>[VALORES POTENCIALES Y SEGUIMIENTO.xlsx]POTENCIALES!R201C29</stp>
        <tr r="AC201" s="1"/>
      </tp>
      <tp>
        <v>132.56</v>
        <stp/>
        <stp>##V3_BDPV12</stp>
        <stp>WCN US Equity</stp>
        <stp>PX_CLOSE_YTD</stp>
        <stp>[VALORES POTENCIALES Y SEGUIMIENTO.xlsx]POTENCIALES!R147C29</stp>
        <tr r="AC147" s="1"/>
      </tp>
      <tp>
        <v>58.3</v>
        <stp/>
        <stp>##V3_BDPV12</stp>
        <stp>SEIC US Equity</stp>
        <stp>PX_CLOSE_YTD</stp>
        <stp>[VALORES POTENCIALES Y SEGUIMIENTO.xlsx]POTENCIALES!R109C29</stp>
        <tr r="AC109" s="1"/>
      </tp>
      <tp>
        <v>29.6</v>
        <stp/>
        <stp>##V3_BDPV12</stp>
        <stp>SPR US Equity</stp>
        <stp>PX_CLOSE_YTD</stp>
        <stp>[VALORES POTENCIALES Y SEGUIMIENTO.xlsx]POTENCIALES!R200C29</stp>
        <tr r="AC200" s="1"/>
      </tp>
      <tp>
        <v>-23.69842191618082</v>
        <stp/>
        <stp>##V3_BDPV12</stp>
        <stp>QTRX US Equity</stp>
        <stp>RETURN_COM_EQY</stp>
        <stp>[VALORES POTENCIALES Y SEGUIMIENTO.xlsx]CARTERA!R18C19</stp>
        <tr r="S18" s="4"/>
      </tp>
      <tp>
        <v>79.19</v>
        <stp/>
        <stp>##V3_BDPV12</stp>
        <stp>DOL CN Equity</stp>
        <stp>PX_CLOSE_YTD</stp>
        <stp>[VALORES POTENCIALES Y SEGUIMIENTO.xlsx]POTENCIALES!R226C29</stp>
        <tr r="AC226" s="1"/>
      </tp>
      <tp>
        <v>52.61</v>
        <stp/>
        <stp>##V3_BDPV12</stp>
        <stp>STX US Equity</stp>
        <stp>PX_CLOSE_YTD</stp>
        <stp>[VALORES POTENCIALES Y SEGUIMIENTO.xlsx]POTENCIALES!R344C29</stp>
        <tr r="AC344" s="1"/>
      </tp>
      <tp>
        <v>35.4</v>
        <stp/>
        <stp>##V3_BDPV12</stp>
        <stp>RNG US Equity</stp>
        <stp>PX_CLOSE_YTD</stp>
        <stp>[VALORES POTENCIALES Y SEGUIMIENTO.xlsx]POTENCIALES!R296C29</stp>
        <tr r="AC296" s="1"/>
      </tp>
      <tp t="s">
        <v>#N/A N/A</v>
        <stp/>
        <stp>##V3_BDPV12</stp>
        <stp>RTN US Equity</stp>
        <stp>PX_CLOSE_YTD</stp>
        <stp>[VALORES POTENCIALES Y SEGUIMIENTO.xlsx]POTENCIALES!R197C29</stp>
        <tr r="AC197" s="1"/>
      </tp>
      <tp>
        <v>128.99</v>
        <stp/>
        <stp>##V3_BDPV12</stp>
        <stp>RSG US Equity</stp>
        <stp>PX_CLOSE_YTD</stp>
        <stp>[VALORES POTENCIALES Y SEGUIMIENTO.xlsx]POTENCIALES!R144C29</stp>
        <tr r="AC144" s="1"/>
      </tp>
      <tp>
        <v>46.25</v>
        <stp/>
        <stp>##V3_BDPV12</stp>
        <stp>PSN US Equity</stp>
        <stp>PX_CLOSE_YTD</stp>
        <stp>[VALORES POTENCIALES Y SEGUIMIENTO.xlsx]POTENCIALES!R341C29</stp>
        <tr r="AC341" s="1"/>
      </tp>
      <tp>
        <v>257.57</v>
        <stp/>
        <stp>##V3_BDPV12</stp>
        <stp>ROK US Equity</stp>
        <stp>PX_CLOSE_YTD</stp>
        <stp>[VALORES POTENCIALES Y SEGUIMIENTO.xlsx]POTENCIALES!R155C29</stp>
        <tr r="AC155" s="1"/>
      </tp>
      <tp>
        <v>432.09</v>
        <stp/>
        <stp>##V3_BDPV12</stp>
        <stp>ROP US Equity</stp>
        <stp>PX_CLOSE_YTD</stp>
        <stp>[VALORES POTENCIALES Y SEGUIMIENTO.xlsx]POTENCIALES!R132C29</stp>
        <tr r="AC132" s="1"/>
      </tp>
      <tp t="s">
        <v>11/12/2012</v>
        <stp/>
        <stp>##V3_BDPV12</stp>
        <stp>MASI US Equity</stp>
        <stp>DVD_PAY_DT</stp>
        <stp>[VALORES POTENCIALES Y SEGUIMIENTO.xlsx]POTENCIALES!R73C12</stp>
        <tr r="L73" s="1"/>
      </tp>
      <tp>
        <v>120.04</v>
        <stp/>
        <stp>##V3_BDPV12</stp>
        <stp>PTC US Equity</stp>
        <stp>PX_CLOSE_YTD</stp>
        <stp>[VALORES POTENCIALES Y SEGUIMIENTO.xlsx]POTENCIALES!R289C29</stp>
        <tr r="AC289" s="1"/>
      </tp>
      <tp>
        <v>60.71</v>
        <stp/>
        <stp>##V3_BDPV12</stp>
        <stp>SON US Equity</stp>
        <stp>PX_CLOSE_YTD</stp>
        <stp>[VALORES POTENCIALES Y SEGUIMIENTO.xlsx]POTENCIALES!R168C29</stp>
        <tr r="AC168" s="1"/>
      </tp>
      <tp>
        <v>228.49</v>
        <stp/>
        <stp>##V3_BDPV12</stp>
        <stp>SNA US Equity</stp>
        <stp>PX_CLOSE_YTD</stp>
        <stp>[VALORES POTENCIALES Y SEGUIMIENTO.xlsx]POTENCIALES!R151C29</stp>
        <tr r="AC151" s="1"/>
      </tp>
      <tp>
        <v>49.88</v>
        <stp/>
        <stp>##V3_BDPV12</stp>
        <stp>SEE US Equity</stp>
        <stp>PX_CLOSE_YTD</stp>
        <stp>[VALORES POTENCIALES Y SEGUIMIENTO.xlsx]POTENCIALES!R165C29</stp>
        <tr r="AC165" s="1"/>
      </tp>
      <tp>
        <v>6.18</v>
        <stp/>
        <stp>##V3_BDPV12</stp>
        <stp>SABR US Equity</stp>
        <stp>PX_CLOSE_YTD</stp>
        <stp>[VALORES POTENCIALES Y SEGUIMIENTO.xlsx]POTENCIALES!R189C29</stp>
        <tr r="AC189" s="1"/>
      </tp>
      <tp>
        <v>99.2</v>
        <stp/>
        <stp>##V3_BDPV12</stp>
        <stp>SBUX US Equity</stp>
        <stp>PX_CLOSE_YTD</stp>
        <stp>[VALORES POTENCIALES Y SEGUIMIENTO.xlsx]POTENCIALES!R240C29</stp>
        <tr r="AC240" s="1"/>
      </tp>
      <tp>
        <v>239.23</v>
        <stp/>
        <stp>##V3_BDPV12</stp>
        <stp>LII US Equity</stp>
        <stp>PX_CLOSE_YTD</stp>
        <stp>[VALORES POTENCIALES Y SEGUIMIENTO.xlsx]POTENCIALES!R121C29</stp>
        <tr r="AC121" s="1"/>
      </tp>
      <tp>
        <v>486.49</v>
        <stp/>
        <stp>##V3_BDPV12</stp>
        <stp>LMT US Equity</stp>
        <stp>PX_CLOSE_YTD</stp>
        <stp>[VALORES POTENCIALES Y SEGUIMIENTO.xlsx]POTENCIALES!R194C29</stp>
        <tr r="AC194" s="1"/>
      </tp>
      <tp>
        <v>23.41</v>
        <stp/>
        <stp>##V3_BDPV12</stp>
        <stp>NCR US Equity</stp>
        <stp>PX_CLOSE_YTD</stp>
        <stp>[VALORES POTENCIALES Y SEGUIMIENTO.xlsx]POTENCIALES!R343C29</stp>
        <tr r="AC343" s="1"/>
      </tp>
      <tp>
        <v>144.19</v>
        <stp/>
        <stp>##V3_BDPV12</stp>
        <stp>MSA US Equity</stp>
        <stp>PX_CLOSE_YTD</stp>
        <stp>[VALORES POTENCIALES Y SEGUIMIENTO.xlsx]POTENCIALES!R150C29</stp>
        <tr r="AC150" s="1"/>
      </tp>
      <tp>
        <v>1445.45</v>
        <stp/>
        <stp>##V3_BDPV12</stp>
        <stp>MTD US Equity</stp>
        <stp>PX_CLOSE_YTD</stp>
        <stp>[VALORES POTENCIALES Y SEGUIMIENTO.xlsx]POTENCIALES!R128C29</stp>
        <tr r="AC128" s="1"/>
      </tp>
      <tp>
        <v>278.62</v>
        <stp/>
        <stp>##V3_BDPV12</stp>
        <stp>MCO US Equity</stp>
        <stp>PX_CLOSE_YTD</stp>
        <stp>[VALORES POTENCIALES Y SEGUIMIENTO.xlsx]POTENCIALES!R182C29</stp>
        <tr r="AC182" s="1"/>
      </tp>
      <tp>
        <v>388.27</v>
        <stp/>
        <stp>##V3_BDPV12</stp>
        <stp>NOW US Equity</stp>
        <stp>PX_CLOSE_YTD</stp>
        <stp>[VALORES POTENCIALES Y SEGUIMIENTO.xlsx]POTENCIALES!R285C29</stp>
        <tr r="AC285" s="1"/>
      </tp>
      <tp>
        <v>81.7</v>
        <stp/>
        <stp>##V3_BDPV12</stp>
        <stp>MSM US Equity</stp>
        <stp>PX_CLOSE_YTD</stp>
        <stp>[VALORES POTENCIALES Y SEGUIMIENTO.xlsx]POTENCIALES!R223C29</stp>
        <tr r="AC223" s="1"/>
      </tp>
      <tp>
        <v>246.42</v>
        <stp/>
        <stp>##V3_BDPV12</stp>
        <stp>NSC US Equity</stp>
        <stp>PX_CLOSE_YTD</stp>
        <stp>[VALORES POTENCIALES Y SEGUIMIENTO.xlsx]POTENCIALES!R171C29</stp>
        <tr r="AC171" s="1"/>
      </tp>
      <tp>
        <v>545.61</v>
        <stp/>
        <stp>##V3_BDPV12</stp>
        <stp>NOC US Equity</stp>
        <stp>PX_CLOSE_YTD</stp>
        <stp>[VALORES POTENCIALES Y SEGUIMIENTO.xlsx]POTENCIALES!R199C29</stp>
        <tr r="AC199" s="1"/>
      </tp>
      <tp>
        <v>263.52999999999997</v>
        <stp/>
        <stp>##V3_BDPV12</stp>
        <stp>MCD US Equity</stp>
        <stp>PX_CLOSE_YTD</stp>
        <stp>[VALORES POTENCIALES Y SEGUIMIENTO.xlsx]POTENCIALES!R246C29</stp>
        <tr r="AC246" s="1"/>
      </tp>
      <tp>
        <v>88.19</v>
        <stp/>
        <stp>##V3_BDPV12</stp>
        <stp>OSK US Equity</stp>
        <stp>PX_CLOSE_YTD</stp>
        <stp>[VALORES POTENCIALES Y SEGUIMIENTO.xlsx]POTENCIALES!R154C29</stp>
        <tr r="AC154" s="1"/>
      </tp>
      <tp>
        <v>208.21</v>
        <stp/>
        <stp>##V3_BDPV12</stp>
        <stp>LHX US Equity</stp>
        <stp>PX_CLOSE_YTD</stp>
        <stp>[VALORES POTENCIALES Y SEGUIMIENTO.xlsx]POTENCIALES!R204C29</stp>
        <tr r="AC204" s="1"/>
      </tp>
      <tp>
        <v>199.24</v>
        <stp/>
        <stp>##V3_BDPV12</stp>
        <stp>LOW US Equity</stp>
        <stp>PX_CLOSE_YTD</stp>
        <stp>[VALORES POTENCIALES Y SEGUIMIENTO.xlsx]POTENCIALES!R222C29</stp>
        <tr r="AC222" s="1"/>
      </tp>
      <tp>
        <v>73.33</v>
        <stp/>
        <stp>##V3_BDPV12</stp>
        <stp>MMS US Equity</stp>
        <stp>PX_CLOSE_YTD</stp>
        <stp>[VALORES POTENCIALES Y SEGUIMIENTO.xlsx]POTENCIALES!R338C29</stp>
        <tr r="AC338" s="1"/>
      </tp>
      <tp>
        <v>6.3341400280438664</v>
        <stp/>
        <stp>##V3_BDPV12</stp>
        <stp>REGN US Equity</stp>
        <stp>EV_EBITDA_ADJUSTED</stp>
        <stp>[VALORES POTENCIALES Y SEGUIMIENTO.xlsx]POTENCIALES!R41C15</stp>
        <tr r="O41" s="1"/>
      </tp>
      <tp>
        <v>36.51</v>
        <stp/>
        <stp>##V3_BDPV12</stp>
        <stp>HRB US Equity</stp>
        <stp>PX_CLOSE_YTD</stp>
        <stp>[VALORES POTENCIALES Y SEGUIMIENTO.xlsx]POTENCIALES!R191C29</stp>
        <tr r="AC191" s="1"/>
      </tp>
      <tp>
        <v>25.25</v>
        <stp/>
        <stp>##V3_BDPV12</stp>
        <stp>KSS US Equity</stp>
        <stp>PX_CLOSE_YTD</stp>
        <stp>[VALORES POTENCIALES Y SEGUIMIENTO.xlsx]POTENCIALES!R239C29</stp>
        <tr r="AC239" s="1"/>
      </tp>
      <tp>
        <v>14.88</v>
        <stp/>
        <stp>##V3_BDPV12</stp>
        <stp>HLF US Equity</stp>
        <stp>PX_CLOSE_YTD</stp>
        <stp>[VALORES POTENCIALES Y SEGUIMIENTO.xlsx]POTENCIALES!R102C29</stp>
        <tr r="AC102" s="1"/>
      </tp>
      <tp>
        <v>87.16</v>
        <stp/>
        <stp>##V3_BDPV12</stp>
        <stp>HLI US Equity</stp>
        <stp>PX_CLOSE_YTD</stp>
        <stp>[VALORES POTENCIALES Y SEGUIMIENTO.xlsx]POTENCIALES!R106C29</stp>
        <tr r="AC106" s="1"/>
      </tp>
      <tp>
        <v>214.3</v>
        <stp/>
        <stp>##V3_BDPV12</stp>
        <stp>HON US Equity</stp>
        <stp>PX_CLOSE_YTD</stp>
        <stp>[VALORES POTENCIALES Y SEGUIMIENTO.xlsx]POTENCIALES!R125C29</stp>
        <tr r="AC125" s="1"/>
      </tp>
      <tp>
        <v>230.68</v>
        <stp/>
        <stp>##V3_BDPV12</stp>
        <stp>HII US Equity</stp>
        <stp>PX_CLOSE_YTD</stp>
        <stp>[VALORES POTENCIALES Y SEGUIMIENTO.xlsx]POTENCIALES!R169C29</stp>
        <tr r="AC169" s="1"/>
      </tp>
      <tp>
        <v>50.62</v>
        <stp/>
        <stp>##V3_BDPV12</stp>
        <stp>KFY US Equity</stp>
        <stp>PX_CLOSE_YTD</stp>
        <stp>[VALORES POTENCIALES Y SEGUIMIENTO.xlsx]POTENCIALES!R250C29</stp>
        <tr r="AC250" s="1"/>
      </tp>
      <tp>
        <v>81.099999999999994</v>
        <stp/>
        <stp>##V3_BDPV12</stp>
        <stp>ITT US Equity</stp>
        <stp>PX_CLOSE_YTD</stp>
        <stp>[VALORES POTENCIALES Y SEGUIMIENTO.xlsx]POTENCIALES!R161C29</stp>
        <tr r="AC161" s="1"/>
      </tp>
      <tp>
        <v>220.3</v>
        <stp/>
        <stp>##V3_BDPV12</stp>
        <stp>ITW US Equity</stp>
        <stp>PX_CLOSE_YTD</stp>
        <stp>[VALORES POTENCIALES Y SEGUIMIENTO.xlsx]POTENCIALES!R160C29</stp>
        <tr r="AC160" s="1"/>
      </tp>
      <tp>
        <v>16.14</v>
        <stp/>
        <stp>##V3_BDPV12</stp>
        <stp>JWN US Equity</stp>
        <stp>PX_CLOSE_YTD</stp>
        <stp>[VALORES POTENCIALES Y SEGUIMIENTO.xlsx]POTENCIALES!R235C29</stp>
        <tr r="AC235" s="1"/>
      </tp>
      <tp>
        <v>2.5275080906148868</v>
        <stp/>
        <stp>##V3_BDPV12</stp>
        <stp>ALSN US Equity</stp>
        <stp>NET_DEBT_TO_EBITDA</stp>
        <stp>[VALORES POTENCIALES Y SEGUIMIENTO.xlsx]POTENCIALES!R18C20</stp>
        <tr r="T18" s="1"/>
      </tp>
      <tp>
        <v>3.7110778443113772</v>
        <stp/>
        <stp>##V3_BDPV12</stp>
        <stp>NLSN US Equity</stp>
        <stp>NET_DEBT_TO_EBITDA</stp>
        <stp>[VALORES POTENCIALES Y SEGUIMIENTO.xlsx]POTENCIALES!R48C20</stp>
        <tr r="T48" s="1"/>
      </tp>
      <tp>
        <v>44.4</v>
        <stp/>
        <stp>##V3_BDPV12</stp>
        <stp>IAC US Equity</stp>
        <stp>PX_CLOSE_YTD</stp>
        <stp>[VALORES POTENCIALES Y SEGUIMIENTO.xlsx]POTENCIALES!R268C29</stp>
        <tr r="AC268" s="1"/>
      </tp>
      <tp t="s">
        <v>#N/A N/A</v>
        <stp/>
        <stp>##V3_BDPV12</stp>
        <stp>KSU US Equity</stp>
        <stp>PX_CLOSE_YTD</stp>
        <stp>[VALORES POTENCIALES Y SEGUIMIENTO.xlsx]POTENCIALES!R175C29</stp>
        <tr r="AC175" s="1"/>
      </tp>
      <tp>
        <v>140.88999999999999</v>
        <stp/>
        <stp>##V3_BDPV12</stp>
        <stp>IBM US Equity</stp>
        <stp>PX_CLOSE_YTD</stp>
        <stp>[VALORES POTENCIALES Y SEGUIMIENTO.xlsx]POTENCIALES!R335C29</stp>
        <tr r="AC335" s="1"/>
      </tp>
      <tp>
        <v>38.54</v>
        <stp/>
        <stp>##V3_BDPV12</stp>
        <stp>HGV US Equity</stp>
        <stp>PX_CLOSE_YTD</stp>
        <stp>[VALORES POTENCIALES Y SEGUIMIENTO.xlsx]POTENCIALES!R255C29</stp>
        <tr r="AC255" s="1"/>
      </tp>
      <tp>
        <v>153.63999999999999</v>
        <stp/>
        <stp>##V3_BDPV12</stp>
        <stp>HEI US Equity</stp>
        <stp>PX_CLOSE_YTD</stp>
        <stp>[VALORES POTENCIALES Y SEGUIMIENTO.xlsx]POTENCIALES!R206C29</stp>
        <tr r="AC206" s="1"/>
      </tp>
      <tp>
        <v>52.8</v>
        <stp/>
        <stp>##V3_BDPV12</stp>
        <stp>KBR US Equity</stp>
        <stp>PX_CLOSE_YTD</stp>
        <stp>[VALORES POTENCIALES Y SEGUIMIENTO.xlsx]POTENCIALES!R142C29</stp>
        <tr r="AC142" s="1"/>
      </tp>
      <tp>
        <v>173.51</v>
        <stp/>
        <stp>##V3_BDPV12</stp>
        <stp>GPC US Equity</stp>
        <stp>PX_CLOSE_YTD</stp>
        <stp>[VALORES POTENCIALES Y SEGUIMIENTO.xlsx]POTENCIALES!R219C29</stp>
        <tr r="AC219" s="1"/>
      </tp>
      <tp>
        <v>11.28</v>
        <stp/>
        <stp>##V3_BDPV12</stp>
        <stp>GPS US Equity</stp>
        <stp>PX_CLOSE_YTD</stp>
        <stp>[VALORES POTENCIALES Y SEGUIMIENTO.xlsx]POTENCIALES!R214C29</stp>
        <tr r="AC214" s="1"/>
      </tp>
      <tp>
        <v>64.88</v>
        <stp/>
        <stp>##V3_BDPV12</stp>
        <stp>STN CN Equity</stp>
        <stp>PX_CLOSE_YTD</stp>
        <stp>[VALORES POTENCIALES Y SEGUIMIENTO.xlsx]POTENCIALES!R141C29</stp>
        <tr r="AC141" s="1"/>
      </tp>
      <tp>
        <v>148.11000000000001</v>
        <stp/>
        <stp>##V3_BDPV12</stp>
        <stp>EME US Equity</stp>
        <stp>PX_CLOSE_YTD</stp>
        <stp>[VALORES POTENCIALES Y SEGUIMIENTO.xlsx]POTENCIALES!R138C29</stp>
        <tr r="AC138" s="1"/>
      </tp>
      <tp>
        <v>194.36</v>
        <stp/>
        <stp>##V3_BDPV12</stp>
        <stp>EFX US Equity</stp>
        <stp>PX_CLOSE_YTD</stp>
        <stp>[VALORES POTENCIALES Y SEGUIMIENTO.xlsx]POTENCIALES!R180C29</stp>
        <tr r="AC180" s="1"/>
      </tp>
      <tp>
        <v>96.06</v>
        <stp/>
        <stp>##V3_BDPV12</stp>
        <stp>EMR US Equity</stp>
        <stp>PX_CLOSE_YTD</stp>
        <stp>[VALORES POTENCIALES Y SEGUIMIENTO.xlsx]POTENCIALES!R123C29</stp>
        <tr r="AC123" s="1"/>
      </tp>
      <tp>
        <v>64.25</v>
        <stp/>
        <stp>##V3_BDPV12</stp>
        <stp>FTV US Equity</stp>
        <stp>PX_CLOSE_YTD</stp>
        <stp>[VALORES POTENCIALES Y SEGUIMIENTO.xlsx]POTENCIALES!R127C29</stp>
        <tr r="AC127" s="1"/>
      </tp>
      <tp>
        <v>33.549999999999997</v>
        <stp/>
        <stp>##V3_BDPV12</stp>
        <stp>ENR US Equity</stp>
        <stp>PX_CLOSE_YTD</stp>
        <stp>[VALORES POTENCIALES Y SEGUIMIENTO.xlsx]POTENCIALES!R254C29</stp>
        <tr r="AC254" s="1"/>
      </tp>
      <tp>
        <v>90.9</v>
        <stp/>
        <stp>##V3_BDPV12</stp>
        <stp>DOX US Equity</stp>
        <stp>PX_CLOSE_YTD</stp>
        <stp>[VALORES POTENCIALES Y SEGUIMIENTO.xlsx]POTENCIALES!R336C29</stp>
        <tr r="AC336" s="1"/>
      </tp>
      <tp>
        <v>183.68</v>
        <stp/>
        <stp>##V3_BDPV12</stp>
        <stp>FLT US Equity</stp>
        <stp>PX_CLOSE_YTD</stp>
        <stp>[VALORES POTENCIALES Y SEGUIMIENTO.xlsx]POTENCIALES!R192C29</stp>
        <tr r="AC192" s="1"/>
      </tp>
      <tp>
        <v>99.32</v>
        <stp/>
        <stp>##V3_BDPV12</stp>
        <stp>GPN US Equity</stp>
        <stp>PX_CLOSE_YTD</stp>
        <stp>[VALORES POTENCIALES Y SEGUIMIENTO.xlsx]POTENCIALES!R193C29</stp>
        <tr r="AC193" s="1"/>
      </tp>
      <tp>
        <v>346.4</v>
        <stp/>
        <stp>##V3_BDPV12</stp>
        <stp>DPZ US Equity</stp>
        <stp>PX_CLOSE_YTD</stp>
        <stp>[VALORES POTENCIALES Y SEGUIMIENTO.xlsx]POTENCIALES!R241C29</stp>
        <tr r="AC241" s="1"/>
      </tp>
      <tp>
        <v>138.33000000000001</v>
        <stp/>
        <stp>##V3_BDPV12</stp>
        <stp>DRI US Equity</stp>
        <stp>PX_CLOSE_YTD</stp>
        <stp>[VALORES POTENCIALES Y SEGUIMIENTO.xlsx]POTENCIALES!R245C29</stp>
        <tr r="AC245" s="1"/>
      </tp>
      <tp>
        <v>61.7</v>
        <stp/>
        <stp>##V3_BDPV12</stp>
        <stp>ENV US Equity</stp>
        <stp>PX_CLOSE_YTD</stp>
        <stp>[VALORES POTENCIALES Y SEGUIMIENTO.xlsx]POTENCIALES!R301C29</stp>
        <tr r="AC301" s="1"/>
      </tp>
      <tp>
        <v>120.29</v>
        <stp/>
        <stp>##V3_BDPV12</stp>
        <stp>DKS US Equity</stp>
        <stp>PX_CLOSE_YTD</stp>
        <stp>[VALORES POTENCIALES Y SEGUIMIENTO.xlsx]POTENCIALES!R247C29</stp>
        <tr r="AC247" s="1"/>
      </tp>
      <tp>
        <v>67.260000000000005</v>
        <stp/>
        <stp>##V3_BDPV12</stp>
        <stp>GGG US Equity</stp>
        <stp>PX_CLOSE_YTD</stp>
        <stp>[VALORES POTENCIALES Y SEGUIMIENTO.xlsx]POTENCIALES!R157C29</stp>
        <tr r="AC157" s="1"/>
      </tp>
      <tp>
        <v>91.13</v>
        <stp/>
        <stp>##V3_BDPV12</stp>
        <stp>SWKS US Equity</stp>
        <stp>PX_CLOSE_YTD</stp>
        <stp>[VALORES POTENCIALES Y SEGUIMIENTO.xlsx]POTENCIALES!R349C29</stp>
        <tr r="AC349" s="1"/>
      </tp>
      <tp>
        <v>132.59</v>
        <stp/>
        <stp>##V3_BDPV12</stp>
        <stp>CRM US Equity</stp>
        <stp>PX_CLOSE_YTD</stp>
        <stp>[VALORES POTENCIALES Y SEGUIMIENTO.xlsx]POTENCIALES!R288C29</stp>
        <tr r="AC288" s="1"/>
      </tp>
      <tp>
        <v>47.1</v>
        <stp/>
        <stp>##V3_BDPV12</stp>
        <stp>BRC US Equity</stp>
        <stp>PX_CLOSE_YTD</stp>
        <stp>[VALORES POTENCIALES Y SEGUIMIENTO.xlsx]POTENCIALES!R308C29</stp>
        <tr r="AC308" s="1"/>
      </tp>
      <tp>
        <v>1387.49</v>
        <stp/>
        <stp>##V3_BDPV12</stp>
        <stp>CMG US Equity</stp>
        <stp>PX_CLOSE_YTD</stp>
        <stp>[VALORES POTENCIALES Y SEGUIMIENTO.xlsx]POTENCIALES!R244C29</stp>
        <tr r="AC244" s="1"/>
      </tp>
      <tp t="s">
        <v>#N/A N/A</v>
        <stp/>
        <stp>##V3_BDPV12</stp>
        <stp>CDK US Equity</stp>
        <stp>PX_CLOSE_YTD</stp>
        <stp>[VALORES POTENCIALES Y SEGUIMIENTO.xlsx]POTENCIALES!R287C29</stp>
        <tr r="AC287" s="1"/>
      </tp>
      <tp>
        <v>178.58</v>
        <stp/>
        <stp>##V3_BDPV12</stp>
        <stp>CDW US Equity</stp>
        <stp>PX_CLOSE_YTD</stp>
        <stp>[VALORES POTENCIALES Y SEGUIMIENTO.xlsx]POTENCIALES!R270C29</stp>
        <tr r="AC270" s="1"/>
      </tp>
      <tp>
        <v>49.89</v>
        <stp/>
        <stp>##V3_BDPV12</stp>
        <stp>SRCL US Equity</stp>
        <stp>PX_CLOSE_YTD</stp>
        <stp>[VALORES POTENCIALES Y SEGUIMIENTO.xlsx]POTENCIALES!R145C29</stp>
        <tr r="AC145" s="1"/>
      </tp>
      <tp>
        <v>165.61</v>
        <stp/>
        <stp>##V3_BDPV12</stp>
        <stp>AYI US Equity</stp>
        <stp>PX_CLOSE_YTD</stp>
        <stp>[VALORES POTENCIALES Y SEGUIMIENTO.xlsx]POTENCIALES!R122C29</stp>
        <tr r="AC122" s="1"/>
      </tp>
      <tp>
        <v>76.14</v>
        <stp/>
        <stp>##V3_BDPV12</stp>
        <stp>APH US Equity</stp>
        <stp>PX_CLOSE_YTD</stp>
        <stp>[VALORES POTENCIALES Y SEGUIMIENTO.xlsx]POTENCIALES!R129C29</stp>
        <tr r="AC129" s="1"/>
      </tp>
      <tp>
        <v>47.1</v>
        <stp/>
        <stp>##V3_BDPV12</stp>
        <stp>BRC US Equity</stp>
        <stp>PX_CLOSE_YTD</stp>
        <stp>[VALORES POTENCIALES Y SEGUIMIENTO.xlsx]POTENCIALES!R258C29</stp>
        <tr r="AC258" s="1"/>
      </tp>
      <tp>
        <v>157.09</v>
        <stp/>
        <stp>##V3_BDPV12</stp>
        <stp>WSP CN Equity</stp>
        <stp>PX_CLOSE_YTD</stp>
        <stp>[VALORES POTENCIALES Y SEGUIMIENTO.xlsx]POTENCIALES!R140C29</stp>
        <tr r="AC140" s="1"/>
      </tp>
      <tp>
        <v>238.86</v>
        <stp/>
        <stp>##V3_BDPV12</stp>
        <stp>ADP US Equity</stp>
        <stp>PX_CLOSE_YTD</stp>
        <stp>[VALORES POTENCIALES Y SEGUIMIENTO.xlsx]POTENCIALES!R184C29</stp>
        <tr r="AC184" s="1"/>
      </tp>
      <tp>
        <v>84.93</v>
        <stp/>
        <stp>##V3_BDPV12</stp>
        <stp>ACM US Equity</stp>
        <stp>PX_CLOSE_YTD</stp>
        <stp>[VALORES POTENCIALES Y SEGUIMIENTO.xlsx]POTENCIALES!R136C29</stp>
        <tr r="AC136" s="1"/>
      </tp>
      <tp>
        <v>80.209999999999994</v>
        <stp/>
        <stp>##V3_BDPV12</stp>
        <stp>BBY US Equity</stp>
        <stp>PX_CLOSE_YTD</stp>
        <stp>[VALORES POTENCIALES Y SEGUIMIENTO.xlsx]POTENCIALES!R224C29</stp>
        <tr r="AC224" s="1"/>
      </tp>
      <tp t="s">
        <v>#N/A Invalid Security</v>
        <stp/>
        <stp>##V3_BDPV12</stp>
        <stp>CGI US Equity</stp>
        <stp>PX_CLOSE_YTD</stp>
        <stp>[VALORES POTENCIALES Y SEGUIMIENTO.xlsx]POTENCIALES!R342C29</stp>
        <tr r="AC342" s="1"/>
      </tp>
      <tp>
        <v>2466.1799999999998</v>
        <stp/>
        <stp>##V3_BDPV12</stp>
        <stp>AZO US Equity</stp>
        <stp>PX_CLOSE_YTD</stp>
        <stp>[VALORES POTENCIALES Y SEGUIMIENTO.xlsx]POTENCIALES!R217C29</stp>
        <tr r="AC217" s="1"/>
      </tp>
      <tp>
        <v>47.1</v>
        <stp/>
        <stp>##V3_BDPV12</stp>
        <stp>BRC US Equity</stp>
        <stp>PX_CLOSE_YTD</stp>
        <stp>[VALORES POTENCIALES Y SEGUIMIENTO.xlsx]POTENCIALES!R130C29</stp>
        <tr r="AC130" s="1"/>
      </tp>
      <tp>
        <v>56.97</v>
        <stp/>
        <stp>##V3_BDPV12</stp>
        <stp>BRO US Equity</stp>
        <stp>PX_CLOSE_YTD</stp>
        <stp>[VALORES POTENCIALES Y SEGUIMIENTO.xlsx]POTENCIALES!R116C29</stp>
        <tr r="AC116" s="1"/>
      </tp>
      <tp>
        <v>147.03</v>
        <stp/>
        <stp>##V3_BDPV12</stp>
        <stp>AAP US Equity</stp>
        <stp>PX_CLOSE_YTD</stp>
        <stp>[VALORES POTENCIALES Y SEGUIMIENTO.xlsx]POTENCIALES!R220C29</stp>
        <tr r="AC220" s="1"/>
      </tp>
      <tp>
        <v>26.38</v>
        <stp/>
        <stp>##V3_BDPV12</stp>
        <stp>BEN US Equity</stp>
        <stp>PX_CLOSE_YTD</stp>
        <stp>[VALORES POTENCIALES Y SEGUIMIENTO.xlsx]POTENCIALES!R113C29</stp>
        <tr r="AC113" s="1"/>
      </tp>
      <tp>
        <v>52.06</v>
        <stp/>
        <stp>##V3_BDPV12</stp>
        <stp>SSNC US Equity</stp>
        <stp>PX_CLOSE_YTD</stp>
        <stp>[VALORES POTENCIALES Y SEGUIMIENTO.xlsx]POTENCIALES!R299C29</stp>
        <tr r="AC299" s="1"/>
      </tp>
      <tp>
        <v>334.94</v>
        <stp/>
        <stp>##V3_BDPV12</stp>
        <stp>SPGI US Equity</stp>
        <stp>PX_CLOSE_YTD</stp>
        <stp>[VALORES POTENCIALES Y SEGUIMIENTO.xlsx]POTENCIALES!R183C29</stp>
        <tr r="AC183" s="1"/>
      </tp>
      <tp>
        <v>30.98</v>
        <stp/>
        <stp>##V3_BDPV12</stp>
        <stp>CSX US Equity</stp>
        <stp>PX_CLOSE_YTD</stp>
        <stp>[VALORES POTENCIALES Y SEGUIMIENTO.xlsx]POTENCIALES!R174C29</stp>
        <tr r="AC174" s="1"/>
      </tp>
      <tp>
        <v>93.19</v>
        <stp/>
        <stp>##V3_BDPV12</stp>
        <stp>CVS US Equity</stp>
        <stp>PX_CLOSE_YTD</stp>
        <stp>[VALORES POTENCIALES Y SEGUIMIENTO.xlsx]POTENCIALES!R100C29</stp>
        <tr r="AC100" s="1"/>
      </tp>
      <tp>
        <v>114.12</v>
        <stp/>
        <stp>##V3_BDPV12</stp>
        <stp>CLH US Equity</stp>
        <stp>PX_CLOSE_YTD</stp>
        <stp>[VALORES POTENCIALES Y SEGUIMIENTO.xlsx]POTENCIALES!R148C29</stp>
        <tr r="AC148" s="1"/>
      </tp>
      <tp>
        <v>239.56</v>
        <stp/>
        <stp>##V3_BDPV12</stp>
        <stp>CAT US Equity</stp>
        <stp>PX_CLOSE_YTD</stp>
        <stp>[VALORES POTENCIALES Y SEGUIMIENTO.xlsx]POTENCIALES!R152C29</stp>
        <tr r="AC152" s="1"/>
      </tp>
      <tp>
        <v>82.21</v>
        <stp/>
        <stp>##V3_BDPV12</stp>
        <stp>CCK US Equity</stp>
        <stp>PX_CLOSE_YTD</stp>
        <stp>[VALORES POTENCIALES Y SEGUIMIENTO.xlsx]POTENCIALES!R166C29</stp>
        <tr r="AC166" s="1"/>
      </tp>
      <tp t="s">
        <v>04/01/2023</v>
        <stp/>
        <stp>##V3_BDPV12</stp>
        <stp>HEI US Equity</stp>
        <stp>DVD_EX_DT</stp>
        <stp>[VALORES POTENCIALES Y SEGUIMIENTO.xlsx]CARTERA!R25C40</stp>
        <tr r="AN25" s="4"/>
      </tp>
      <tp t="s">
        <v>USD</v>
        <stp/>
        <stp>##V3_BDPV12</stp>
        <stp>LYV US Equity</stp>
        <stp>CRNCY</stp>
        <stp>[VALORES POTENCIALES Y SEGUIMIENTO.xlsx]POTENCIALES!R19C14</stp>
        <tr r="N19" s="1"/>
      </tp>
      <tp t="s">
        <v>UNITED STATES</v>
        <stp/>
        <stp>##V3_BDPV12</stp>
        <stp>MASI US Equity</stp>
        <stp>COUNTRY_FULL_NAME</stp>
        <stp>[VALORES POTENCIALES Y SEGUIMIENTO.xlsx]POTENCIALES!R120C13</stp>
        <tr r="M120" s="1"/>
      </tp>
      <tp t="s">
        <v>USD</v>
        <stp/>
        <stp>##V3_BDPV12</stp>
        <stp>MCK US Equity</stp>
        <stp>CRNCY</stp>
        <stp>[VALORES POTENCIALES Y SEGUIMIENTO.xlsx]POTENCIALES!R97C14</stp>
        <tr r="N97" s="1"/>
      </tp>
      <tp t="s">
        <v>USD</v>
        <stp/>
        <stp>##V3_BDPV12</stp>
        <stp>MAN US Equity</stp>
        <stp>CRNCY</stp>
        <stp>[VALORES POTENCIALES Y SEGUIMIENTO.xlsx]POTENCIALES!R58C14</stp>
        <tr r="N58" s="1"/>
      </tp>
      <tp t="s">
        <v>USD</v>
        <stp/>
        <stp>##V3_BDPV12</stp>
        <stp>MOH US Equity</stp>
        <stp>CRNCY</stp>
        <stp>[VALORES POTENCIALES Y SEGUIMIENTO.xlsx]POTENCIALES!R83C14</stp>
        <tr r="N83" s="1"/>
      </tp>
      <tp t="s">
        <v>USD</v>
        <stp/>
        <stp>##V3_BDPV12</stp>
        <stp>MAR US Equity</stp>
        <stp>CRNCY</stp>
        <stp>[VALORES POTENCIALES Y SEGUIMIENTO.xlsx]POTENCIALES!R26C14</stp>
        <tr r="N26" s="1"/>
      </tp>
      <tp t="s">
        <v>USD</v>
        <stp/>
        <stp>##V3_BDPV12</stp>
        <stp>MRK US Equity</stp>
        <stp>CRNCY</stp>
        <stp>[VALORES POTENCIALES Y SEGUIMIENTO.xlsx]POTENCIALES!R94C14</stp>
        <tr r="N94" s="1"/>
      </tp>
      <tp t="s">
        <v>USD</v>
        <stp/>
        <stp>##V3_BDPV12</stp>
        <stp>MSI US Equity</stp>
        <stp>CRNCY</stp>
        <stp>[VALORES POTENCIALES Y SEGUIMIENTO.xlsx]POTENCIALES!R14C14</stp>
        <tr r="N14" s="1"/>
      </tp>
      <tp t="s">
        <v>UNITED STATES</v>
        <stp/>
        <stp>##V3_BDPV12</stp>
        <stp>AAPL US Equity</stp>
        <stp>COUNTRY_FULL_NAME</stp>
        <stp>[VALORES POTENCIALES Y SEGUIMIENTO.xlsx]POTENCIALES!R330C13</stp>
        <tr r="M330" s="1"/>
      </tp>
      <tp t="s">
        <v>USD</v>
        <stp/>
        <stp>##V3_BDPV12</stp>
        <stp>NKE US Equity</stp>
        <stp>CRNCY</stp>
        <stp>[VALORES POTENCIALES Y SEGUIMIENTO.xlsx]POTENCIALES!R16C14</stp>
        <tr r="N16" s="1"/>
      </tp>
      <tp t="s">
        <v>USD</v>
        <stp/>
        <stp>##V3_BDPV12</stp>
        <stp>NVR US Equity</stp>
        <stp>CRNCY</stp>
        <stp>[VALORES POTENCIALES Y SEGUIMIENTO.xlsx]POTENCIALES!R20C14</stp>
        <tr r="N20" s="1"/>
      </tp>
      <tp t="s">
        <v>USD</v>
        <stp/>
        <stp>##V3_BDPV12</stp>
        <stp>NSP US Equity</stp>
        <stp>CRNCY</stp>
        <stp>[VALORES POTENCIALES Y SEGUIMIENTO.xlsx]POTENCIALES!R56C14</stp>
        <tr r="N56" s="1"/>
      </tp>
      <tp t="s">
        <v>30/12/2021</v>
        <stp/>
        <stp>##V3_BDPV12</stp>
        <stp>KSU US Equity</stp>
        <stp>DVD_EX_DT</stp>
        <stp>[VALORES POTENCIALES Y SEGUIMIENTO.xlsx]CARTERA!R16C40</stp>
        <tr r="AN16" s="4"/>
      </tp>
      <tp t="s">
        <v>USD</v>
        <stp/>
        <stp>##V3_BDPV12</stp>
        <stp>HLT US Equity</stp>
        <stp>CRNCY</stp>
        <stp>[VALORES POTENCIALES Y SEGUIMIENTO.xlsx]POTENCIALES!R28C14</stp>
        <tr r="N28" s="1"/>
      </tp>
      <tp t="s">
        <v>24/01/2023</v>
        <stp/>
        <stp>##V3_BDPV12</stp>
        <stp>LOW US Equity</stp>
        <stp>DVD_EX_DT</stp>
        <stp>[VALORES POTENCIALES Y SEGUIMIENTO.xlsx]CARTERA!R31C40</stp>
        <tr r="AN31" s="4"/>
      </tp>
      <tp t="s">
        <v>USD</v>
        <stp/>
        <stp>##V3_BDPV12</stp>
        <stp>HAS US Equity</stp>
        <stp>CRNCY</stp>
        <stp>[VALORES POTENCIALES Y SEGUIMIENTO.xlsx]POTENCIALES!R30C14</stp>
        <tr r="N30" s="1"/>
      </tp>
      <tp t="s">
        <v>USD</v>
        <stp/>
        <stp>##V3_BDPV12</stp>
        <stp>HQY US Equity</stp>
        <stp>CRNCY</stp>
        <stp>[VALORES POTENCIALES Y SEGUIMIENTO.xlsx]POTENCIALES!R55C14</stp>
        <tr r="N55" s="1"/>
      </tp>
      <tp t="s">
        <v>USD</v>
        <stp/>
        <stp>##V3_BDPV12</stp>
        <stp>HUM US Equity</stp>
        <stp>CRNCY</stp>
        <stp>[VALORES POTENCIALES Y SEGUIMIENTO.xlsx]POTENCIALES!R79C14</stp>
        <tr r="N79" s="1"/>
      </tp>
      <tp t="s">
        <v>23/02/2023</v>
        <stp/>
        <stp>##V3_BDPV12</stp>
        <stp>MCO US Equity</stp>
        <stp>DVD_EX_DT</stp>
        <stp>[VALORES POTENCIALES Y SEGUIMIENTO.xlsx]CARTERA!R20C40</stp>
        <tr r="AN20" s="4"/>
      </tp>
      <tp t="s">
        <v>T-Mobile US Inc</v>
        <stp/>
        <stp>##V3_BDPV12</stp>
        <stp>TMUS UW Equity</stp>
        <stp>SECURITY_NAME</stp>
        <stp>[VALORES POTENCIALES Y SEGUIMIENTO.xlsx]SPX SX5E CAC40 DAX30 IBEX35!R447C5</stp>
        <tr r="E447" s="6"/>
      </tp>
      <tp t="s">
        <v>USD</v>
        <stp/>
        <stp>##V3_BDPV12</stp>
        <stp>KMB US Equity</stp>
        <stp>CRNCY</stp>
        <stp>[VALORES POTENCIALES Y SEGUIMIENTO.xlsx]POTENCIALES!R89C14</stp>
        <tr r="N89" s="1"/>
      </tp>
      <tp t="s">
        <v>USD</v>
        <stp/>
        <stp>##V3_BDPV12</stp>
        <stp>KDP US Equity</stp>
        <stp>CRNCY</stp>
        <stp>[VALORES POTENCIALES Y SEGUIMIENTO.xlsx]POTENCIALES!R34C14</stp>
        <tr r="N34" s="1"/>
      </tp>
      <tp t="s">
        <v>18/05/2020</v>
        <stp/>
        <stp>##V3_BDPV12</stp>
        <stp>SPM IM Equity</stp>
        <stp>DVD_EX_DT</stp>
        <stp>[VALORES POTENCIALES Y SEGUIMIENTO.xlsx]CARTERA!R63C40</stp>
        <tr r="AN63" s="4"/>
      </tp>
      <tp t="s">
        <v>Ulta Beauty Inc</v>
        <stp/>
        <stp>##V3_BDPV12</stp>
        <stp>ULTA UW Equity</stp>
        <stp>SECURITY_NAME</stp>
        <stp>[VALORES POTENCIALES Y SEGUIMIENTO.xlsx]SPX SX5E CAC40 DAX30 IBEX35!R466C5</stp>
        <tr r="E466" s="6"/>
      </tp>
      <tp t="s">
        <v>USD</v>
        <stp/>
        <stp>##V3_BDPV12</stp>
        <stp>DGX US Equity</stp>
        <stp>CRNCY</stp>
        <stp>[VALORES POTENCIALES Y SEGUIMIENTO.xlsx]POTENCIALES!R86C14</stp>
        <tr r="N86" s="1"/>
      </tp>
      <tp t="s">
        <v>#N/A N/A</v>
        <stp/>
        <stp>##V3_BDPV12</stp>
        <stp>SAN FP Equity</stp>
        <stp>DVD_EX_DT</stp>
        <stp>[VALORES POTENCIALES Y SEGUIMIENTO.xlsx]CARTERA!R26C40</stp>
        <tr r="AN26" s="4"/>
      </tp>
      <tp t="s">
        <v>USD</v>
        <stp/>
        <stp>##V3_BDPV12</stp>
        <stp>DVA US Equity</stp>
        <stp>CRNCY</stp>
        <stp>[VALORES POTENCIALES Y SEGUIMIENTO.xlsx]POTENCIALES!R85C14</stp>
        <tr r="N85" s="1"/>
      </tp>
      <tp t="s">
        <v>UNITED STATES</v>
        <stp/>
        <stp>##V3_BDPV12</stp>
        <stp>PAYX US Equity</stp>
        <stp>COUNTRY_FULL_NAME</stp>
        <stp>[VALORES POTENCIALES Y SEGUIMIENTO.xlsx]POTENCIALES!R306C13</stp>
        <tr r="M306" s="1"/>
      </tp>
      <tp t="s">
        <v>UNITED STATES</v>
        <stp/>
        <stp>##V3_BDPV12</stp>
        <stp>PAYC US Equity</stp>
        <stp>COUNTRY_FULL_NAME</stp>
        <stp>[VALORES POTENCIALES Y SEGUIMIENTO.xlsx]POTENCIALES!R320C13</stp>
        <tr r="M320" s="1"/>
      </tp>
      <tp t="s">
        <v>18/05/2022</v>
        <stp/>
        <stp>##V3_BDPV12</stp>
        <stp>SOW GY Equity</stp>
        <stp>DVD_EX_DT</stp>
        <stp>[VALORES POTENCIALES Y SEGUIMIENTO.xlsx]CARTERA!R38C40</stp>
        <tr r="AN38" s="4"/>
      </tp>
      <tp t="s">
        <v>PTC Inc</v>
        <stp/>
        <stp>##V3_BDPV12</stp>
        <stp>PTC UW Equity</stp>
        <stp>SECURITY_NAME</stp>
        <stp>[VALORES POTENCIALES Y SEGUIMIENTO.xlsx]SPX SX5E CAC40 DAX30 IBEX35!R390C5</stp>
        <tr r="E390" s="6"/>
      </tp>
      <tp t="s">
        <v>19/05/2022</v>
        <stp/>
        <stp>##V3_BDPV12</stp>
        <stp>SAP GY Equity</stp>
        <stp>DVD_EX_DT</stp>
        <stp>[VALORES POTENCIALES Y SEGUIMIENTO.xlsx]CARTERA!R15C40</stp>
        <tr r="AN15" s="4"/>
      </tp>
      <tp t="s">
        <v>PepsiCo Inc</v>
        <stp/>
        <stp>##V3_BDPV12</stp>
        <stp>PEP UW Equity</stp>
        <stp>SECURITY_NAME</stp>
        <stp>[VALORES POTENCIALES Y SEGUIMIENTO.xlsx]SPX SX5E CAC40 DAX30 IBEX35!R370C5</stp>
        <tr r="E370" s="6"/>
      </tp>
      <tp t="s">
        <v>Zebra Technologies Corp</v>
        <stp/>
        <stp>##V3_BDPV12</stp>
        <stp>ZBRA UW Equity</stp>
        <stp>SECURITY_NAME</stp>
        <stp>[VALORES POTENCIALES Y SEGUIMIENTO.xlsx]SPX SX5E CAC40 DAX30 IBEX35!R509C5</stp>
        <tr r="E509" s="6"/>
      </tp>
      <tp t="s">
        <v>#N/A N/A</v>
        <stp/>
        <stp>##V3_BDPV12</stp>
        <stp>SANT GY Equity</stp>
        <stp>DVD_EX_DT</stp>
        <stp>[VALORES POTENCIALES Y SEGUIMIENTO.xlsx]CARTERA!R53C40</stp>
        <tr r="AN53" s="4"/>
      </tp>
      <tp t="s">
        <v>Snap-on Inc</v>
        <stp/>
        <stp>##V3_BDPV12</stp>
        <stp>SNA UN Equity</stp>
        <stp>SECURITY_NAME</stp>
        <stp>[VALORES POTENCIALES Y SEGUIMIENTO.xlsx]SPX SX5E CAC40 DAX30 IBEX35!R420C5</stp>
        <tr r="E420" s="6"/>
      </tp>
      <tp t="s">
        <v>USD</v>
        <stp/>
        <stp>##V3_BDPV12</stp>
        <stp>FDS US Equity</stp>
        <stp>CRNCY</stp>
        <stp>[VALORES POTENCIALES Y SEGUIMIENTO.xlsx]POTENCIALES!R10C14</stp>
        <tr r="N10" s="1"/>
      </tp>
      <tp t="s">
        <v>USD</v>
        <stp/>
        <stp>##V3_BDPV12</stp>
        <stp>FCN US Equity</stp>
        <stp>CRNCY</stp>
        <stp>[VALORES POTENCIALES Y SEGUIMIENTO.xlsx]POTENCIALES!R51C14</stp>
        <tr r="N51" s="1"/>
      </tp>
      <tp t="s">
        <v>Stanley Black &amp; Decker Inc</v>
        <stp/>
        <stp>##V3_BDPV12</stp>
        <stp>SWK UN Equity</stp>
        <stp>SECURITY_NAME</stp>
        <stp>[VALORES POTENCIALES Y SEGUIMIENTO.xlsx]SPX SX5E CAC40 DAX30 IBEX35!R430C5</stp>
        <tr r="E430" s="6"/>
      </tp>
      <tp>
        <v>552.4827880859375</v>
        <stp/>
        <stp>##V3_BDPV12</stp>
        <stp>COST US Equity</stp>
        <stp>BEST_TARGET_PRICE</stp>
        <stp>[VALORES POTENCIALES Y SEGUIMIENTO.xlsx]POTENCIALES!R229C27</stp>
        <tr r="AA229" s="1"/>
      </tp>
      <tp>
        <v>121.30000305175781</v>
        <stp/>
        <stp>##V3_BDPV12</stp>
        <stp>ROST US Equity</stp>
        <stp>BEST_TARGET_PRICE</stp>
        <stp>[VALORES POTENCIALES Y SEGUIMIENTO.xlsx]POTENCIALES!R213C27</stp>
        <tr r="AA213" s="1"/>
      </tp>
      <tp t="s">
        <v>Paycom Software Inc</v>
        <stp/>
        <stp>##V3_BDPV12</stp>
        <stp>PAYC UN Equity</stp>
        <stp>SECURITY_NAME</stp>
        <stp>[VALORES POTENCIALES Y SEGUIMIENTO.xlsx]SPX SX5E CAC40 DAX30 IBEX35!R363C5</stp>
        <tr r="E363" s="6"/>
      </tp>
      <tp t="s">
        <v>23/02/2023</v>
        <stp/>
        <stp>##V3_BDPV12</stp>
        <stp>SPGI US Equity</stp>
        <stp>DVD_EX_DT</stp>
        <stp>[VALORES POTENCIALES Y SEGUIMIENTO.xlsx]CARTERA!R21C40</stp>
        <tr r="AN21" s="4"/>
      </tp>
      <tp t="s">
        <v>15/06/2021</v>
        <stp/>
        <stp>##V3_BDPV12</stp>
        <stp>EKT SM Equity</stp>
        <stp>DVD_EX_DT</stp>
        <stp>[VALORES POTENCIALES Y SEGUIMIENTO.xlsx]CARTERA!R47C40</stp>
        <tr r="AN47" s="4"/>
      </tp>
      <tp t="s">
        <v>Republic Services Inc</v>
        <stp/>
        <stp>##V3_BDPV12</stp>
        <stp>RSG UN Equity</stp>
        <stp>SECURITY_NAME</stp>
        <stp>[VALORES POTENCIALES Y SEGUIMIENTO.xlsx]SPX SX5E CAC40 DAX30 IBEX35!R410C5</stp>
        <tr r="E410" s="6"/>
      </tp>
      <tp t="s">
        <v>UNITED STATES</v>
        <stp/>
        <stp>##V3_BDPV12</stp>
        <stp>AAXN US Equity</stp>
        <stp>COUNTRY_FULL_NAME</stp>
        <stp>[VALORES POTENCIALES Y SEGUIMIENTO.xlsx]POTENCIALES!R162C13</stp>
        <tr r="M162" s="1"/>
      </tp>
      <tp t="s">
        <v>United Rentals Inc</v>
        <stp/>
        <stp>##V3_BDPV12</stp>
        <stp>URI UN Equity</stp>
        <stp>SECURITY_NAME</stp>
        <stp>[VALORES POTENCIALES Y SEGUIMIENTO.xlsx]SPX SX5E CAC40 DAX30 IBEX35!R470C5</stp>
        <tr r="E470" s="6"/>
      </tp>
      <tp t="s">
        <v>USD</v>
        <stp/>
        <stp>##V3_BDPV12</stp>
        <stp>AMN US Equity</stp>
        <stp>CRNCY</stp>
        <stp>[VALORES POTENCIALES Y SEGUIMIENTO.xlsx]POTENCIALES!R59C14</stp>
        <tr r="N59" s="1"/>
      </tp>
      <tp t="s">
        <v>USD</v>
        <stp/>
        <stp>##V3_BDPV12</stp>
        <stp>ABC US Equity</stp>
        <stp>CRNCY</stp>
        <stp>[VALORES POTENCIALES Y SEGUIMIENTO.xlsx]POTENCIALES!R98C14</stp>
        <tr r="N98" s="1"/>
      </tp>
      <tp t="s">
        <v>TE Connectivity Ltd</v>
        <stp/>
        <stp>##V3_BDPV12</stp>
        <stp>TEL UN Equity</stp>
        <stp>SECURITY_NAME</stp>
        <stp>[VALORES POTENCIALES Y SEGUIMIENTO.xlsx]SPX SX5E CAC40 DAX30 IBEX35!R440C5</stp>
        <tr r="E440" s="6"/>
      </tp>
      <tp t="s">
        <v>Tyler Technologies Inc</v>
        <stp/>
        <stp>##V3_BDPV12</stp>
        <stp>TYL UN Equity</stp>
        <stp>SECURITY_NAME</stp>
        <stp>[VALORES POTENCIALES Y SEGUIMIENTO.xlsx]SPX SX5E CAC40 DAX30 IBEX35!R460C5</stp>
        <tr r="E460" s="6"/>
      </tp>
      <tp t="s">
        <v>Wells Fargo &amp; Co</v>
        <stp/>
        <stp>##V3_BDPV12</stp>
        <stp>WFC UN Equity</stp>
        <stp>SECURITY_NAME</stp>
        <stp>[VALORES POTENCIALES Y SEGUIMIENTO.xlsx]SPX SX5E CAC40 DAX30 IBEX35!R490C5</stp>
        <tr r="E490" s="6"/>
      </tp>
      <tp t="s">
        <v>USD</v>
        <stp/>
        <stp>##V3_BDPV12</stp>
        <stp>BAH US Equity</stp>
        <stp>CRNCY</stp>
        <stp>[VALORES POTENCIALES Y SEGUIMIENTO.xlsx]POTENCIALES!R50C14</stp>
        <tr r="N50" s="1"/>
      </tp>
      <tp t="s">
        <v>USD</v>
        <stp/>
        <stp>##V3_BDPV12</stp>
        <stp>BMY US Equity</stp>
        <stp>CRNCY</stp>
        <stp>[VALORES POTENCIALES Y SEGUIMIENTO.xlsx]POTENCIALES!R92C14</stp>
        <tr r="N92" s="1"/>
      </tp>
      <tp t="s">
        <v>USD</v>
        <stp/>
        <stp>##V3_BDPV12</stp>
        <stp>BCO US Equity</stp>
        <stp>CRNCY</stp>
        <stp>[VALORES POTENCIALES Y SEGUIMIENTO.xlsx]POTENCIALES!R66C14</stp>
        <tr r="N66" s="1"/>
      </tp>
      <tp t="s">
        <v>19/12/2022</v>
        <stp/>
        <stp>##V3_BDPV12</stp>
        <stp>COR PL Equity</stp>
        <stp>DVD_EX_DT</stp>
        <stp>[VALORES POTENCIALES Y SEGUIMIENTO.xlsx]CARTERA!R54C40</stp>
        <tr r="AN54" s="4"/>
      </tp>
      <tp t="s">
        <v>CAD</v>
        <stp/>
        <stp>##V3_BDPV12</stp>
        <stp>TOY CN Equity</stp>
        <stp>CRNCY</stp>
        <stp>[VALORES POTENCIALES Y SEGUIMIENTO.xlsx]POTENCIALES!R29C14</stp>
        <tr r="N29" s="1"/>
      </tp>
      <tp t="s">
        <v>USD</v>
        <stp/>
        <stp>##V3_BDPV12</stp>
        <stp>CAH US Equity</stp>
        <stp>CRNCY</stp>
        <stp>[VALORES POTENCIALES Y SEGUIMIENTO.xlsx]POTENCIALES!R96C14</stp>
        <tr r="N96" s="1"/>
      </tp>
      <tp t="s">
        <v>USD</v>
        <stp/>
        <stp>##V3_BDPV12</stp>
        <stp>CHH US Equity</stp>
        <stp>CRNCY</stp>
        <stp>[VALORES POTENCIALES Y SEGUIMIENTO.xlsx]POTENCIALES!R25C14</stp>
        <tr r="N25" s="1"/>
      </tp>
      <tp t="s">
        <v>USD</v>
        <stp/>
        <stp>##V3_BDPV12</stp>
        <stp>CLX US Equity</stp>
        <stp>CRNCY</stp>
        <stp>[VALORES POTENCIALES Y SEGUIMIENTO.xlsx]POTENCIALES!R88C14</stp>
        <tr r="N88" s="1"/>
      </tp>
      <tp t="s">
        <v>USD</v>
        <stp/>
        <stp>##V3_BDPV12</stp>
        <stp>CNC US Equity</stp>
        <stp>CRNCY</stp>
        <stp>[VALORES POTENCIALES Y SEGUIMIENTO.xlsx]POTENCIALES!R82C14</stp>
        <tr r="N82" s="1"/>
      </tp>
      <tp t="s">
        <v>USD</v>
        <stp/>
        <stp>##V3_BDPV12</stp>
        <stp>CHE US Equity</stp>
        <stp>CRNCY</stp>
        <stp>[VALORES POTENCIALES Y SEGUIMIENTO.xlsx]POTENCIALES!R81C14</stp>
        <tr r="N81" s="1"/>
      </tp>
      <tp t="s">
        <v>USD</v>
        <stp/>
        <stp>##V3_BDPV12</stp>
        <stp>CHD US Equity</stp>
        <stp>CRNCY</stp>
        <stp>[VALORES POTENCIALES Y SEGUIMIENTO.xlsx]POTENCIALES!R90C14</stp>
        <tr r="N90" s="1"/>
      </tp>
      <tp t="s">
        <v>09/07/2021</v>
        <stp/>
        <stp>##V3_BDPV12</stp>
        <stp>AMS SM Equity</stp>
        <stp>DVD_EX_DT</stp>
        <stp>[VALORES POTENCIALES Y SEGUIMIENTO.xlsx]CARTERA!R39C40</stp>
        <tr r="AN39" s="4"/>
      </tp>
      <tp t="s">
        <v>Intercontinental Exchange Inc</v>
        <stp/>
        <stp>##V3_BDPV12</stp>
        <stp>ICE UN Equity</stp>
        <stp>SECURITY_NAME</stp>
        <stp>[VALORES POTENCIALES Y SEGUIMIENTO.xlsx]SPX SX5E CAC40 DAX30 IBEX35!R240C5</stp>
        <tr r="E240" s="6"/>
      </tp>
      <tp t="s">
        <v>16/06/2022</v>
        <stp/>
        <stp>##V3_BDPV12</stp>
        <stp>JEN GY Equity</stp>
        <stp>DVD_EX_DT</stp>
        <stp>[VALORES POTENCIALES Y SEGUIMIENTO.xlsx]CARTERA!R55C40</stp>
        <tr r="AN55" s="4"/>
      </tp>
      <tp t="s">
        <v>Interpublic Group of Cos Inc/T</v>
        <stp/>
        <stp>##V3_BDPV12</stp>
        <stp>IPG UN Equity</stp>
        <stp>SECURITY_NAME</stp>
        <stp>[VALORES POTENCIALES Y SEGUIMIENTO.xlsx]SPX SX5E CAC40 DAX30 IBEX35!R250C5</stp>
        <tr r="E250" s="6"/>
      </tp>
      <tp t="s">
        <v>Hasbro Inc</v>
        <stp/>
        <stp>##V3_BDPV12</stp>
        <stp>HAS UW Equity</stp>
        <stp>SECURITY_NAME</stp>
        <stp>[VALORES POTENCIALES Y SEGUIMIENTO.xlsx]SPX SX5E CAC40 DAX30 IBEX35!R220C5</stp>
        <tr r="E220" s="6"/>
      </tp>
      <tp t="s">
        <v>Honeywell International Inc</v>
        <stp/>
        <stp>##V3_BDPV12</stp>
        <stp>HON UW Equity</stp>
        <stp>SECURITY_NAME</stp>
        <stp>[VALORES POTENCIALES Y SEGUIMIENTO.xlsx]SPX SX5E CAC40 DAX30 IBEX35!R230C5</stp>
        <tr r="E230" s="6"/>
      </tp>
      <tp t="s">
        <v>UNITED STATES</v>
        <stp/>
        <stp>##V3_BDPV12</stp>
        <stp>SABR US Equity</stp>
        <stp>COUNTRY_FULL_NAME</stp>
        <stp>[VALORES POTENCIALES Y SEGUIMIENTO.xlsx]POTENCIALES!R189C13</stp>
        <tr r="M189" s="1"/>
      </tp>
      <tp t="s">
        <v>Kimco Realty Corp</v>
        <stp/>
        <stp>##V3_BDPV12</stp>
        <stp>KIM UN Equity</stp>
        <stp>SECURITY_NAME</stp>
        <stp>[VALORES POTENCIALES Y SEGUIMIENTO.xlsx]SPX SX5E CAC40 DAX30 IBEX35!R270C5</stp>
        <tr r="E270" s="6"/>
      </tp>
      <tp t="s">
        <v>UNITED STATES</v>
        <stp/>
        <stp>##V3_BDPV12</stp>
        <stp>CACI US Equity</stp>
        <stp>COUNTRY_FULL_NAME</stp>
        <stp>[VALORES POTENCIALES Y SEGUIMIENTO.xlsx]POTENCIALES!R337C13</stp>
        <tr r="M337" s="1"/>
      </tp>
      <tp t="s">
        <v>CHINA</v>
        <stp/>
        <stp>##V3_BDPV12</stp>
        <stp>BABA US Equity</stp>
        <stp>COUNTRY_FULL_NAME</stp>
        <stp>[VALORES POTENCIALES Y SEGUIMIENTO.xlsx]POTENCIALES!R362C13</stp>
        <tr r="M362" s="1"/>
      </tp>
      <tp t="s">
        <v>Mohawk Industries Inc</v>
        <stp/>
        <stp>##V3_BDPV12</stp>
        <stp>MHK UN Equity</stp>
        <stp>SECURITY_NAME</stp>
        <stp>[VALORES POTENCIALES Y SEGUIMIENTO.xlsx]SPX SX5E CAC40 DAX30 IBEX35!R310C5</stp>
        <tr r="E310" s="6"/>
      </tp>
      <tp t="s">
        <v>Marriott International Inc/MD</v>
        <stp/>
        <stp>##V3_BDPV12</stp>
        <stp>MAR UW Equity</stp>
        <stp>SECURITY_NAME</stp>
        <stp>[VALORES POTENCIALES Y SEGUIMIENTO.xlsx]SPX SX5E CAC40 DAX30 IBEX35!R300C5</stp>
        <tr r="E300" s="6"/>
      </tp>
      <tp t="s">
        <v>Mettler-Toledo International I</v>
        <stp/>
        <stp>##V3_BDPV12</stp>
        <stp>MTD UN Equity</stp>
        <stp>SECURITY_NAME</stp>
        <stp>[VALORES POTENCIALES Y SEGUIMIENTO.xlsx]SPX SX5E CAC40 DAX30 IBEX35!R330C5</stp>
        <tr r="E330" s="6"/>
      </tp>
      <tp t="s">
        <v>Lowe's Cos Inc</v>
        <stp/>
        <stp>##V3_BDPV12</stp>
        <stp>LOW UN Equity</stp>
        <stp>SECURITY_NAME</stp>
        <stp>[VALORES POTENCIALES Y SEGUIMIENTO.xlsx]SPX SX5E CAC40 DAX30 IBEX35!R290C5</stp>
        <tr r="E290" s="6"/>
      </tp>
      <tp t="s">
        <v>Leggett &amp; Platt Inc</v>
        <stp/>
        <stp>##V3_BDPV12</stp>
        <stp>LEG UN Equity</stp>
        <stp>SECURITY_NAME</stp>
        <stp>[VALORES POTENCIALES Y SEGUIMIENTO.xlsx]SPX SX5E CAC40 DAX30 IBEX35!R280C5</stp>
        <tr r="E280" s="6"/>
      </tp>
      <tp t="s">
        <v>USD</v>
        <stp/>
        <stp>##V3_BDPV12</stp>
        <stp>ZTS US Equity</stp>
        <stp>CRNCY</stp>
        <stp>[VALORES POTENCIALES Y SEGUIMIENTO.xlsx]POTENCIALES!R93C14</stp>
        <tr r="N93" s="1"/>
      </tp>
      <tp>
        <v>129.19999694824219</v>
        <stp/>
        <stp>##V3_BDPV12</stp>
        <stp>GOOG US Equity</stp>
        <stp>BEST_TARGET_PRICE</stp>
        <stp>[VALORES POTENCIALES Y SEGUIMIENTO.xlsx]POTENCIALES!R281C27</stp>
        <tr r="AA281" s="1"/>
      </tp>
      <tp t="s">
        <v>#N/A N/A</v>
        <stp/>
        <stp>##V3_BDPV12</stp>
        <stp>NLSN US Equity</stp>
        <stp>CURR_ENTP_VAL</stp>
        <stp>[VALORES POTENCIALES Y SEGUIMIENTO.xlsx]POTENCIALES!R48C18</stp>
        <tr r="R48" s="1"/>
      </tp>
      <tp t="s">
        <v>Newell Brands Inc</v>
        <stp/>
        <stp>##V3_BDPV12</stp>
        <stp>NWL UW Equity</stp>
        <stp>SECURITY_NAME</stp>
        <stp>[VALORES POTENCIALES Y SEGUIMIENTO.xlsx]SPX SX5E CAC40 DAX30 IBEX35!R350C5</stp>
        <tr r="E350" s="6"/>
      </tp>
      <tp t="s">
        <v>#N/A Field Not Applicable</v>
        <stp/>
        <stp>##V3_BDPV12</stp>
        <stp>PDD US Equity</stp>
        <stp>DVD_EX_DT</stp>
        <stp>[VALORES POTENCIALES Y SEGUIMIENTO.xlsx]CARTERA!R23C40</stp>
        <tr r="AN23" s="4"/>
      </tp>
      <tp t="s">
        <v>CAD</v>
        <stp/>
        <stp>##V3_BDPV12</stp>
        <stp>BYD CN Equity</stp>
        <stp>CRNCY</stp>
        <stp>[VALORES POTENCIALES Y SEGUIMIENTO.xlsx]POTENCIALES!R42C14</stp>
        <tr r="N42" s="1"/>
      </tp>
      <tp t="s">
        <v>USD</v>
        <stp/>
        <stp>##V3_BDPV12</stp>
        <stp>TTC US Equity</stp>
        <stp>CRNCY</stp>
        <stp>[VALORES POTENCIALES Y SEGUIMIENTO.xlsx]POTENCIALES!R21C14</stp>
        <tr r="N21" s="1"/>
      </tp>
      <tp t="s">
        <v>20/06/2022</v>
        <stp/>
        <stp>##V3_BDPV12</stp>
        <stp>LDO IM Equity</stp>
        <stp>DVD_EX_DT</stp>
        <stp>[VALORES POTENCIALES Y SEGUIMIENTO.xlsx]CARTERA!R60C40</stp>
        <tr r="AN60" s="4"/>
      </tp>
      <tp t="s">
        <v>09/02/2023</v>
        <stp/>
        <stp>##V3_BDPV12</stp>
        <stp>SBUX US Equity</stp>
        <stp>DVD_EX_DT</stp>
        <stp>[VALORES POTENCIALES Y SEGUIMIENTO.xlsx]CARTERA!R34C40</stp>
        <tr r="AN34" s="4"/>
      </tp>
      <tp t="s">
        <v>29/06/2022</v>
        <stp/>
        <stp>##V3_BDPV12</stp>
        <stp>COK GY Equity</stp>
        <stp>DVD_EX_DT</stp>
        <stp>[VALORES POTENCIALES Y SEGUIMIENTO.xlsx]CARTERA!R46C40</stp>
        <tr r="AN46" s="4"/>
      </tp>
      <tp t="s">
        <v>USD</v>
        <stp/>
        <stp>##V3_BDPV12</stp>
        <stp>UNH US Equity</stp>
        <stp>CRNCY</stp>
        <stp>[VALORES POTENCIALES Y SEGUIMIENTO.xlsx]POTENCIALES!R87C14</stp>
        <tr r="N87" s="1"/>
      </tp>
      <tp t="s">
        <v>USD</v>
        <stp/>
        <stp>##V3_BDPV12</stp>
        <stp>URI US Equity</stp>
        <stp>CRNCY</stp>
        <stp>[VALORES POTENCIALES Y SEGUIMIENTO.xlsx]POTENCIALES!R63C14</stp>
        <tr r="N63" s="1"/>
      </tp>
      <tp t="s">
        <v>Cummins Inc</v>
        <stp/>
        <stp>##V3_BDPV12</stp>
        <stp>CMI UN Equity</stp>
        <stp>SECURITY_NAME</stp>
        <stp>[VALORES POTENCIALES Y SEGUIMIENTO.xlsx]SPX SX5E CAC40 DAX30 IBEX35!R110C5</stp>
        <tr r="E110" s="6"/>
      </tp>
      <tp>
        <v>363891.54722240003</v>
        <stp/>
        <stp>##V3_BDPV12</stp>
        <stp>PG US Equity</stp>
        <stp>CURR_ENTP_VAL</stp>
        <stp>[VALORES POTENCIALES Y SEGUIMIENTO.xlsx]POTENCIALES!R69C18</stp>
        <tr r="R69" s="1"/>
      </tp>
      <tp>
        <v>17763.026026419997</v>
        <stp/>
        <stp>##V3_BDPV12</stp>
        <stp>UI US Equity</stp>
        <stp>CURR_ENTP_VAL</stp>
        <stp>[VALORES POTENCIALES Y SEGUIMIENTO.xlsx]POTENCIALES!R12C18</stp>
        <tr r="R12" s="1"/>
      </tp>
      <tp t="s">
        <v>USD</v>
        <stp/>
        <stp>##V3_BDPV12</stp>
        <stp>VAR US Equity</stp>
        <stp>CRNCY</stp>
        <stp>[VALORES POTENCIALES Y SEGUIMIENTO.xlsx]POTENCIALES!R77C14</stp>
        <tr r="N77" s="1"/>
      </tp>
      <tp>
        <v>181847.15331745002</v>
        <stp/>
        <stp>##V3_BDPV12</stp>
        <stp>PM US Equity</stp>
        <stp>CURR_ENTP_VAL</stp>
        <stp>[VALORES POTENCIALES Y SEGUIMIENTO.xlsx]POTENCIALES!R31C18</stp>
        <tr r="R31" s="1"/>
      </tp>
      <tp t="s">
        <v>19/04/2022</v>
        <stp/>
        <stp>##V3_BDPV12</stp>
        <stp>AIR FP Equity</stp>
        <stp>DVD_EX_DT</stp>
        <stp>[VALORES POTENCIALES Y SEGUIMIENTO.xlsx]CARTERA!R32C40</stp>
        <tr r="AN32" s="4"/>
      </tp>
      <tp>
        <v>106424.2306408166</v>
        <stp/>
        <stp>##V3_BDPV12</stp>
        <stp>MO US Equity</stp>
        <stp>CURR_ENTP_VAL</stp>
        <stp>[VALORES POTENCIALES Y SEGUIMIENTO.xlsx]POTENCIALES!R32C18</stp>
        <tr r="R32" s="1"/>
      </tp>
      <tp>
        <v>29698.519249199999</v>
        <stp/>
        <stp>##V3_BDPV12</stp>
        <stp>IT US Equity</stp>
        <stp>CURR_ENTP_VAL</stp>
        <stp>[VALORES POTENCIALES Y SEGUIMIENTO.xlsx]POTENCIALES!R49C18</stp>
        <tr r="R49" s="1"/>
      </tp>
      <tp>
        <v>110709.25726119999</v>
        <stp/>
        <stp>##V3_BDPV12</stp>
        <stp>CI US Equity</stp>
        <stp>CURR_ENTP_VAL</stp>
        <stp>[VALORES POTENCIALES Y SEGUIMIENTO.xlsx]POTENCIALES!R99C18</stp>
        <tr r="R99" s="1"/>
      </tp>
      <tp>
        <v>287447.17327368003</v>
        <stp/>
        <stp>##V3_BDPV12</stp>
        <stp>KO US Equity</stp>
        <stp>CURR_ENTP_VAL</stp>
        <stp>[VALORES POTENCIALES Y SEGUIMIENTO.xlsx]POTENCIALES!R38C18</stp>
        <tr r="R38" s="1"/>
      </tp>
      <tp t="s">
        <v>Charles River Laboratories Int</v>
        <stp/>
        <stp>##V3_BDPV12</stp>
        <stp>CRL UN Equity</stp>
        <stp>SECURITY_NAME</stp>
        <stp>[VALORES POTENCIALES Y SEGUIMIENTO.xlsx]SPX SX5E CAC40 DAX30 IBEX35!R120C5</stp>
        <tr r="E120" s="6"/>
      </tp>
      <tp>
        <v>69726.1744244</v>
        <stp/>
        <stp>##V3_BDPV12</stp>
        <stp>CL US Equity</stp>
        <stp>CURR_ENTP_VAL</stp>
        <stp>[VALORES POTENCIALES Y SEGUIMIENTO.xlsx]POTENCIALES!R67C18</stp>
        <tr r="R67" s="1"/>
      </tp>
      <tp>
        <v>99084.319986839997</v>
        <stp/>
        <stp>##V3_BDPV12</stp>
        <stp>EL US Equity</stp>
        <stp>CURR_ENTP_VAL</stp>
        <stp>[VALORES POTENCIALES Y SEGUIMIENTO.xlsx]POTENCIALES!R68C18</stp>
        <tr r="R68" s="1"/>
      </tp>
      <tp t="s">
        <v>CVS Health Corp</v>
        <stp/>
        <stp>##V3_BDPV12</stp>
        <stp>CVS UN Equity</stp>
        <stp>SECURITY_NAME</stp>
        <stp>[VALORES POTENCIALES Y SEGUIMIENTO.xlsx]SPX SX5E CAC40 DAX30 IBEX35!R130C5</stp>
        <tr r="E130" s="6"/>
      </tp>
      <tp t="s">
        <v>USD</v>
        <stp/>
        <stp>##V3_BDPV12</stp>
        <stp>WBC US Equity</stp>
        <stp>CRNCY</stp>
        <stp>[VALORES POTENCIALES Y SEGUIMIENTO.xlsx]POTENCIALES!R17C14</stp>
        <tr r="N17" s="1"/>
      </tp>
      <tp>
        <v>24.443687583212736</v>
        <stp/>
        <stp>##V3_BDPV12</stp>
        <stp>BF/B US Equity</stp>
        <stp>EV_EBITDA_ADJUSTED</stp>
        <stp>[VALORES POTENCIALES Y SEGUIMIENTO.xlsx]POTENCIALES!R36C15</stp>
        <tr r="O36" s="1"/>
      </tp>
      <tp t="s">
        <v>04/11/2021</v>
        <stp/>
        <stp>##V3_BDPV12</stp>
        <stp>TGP US Equity</stp>
        <stp>DVD_EX_DT</stp>
        <stp>[VALORES POTENCIALES Y SEGUIMIENTO.xlsx]CARTERA!R56C40</stp>
        <tr r="AN56" s="4"/>
      </tp>
      <tp t="s">
        <v>USD</v>
        <stp/>
        <stp>##V3_BDPV12</stp>
        <stp>PII US Equity</stp>
        <stp>CRNCY</stp>
        <stp>[VALORES POTENCIALES Y SEGUIMIENTO.xlsx]POTENCIALES!R23C14</stp>
        <tr r="N23" s="1"/>
      </tp>
      <tp t="s">
        <v>USD</v>
        <stp/>
        <stp>##V3_BDPV12</stp>
        <stp>PEP US Equity</stp>
        <stp>CRNCY</stp>
        <stp>[VALORES POTENCIALES Y SEGUIMIENTO.xlsx]POTENCIALES!R35C14</stp>
        <tr r="N35" s="1"/>
      </tp>
      <tp t="s">
        <v>#N/A N/A</v>
        <stp/>
        <stp>##V3_BDPV12</stp>
        <stp>ROG SW Equity</stp>
        <stp>DVD_EX_DT</stp>
        <stp>[VALORES POTENCIALES Y SEGUIMIENTO.xlsx]CARTERA!R17C40</stp>
        <tr r="AN17" s="4"/>
      </tp>
      <tp t="s">
        <v>Twitter Inc</v>
        <stp/>
        <stp>##V3_BDPV12</stp>
        <stp>TWTR UN Equity</stp>
        <stp>SECURITY_NAME</stp>
        <stp>[VALORES POTENCIALES Y SEGUIMIENTO.xlsx]SPX SX5E CAC40 DAX30 IBEX35!R457C5</stp>
        <tr r="E457" s="6"/>
      </tp>
      <tp t="s">
        <v>DR Horton Inc</v>
        <stp/>
        <stp>##V3_BDPV12</stp>
        <stp>DHI UN Equity</stp>
        <stp>SECURITY_NAME</stp>
        <stp>[VALORES POTENCIALES Y SEGUIMIENTO.xlsx]SPX SX5E CAC40 DAX30 IBEX35!R140C5</stp>
        <tr r="E140" s="6"/>
      </tp>
      <tp t="s">
        <v>Domino's Pizza Inc</v>
        <stp/>
        <stp>##V3_BDPV12</stp>
        <stp>DPZ UN Equity</stp>
        <stp>SECURITY_NAME</stp>
        <stp>[VALORES POTENCIALES Y SEGUIMIENTO.xlsx]SPX SX5E CAC40 DAX30 IBEX35!R150C5</stp>
        <tr r="E150" s="6"/>
      </tp>
      <tp t="s">
        <v>USD</v>
        <stp/>
        <stp>##V3_BDPV12</stp>
        <stp>RHI US Equity</stp>
        <stp>CRNCY</stp>
        <stp>[VALORES POTENCIALES Y SEGUIMIENTO.xlsx]POTENCIALES!R57C14</stp>
        <tr r="N57" s="1"/>
      </tp>
      <tp t="s">
        <v>USD</v>
        <stp/>
        <stp>##V3_BDPV12</stp>
        <stp>RMD US Equity</stp>
        <stp>CRNCY</stp>
        <stp>[VALORES POTENCIALES Y SEGUIMIENTO.xlsx]POTENCIALES!R74C14</stp>
        <tr r="N74" s="1"/>
      </tp>
      <tp t="s">
        <v>USD</v>
        <stp/>
        <stp>##V3_BDPV12</stp>
        <stp>ROL US Equity</stp>
        <stp>CRNCY</stp>
        <stp>[VALORES POTENCIALES Y SEGUIMIENTO.xlsx]POTENCIALES!R43C14</stp>
        <tr r="N43" s="1"/>
      </tp>
      <tp t="s">
        <v>09/12/2022</v>
        <stp/>
        <stp>##V3_BDPV12</stp>
        <stp>SEM PL Equity</stp>
        <stp>DVD_EX_DT</stp>
        <stp>[VALORES POTENCIALES Y SEGUIMIENTO.xlsx]CARTERA!R48C40</stp>
        <tr r="AN48" s="4"/>
      </tp>
      <tp t="s">
        <v>CAD</v>
        <stp/>
        <stp>##V3_BDPV12</stp>
        <stp>DOO CN Equity</stp>
        <stp>CRNCY</stp>
        <stp>[VALORES POTENCIALES Y SEGUIMIENTO.xlsx]POTENCIALES!R24C14</stp>
        <tr r="N24" s="1"/>
      </tp>
      <tp t="s">
        <v>UNITED STATES</v>
        <stp/>
        <stp>##V3_BDPV12</stp>
        <stp>LAMR US Equity</stp>
        <stp>COUNTRY_FULL_NAME</stp>
        <stp>[VALORES POTENCIALES Y SEGUIMIENTO.xlsx]POTENCIALES!R118C13</stp>
        <tr r="M118" s="1"/>
      </tp>
      <tp t="s">
        <v>UNITED STATES</v>
        <stp/>
        <stp>##V3_BDPV12</stp>
        <stp>PANW US Equity</stp>
        <stp>COUNTRY_FULL_NAME</stp>
        <stp>[VALORES POTENCIALES Y SEGUIMIENTO.xlsx]POTENCIALES!R276C13</stp>
        <tr r="M276" s="1"/>
      </tp>
      <tp t="s">
        <v>USD</v>
        <stp/>
        <stp>##V3_BDPV12</stp>
        <stp>SCI US Equity</stp>
        <stp>CRNCY</stp>
        <stp>[VALORES POTENCIALES Y SEGUIMIENTO.xlsx]POTENCIALES!R54C14</stp>
        <tr r="N54" s="1"/>
      </tp>
      <tp t="s">
        <v>USD</v>
        <stp/>
        <stp>##V3_BDPV12</stp>
        <stp>SAM US Equity</stp>
        <stp>CRNCY</stp>
        <stp>[VALORES POTENCIALES Y SEGUIMIENTO.xlsx]POTENCIALES!R37C14</stp>
        <tr r="N37" s="1"/>
      </tp>
      <tp t="s">
        <v>Federal Realty Investment Trus</v>
        <stp/>
        <stp>##V3_BDPV12</stp>
        <stp>FRT UN Equity</stp>
        <stp>SECURITY_NAME</stp>
        <stp>[VALORES POTENCIALES Y SEGUIMIENTO.xlsx]SPX SX5E CAC40 DAX30 IBEX35!R200C5</stp>
        <tr r="E200" s="6"/>
      </tp>
      <tp t="s">
        <v>UNITED STATES</v>
        <stp/>
        <stp>##V3_BDPV12</stp>
        <stp>MANT US Equity</stp>
        <stp>COUNTRY_FULL_NAME</stp>
        <stp>[VALORES POTENCIALES Y SEGUIMIENTO.xlsx]POTENCIALES!R325C13</stp>
        <tr r="M325" s="1"/>
      </tp>
      <tp t="s">
        <v>UNITED STATES</v>
        <stp/>
        <stp>##V3_BDPV12</stp>
        <stp>MANH US Equity</stp>
        <stp>COUNTRY_FULL_NAME</stp>
        <stp>[VALORES POTENCIALES Y SEGUIMIENTO.xlsx]POTENCIALES!R324C13</stp>
        <tr r="M324" s="1"/>
      </tp>
      <tp>
        <v>52.27</v>
        <stp/>
        <stp>##V3_BDPV12</stp>
        <stp>BBD/B CN Equity</stp>
        <stp>PX_CLOSE_YTD</stp>
        <stp>[VALORES POTENCIALES Y SEGUIMIENTO.xlsx]POTENCIALES!R198C29</stp>
        <tr r="AC198" s="1"/>
      </tp>
      <tp>
        <v>56.6</v>
        <stp/>
        <stp>##V3_BDPV12</stp>
        <stp>941 HK Equity</stp>
        <stp>LAST PRICE</stp>
        <stp>[VALORES POTENCIALES Y SEGUIMIENTO.xlsx]POTENCIALES!R363C30</stp>
        <tr r="AD363" s="1"/>
      </tp>
      <tp t="s">
        <v>31/03/2023</v>
        <stp/>
        <stp>##V3_BDPV12</stp>
        <stp>PEP US Equity</stp>
        <stp>DVD_PAY_DT</stp>
        <stp>[VALORES POTENCIALES Y SEGUIMIENTO.xlsx]POTENCIALES!R35C12</stp>
        <tr r="L35" s="1"/>
      </tp>
      <tp>
        <v>4300751216.25</v>
        <stp/>
        <stp>##V3_BDPV12</stp>
        <stp>MRL SM Equity</stp>
        <stp>CUR_MKT_CAP</stp>
        <stp>[VALORES POTENCIALES Y SEGUIMIENTO.xlsx]SPX SX5E CAC40 DAX30 IBEX35!R30C39</stp>
        <tr r="AM30" s="6"/>
      </tp>
      <tp>
        <v>9543731937.875</v>
        <stp/>
        <stp>##V3_BDPV12</stp>
        <stp>CAE CN Equity</stp>
        <stp>CUR_MKT_CAP</stp>
        <stp>[VALORES POTENCIALES Y SEGUIMIENTO.xlsx]POTENCIALES!R210C17</stp>
        <tr r="Q210" s="1"/>
      </tp>
      <tp>
        <v>79.92</v>
        <stp/>
        <stp>##V3_BDPV12</stp>
        <stp>LYV US Equity</stp>
        <stp>LAST PRICE</stp>
        <stp>[VALORES POTENCIALES Y SEGUIMIENTO.xlsx]POTENCIALES!R19C30</stp>
        <tr r="AD19" s="1"/>
      </tp>
      <tp>
        <v>6971010116.2799997</v>
        <stp/>
        <stp>##V3_BDPV12</stp>
        <stp>EME US Equity</stp>
        <stp>CUR_MKT_CAP</stp>
        <stp>[VALORES POTENCIALES Y SEGUIMIENTO.xlsx]POTENCIALES!R138C17</stp>
        <tr r="Q138" s="1"/>
      </tp>
      <tp>
        <v>7825971940.1999998</v>
        <stp/>
        <stp>##V3_BDPV12</stp>
        <stp>SEE US Equity</stp>
        <stp>CUR_MKT_CAP</stp>
        <stp>[VALORES POTENCIALES Y SEGUIMIENTO.xlsx]POTENCIALES!R165C17</stp>
        <tr r="Q165" s="1"/>
      </tp>
      <tp t="s">
        <v>15/03/2023</v>
        <stp/>
        <stp>##V3_BDPV12</stp>
        <stp>PII US Equity</stp>
        <stp>DVD_PAY_DT</stp>
        <stp>[VALORES POTENCIALES Y SEGUIMIENTO.xlsx]POTENCIALES!R23C12</stp>
        <tr r="L23" s="1"/>
      </tp>
      <tp>
        <v>195.17500000000001</v>
        <stp/>
        <stp>##V3_BDPV12</stp>
        <stp>MSI US Equity</stp>
        <stp>LOW_52WEEK</stp>
        <stp>[VALORES POTENCIALES Y SEGUIMIENTO.xlsx]POTENCIALES!R14C35</stp>
        <tr r="AI14" s="1"/>
      </tp>
      <tp>
        <v>-0.8865387057180345</v>
        <stp/>
        <stp>##V3_BDPV12</stp>
        <stp>GOOGL US Equity</stp>
        <stp>NET_DEBT_TO_EBITDA</stp>
        <stp>[VALORES POTENCIALES Y SEGUIMIENTO.xlsx]CARTERA!R14C23</stp>
        <tr r="W14" s="4"/>
      </tp>
      <tp>
        <v>72.875</v>
        <stp/>
        <stp>##V3_BDPV12</stp>
        <stp>MRK US Equity</stp>
        <stp>LOW_52WEEK</stp>
        <stp>[VALORES POTENCIALES Y SEGUIMIENTO.xlsx]POTENCIALES!R94C35</stp>
        <tr r="AI94" s="1"/>
      </tp>
      <tp>
        <v>19.797106737925883</v>
        <stp/>
        <stp>##V3_BDPV12</stp>
        <stp>BYD CN Equity</stp>
        <stp>EV_EBITDA_ADJUSTED</stp>
        <stp>[VALORES POTENCIALES Y SEGUIMIENTO.xlsx]POTENCIALES!R42C15</stp>
        <tr r="O42" s="1"/>
      </tp>
      <tp>
        <v>8184058355.7699995</v>
        <stp/>
        <stp>##V3_BDPV12</stp>
        <stp>GRF SM Equity</stp>
        <stp>CUR_MKT_CAP</stp>
        <stp>[VALORES POTENCIALES Y SEGUIMIENTO.xlsx]SPX SX5E CAC40 DAX30 IBEX35!R23C39</stp>
        <tr r="AM23" s="6"/>
      </tp>
      <tp>
        <v>3950914126.4400005</v>
        <stp/>
        <stp>##V3_BDPV12</stp>
        <stp>HFG GY Equity</stp>
        <stp>CUR_MKT_CAP</stp>
        <stp>[VALORES POTENCIALES Y SEGUIMIENTO.xlsx]SPX SX5E CAC40 DAX30 IBEX35!R29C30</stp>
        <tr r="AD29" s="6"/>
      </tp>
      <tp>
        <v>46908687241.040001</v>
        <stp/>
        <stp>##V3_BDPV12</stp>
        <stp>IFX GY Equity</stp>
        <stp>CUR_MKT_CAP</stp>
        <stp>[VALORES POTENCIALES Y SEGUIMIENTO.xlsx]SPX SX5E CAC40 DAX30 IBEX35!R30C30</stp>
        <tr r="AD30" s="6"/>
      </tp>
      <tp>
        <v>46908687241.040001</v>
        <stp/>
        <stp>##V3_BDPV12</stp>
        <stp>IFX GY Equity</stp>
        <stp>CUR_MKT_CAP</stp>
        <stp>[VALORES POTENCIALES Y SEGUIMIENTO.xlsx]SPX SX5E CAC40 DAX30 IBEX35!R33C12</stp>
        <tr r="L33" s="6"/>
      </tp>
      <tp>
        <v>249.78</v>
        <stp/>
        <stp>##V3_BDPV12</stp>
        <stp>MOH US Equity</stp>
        <stp>LOW_52WEEK</stp>
        <stp>[VALORES POTENCIALES Y SEGUIMIENTO.xlsx]POTENCIALES!R83C35</stp>
        <tr r="AI83" s="1"/>
      </tp>
      <tp>
        <v>64</v>
        <stp/>
        <stp>##V3_BDPV12</stp>
        <stp>MAN US Equity</stp>
        <stp>LOW_52WEEK</stp>
        <stp>[VALORES POTENCIALES Y SEGUIMIENTO.xlsx]POTENCIALES!R58C35</stp>
        <tr r="AI58" s="1"/>
      </tp>
      <tp>
        <v>131.01</v>
        <stp/>
        <stp>##V3_BDPV12</stp>
        <stp>MAR US Equity</stp>
        <stp>LOW_52WEEK</stp>
        <stp>[VALORES POTENCIALES Y SEGUIMIENTO.xlsx]POTENCIALES!R26C35</stp>
        <tr r="AI26" s="1"/>
      </tp>
      <tp t="s">
        <v>CAD</v>
        <stp/>
        <stp>##V3_BDPV12</stp>
        <stp>BBD/B CN Equity</stp>
        <stp>CRNCY</stp>
        <stp>[VALORES POTENCIALES Y SEGUIMIENTO.xlsx]POTENCIALES!R198C14</stp>
        <tr r="N198" s="1"/>
      </tp>
      <tp>
        <v>260.73</v>
        <stp/>
        <stp>##V3_BDPV12</stp>
        <stp>MCK US Equity</stp>
        <stp>LOW_52WEEK</stp>
        <stp>[VALORES POTENCIALES Y SEGUIMIENTO.xlsx]POTENCIALES!R97C35</stp>
        <tr r="AI97" s="1"/>
      </tp>
      <tp t="s">
        <v>CAD</v>
        <stp/>
        <stp>##V3_BDPV12</stp>
        <stp>ATD/B CN Equity</stp>
        <stp>CRNCY</stp>
        <stp>[VALORES POTENCIALES Y SEGUIMIENTO.xlsx]POTENCIALES!R225C14</stp>
        <tr r="N225" s="1"/>
      </tp>
      <tp>
        <v>16.65458085998144</v>
        <stp/>
        <stp>##V3_BDPV12</stp>
        <stp>TTC US Equity</stp>
        <stp>EV_EBITDA_ADJUSTED</stp>
        <stp>[VALORES POTENCIALES Y SEGUIMIENTO.xlsx]POTENCIALES!R21C15</stp>
        <tr r="O21" s="1"/>
      </tp>
      <tp t="s">
        <v>BMG6955J1036</v>
        <stp/>
        <stp>##V3_BDPV12</stp>
        <stp>327 HK Equity</stp>
        <stp>ID_ISIN</stp>
        <stp>[VALORES POTENCIALES Y SEGUIMIENTO.xlsx]CARTERA!R66C3</stp>
        <tr r="C66" s="4"/>
      </tp>
      <tp t="s">
        <v>16/01/2023</v>
        <stp/>
        <stp>##V3_BDPV12</stp>
        <stp>SXIPEX GY Equity</stp>
        <stp>DVD_PAY_DT</stp>
        <stp>[VALORES POTENCIALES Y SEGUIMIENTO.xlsx]CARTERA!R44C41</stp>
        <tr r="AO44" s="4"/>
      </tp>
      <tp>
        <v>449.45</v>
        <stp/>
        <stp>##V3_BDPV12</stp>
        <stp>DPZ US Equity</stp>
        <stp>HIGH_52WEEK</stp>
        <stp>[VALORES POTENCIALES Y SEGUIMIENTO.xlsx]POTENCIALES!R241C33</stp>
        <tr r="AG241" s="1"/>
      </tp>
      <tp t="s">
        <v>UNITED STATES</v>
        <stp/>
        <stp>##V3_BDPV12</stp>
        <stp>SON US Equity</stp>
        <stp>COUNTRY_FULL_NAME</stp>
        <stp>[VALORES POTENCIALES Y SEGUIMIENTO.xlsx]POTENCIALES!R168C13</stp>
        <tr r="M168" s="1"/>
      </tp>
      <tp>
        <v>7760535062.1400003</v>
        <stp/>
        <stp>##V3_BDPV12</stp>
        <stp>ACS SM Equity</stp>
        <stp>CUR_MKT_CAP</stp>
        <stp>[VALORES POTENCIALES Y SEGUIMIENTO.xlsx]SPX SX5E CAC40 DAX30 IBEX35!R7C39</stp>
        <tr r="AM7" s="6"/>
      </tp>
      <tp>
        <v>209.22222900390625</v>
        <stp/>
        <stp>##V3_BDPV12</stp>
        <stp>KXS CN Equity</stp>
        <stp>BEST_TARGET_PRICE</stp>
        <stp>[VALORES POTENCIALES Y SEGUIMIENTO.xlsx]POTENCIALES!R257C27</stp>
        <tr r="AA257" s="1"/>
      </tp>
      <tp>
        <v>2529715120.3000002</v>
        <stp/>
        <stp>##V3_BDPV12</stp>
        <stp>ACX SM Equity</stp>
        <stp>CUR_MKT_CAP</stp>
        <stp>[VALORES POTENCIALES Y SEGUIMIENTO.xlsx]SPX SX5E CAC40 DAX30 IBEX35!R8C39</stp>
        <tr r="AM8" s="6"/>
      </tp>
      <tp>
        <v>319.42</v>
        <stp/>
        <stp>##V3_BDPV12</stp>
        <stp>LULU US Equity</stp>
        <stp>PX_CLOSE_1D</stp>
        <stp>[VALORES POTENCIALES Y SEGUIMIENTO.xlsx]POTENCIALES!R212C32</stp>
        <tr r="AF212" s="1"/>
      </tp>
      <tp t="s">
        <v>UNITED STATES</v>
        <stp/>
        <stp>##V3_BDPV12</stp>
        <stp>SNA US Equity</stp>
        <stp>COUNTRY_FULL_NAME</stp>
        <stp>[VALORES POTENCIALES Y SEGUIMIENTO.xlsx]POTENCIALES!R151C13</stp>
        <tr r="M151" s="1"/>
      </tp>
      <tp>
        <v>423.76</v>
        <stp/>
        <stp>##V3_BDPV12</stp>
        <stp>INTU US Equity</stp>
        <stp>PX_CLOSE_1D</stp>
        <stp>[VALORES POTENCIALES Y SEGUIMIENTO.xlsx]POTENCIALES!R283C32</stp>
        <tr r="AF283" s="1"/>
      </tp>
      <tp t="s">
        <v>29/12/2022</v>
        <stp/>
        <stp>##V3_BDPV12</stp>
        <stp>ITW US Equity</stp>
        <stp>DVD_EX_DT</stp>
        <stp>[VALORES POTENCIALES Y SEGUIMIENTO.xlsx]POTENCIALES!R160C11</stp>
        <tr r="K160" s="1"/>
      </tp>
      <tp t="s">
        <v>30/11/2022</v>
        <stp/>
        <stp>##V3_BDPV12</stp>
        <stp>ITT US Equity</stp>
        <stp>DVD_EX_DT</stp>
        <stp>[VALORES POTENCIALES Y SEGUIMIENTO.xlsx]POTENCIALES!R161C11</stp>
        <tr r="K161" s="1"/>
      </tp>
      <tp t="s">
        <v>UNITED STATES</v>
        <stp/>
        <stp>##V3_BDPV12</stp>
        <stp>SEE US Equity</stp>
        <stp>COUNTRY_FULL_NAME</stp>
        <stp>[VALORES POTENCIALES Y SEGUIMIENTO.xlsx]POTENCIALES!R165C13</stp>
        <tr r="M165" s="1"/>
      </tp>
      <tp>
        <v>20.315285133442707</v>
        <stp/>
        <stp>##V3_BDPV12</stp>
        <stp>GOLD US Equity</stp>
        <stp>pe_ratio</stp>
        <stp>[VALORES POTENCIALES Y SEGUIMIENTO.xlsx]CARTERA!R57C18</stp>
        <tr r="R57" s="4"/>
      </tp>
      <tp>
        <v>126.36</v>
        <stp/>
        <stp>##V3_BDPV12</stp>
        <stp>HLT US Equity</stp>
        <stp>PX_CLOSE_YTD</stp>
        <stp>[VALORES POTENCIALES Y SEGUIMIENTO.xlsx]POTENCIALES!R28C29</stp>
        <tr r="AC28" s="1"/>
      </tp>
      <tp t="s">
        <v>#N/A N/A</v>
        <stp/>
        <stp>##V3_BDPV12</stp>
        <stp>CSOD US Equity</stp>
        <stp>HIGH_52WEEK</stp>
        <stp>[VALORES POTENCIALES Y SEGUIMIENTO.xlsx]POTENCIALES!R304C33</stp>
        <tr r="AG304" s="1"/>
      </tp>
      <tp>
        <v>25.8</v>
        <stp/>
        <stp>##V3_BDPV12</stp>
        <stp>AMTD US Equity</stp>
        <stp>HIGH_52WEEK</stp>
        <stp>[VALORES POTENCIALES Y SEGUIMIENTO.xlsx]POTENCIALES!R107C33</stp>
        <tr r="AG107" s="1"/>
      </tp>
      <tp>
        <v>56.59</v>
        <stp/>
        <stp>##V3_BDPV12</stp>
        <stp>AJRD US Equity</stp>
        <stp>HIGH_52WEEK</stp>
        <stp>[VALORES POTENCIALES Y SEGUIMIENTO.xlsx]POTENCIALES!R203C33</stp>
        <tr r="AG203" s="1"/>
      </tp>
      <tp>
        <v>119.9</v>
        <stp/>
        <stp>##V3_BDPV12</stp>
        <stp>EXPD US Equity</stp>
        <stp>HIGH_52WEEK</stp>
        <stp>[VALORES POTENCIALES Y SEGUIMIENTO.xlsx]POTENCIALES!R177C33</stp>
        <tr r="AG177" s="1"/>
      </tp>
      <tp t="s">
        <v>UNITED STATES</v>
        <stp/>
        <stp>##V3_BDPV12</stp>
        <stp>STX US Equity</stp>
        <stp>COUNTRY_FULL_NAME</stp>
        <stp>[VALORES POTENCIALES Y SEGUIMIENTO.xlsx]POTENCIALES!R344C13</stp>
        <tr r="M344" s="1"/>
      </tp>
      <tp t="s">
        <v>UNITED STATES</v>
        <stp/>
        <stp>##V3_BDPV12</stp>
        <stp>SPR US Equity</stp>
        <stp>COUNTRY_FULL_NAME</stp>
        <stp>[VALORES POTENCIALES Y SEGUIMIENTO.xlsx]POTENCIALES!R200C13</stp>
        <tr r="M200" s="1"/>
      </tp>
      <tp t="s">
        <v>09/02/2023</v>
        <stp/>
        <stp>##V3_BDPV12</stp>
        <stp>IBM US Equity</stp>
        <stp>DVD_EX_DT</stp>
        <stp>[VALORES POTENCIALES Y SEGUIMIENTO.xlsx]POTENCIALES!R335C11</stp>
        <tr r="K335" s="1"/>
      </tp>
      <tp>
        <v>289.95999999999998</v>
        <stp/>
        <stp>##V3_BDPV12</stp>
        <stp>ROK US Equity</stp>
        <stp>PX_CLOSE_1D</stp>
        <stp>[VALORES POTENCIALES Y SEGUIMIENTO.xlsx]POTENCIALES!R155C32</stp>
        <tr r="AF155" s="1"/>
      </tp>
      <tp>
        <v>105.69</v>
        <stp/>
        <stp>##V3_BDPV12</stp>
        <stp>OSK US Equity</stp>
        <stp>PX_CLOSE_1D</stp>
        <stp>[VALORES POTENCIALES Y SEGUIMIENTO.xlsx]POTENCIALES!R154C32</stp>
        <tr r="AF154" s="1"/>
      </tp>
      <tp>
        <v>87.77</v>
        <stp/>
        <stp>##V3_BDPV12</stp>
        <stp>CCK US Equity</stp>
        <stp>PX_CLOSE_1D</stp>
        <stp>[VALORES POTENCIALES Y SEGUIMIENTO.xlsx]POTENCIALES!R166C32</stp>
        <tr r="AF166" s="1"/>
      </tp>
      <tp t="s">
        <v>#N/A Field Not Applicable</v>
        <stp/>
        <stp>##V3_BDPV12</stp>
        <stp>IAC US Equity</stp>
        <stp>DVD_EX_DT</stp>
        <stp>[VALORES POTENCIALES Y SEGUIMIENTO.xlsx]POTENCIALES!R268C11</stp>
        <tr r="K268" s="1"/>
      </tp>
      <tp>
        <v>176.41</v>
        <stp/>
        <stp>##V3_BDPV12</stp>
        <stp>OLED US Equity</stp>
        <stp>HIGH_52WEEK</stp>
        <stp>[VALORES POTENCIALES Y SEGUIMIENTO.xlsx]POTENCIALES!R124C33</stp>
        <tr r="AG124" s="1"/>
      </tp>
      <tp t="s">
        <v>#N/A N/A</v>
        <stp/>
        <stp>##V3_BDPV12</stp>
        <stp>CDK US Equity</stp>
        <stp>PX_CLOSE_1D</stp>
        <stp>[VALORES POTENCIALES Y SEGUIMIENTO.xlsx]POTENCIALES!R287C32</stp>
        <tr r="AF287" s="1"/>
      </tp>
      <tp>
        <v>0.94</v>
        <stp/>
        <stp>##V3_BDPV12</stp>
        <stp>WU US Equity</stp>
        <stp>EQY_DPS</stp>
        <stp>[VALORES POTENCIALES Y SEGUIMIENTO.xlsx]POTENCIALES!R104C10</stp>
        <tr r="J104" s="1"/>
      </tp>
      <tp t="s">
        <v>26/08/2022</v>
        <stp/>
        <stp>##V3_BDPV12</stp>
        <stp>327 HK Equity</stp>
        <stp>DVD_EX_DT</stp>
        <stp>[VALORES POTENCIALES Y SEGUIMIENTO.xlsx]CARTERA!R66C40</stp>
        <tr r="AN66" s="4"/>
      </tp>
      <tp>
        <v>139.54</v>
        <stp/>
        <stp>##V3_BDPV12</stp>
        <stp>PANW US Equity</stp>
        <stp>PX_CLOSE_YTD</stp>
        <stp>[VALORES POTENCIALES Y SEGUIMIENTO.xlsx]POTENCIALES!R276C29</stp>
        <tr r="AC276" s="1"/>
      </tp>
      <tp t="s">
        <v>06/09/2022</v>
        <stp/>
        <stp>##V3_BDPV12</stp>
        <stp>941 HK Equity</stp>
        <stp>DVD_EX_DT</stp>
        <stp>[VALORES POTENCIALES Y SEGUIMIENTO.xlsx]CARTERA!R59C40</stp>
        <tr r="AN59" s="4"/>
      </tp>
      <tp>
        <v>115.56</v>
        <stp/>
        <stp>##V3_BDPV12</stp>
        <stp>PAYX US Equity</stp>
        <stp>PX_CLOSE_YTD</stp>
        <stp>[VALORES POTENCIALES Y SEGUIMIENTO.xlsx]POTENCIALES!R306C29</stp>
        <tr r="AC306" s="1"/>
      </tp>
      <tp>
        <v>310.31</v>
        <stp/>
        <stp>##V3_BDPV12</stp>
        <stp>PAYC US Equity</stp>
        <stp>PX_CLOSE_YTD</stp>
        <stp>[VALORES POTENCIALES Y SEGUIMIENTO.xlsx]POTENCIALES!R320C29</stp>
        <tr r="AC320" s="1"/>
      </tp>
      <tp t="s">
        <v>#N/A Field Not Applicable</v>
        <stp/>
        <stp>##V3_BDPV12</stp>
        <stp>ABMD US Equity</stp>
        <stp>DVD_PAY_DT</stp>
        <stp>[VALORES POTENCIALES Y SEGUIMIENTO.xlsx]POTENCIALES!R71C12</stp>
        <tr r="L71" s="1"/>
      </tp>
      <tp>
        <v>2.3269654665687001</v>
        <stp/>
        <stp>##V3_BDPV12</stp>
        <stp>MORN US Equity</stp>
        <stp>NET_DEBT_TO_EBITDA</stp>
        <stp>[VALORES POTENCIALES Y SEGUIMIENTO.xlsx]POTENCIALES!R44C20</stp>
        <tr r="T44" s="1"/>
      </tp>
      <tp>
        <v>23.386399933389882</v>
        <stp/>
        <stp>##V3_BDPV12</stp>
        <stp>BFAM US Equity</stp>
        <stp>EV_EBITDA_ADJUSTED</stp>
        <stp>[VALORES POTENCIALES Y SEGUIMIENTO.xlsx]POTENCIALES!R64C15</stp>
        <tr r="O64" s="1"/>
      </tp>
      <tp>
        <v>-9.9843214279561013E-2</v>
        <stp/>
        <stp>##V3_BDPV12</stp>
        <stp>LOPE US Equity</stp>
        <stp>NET_DEBT_TO_EBITDA</stp>
        <stp>[VALORES POTENCIALES Y SEGUIMIENTO.xlsx]POTENCIALES!R65C20</stp>
        <tr r="T65" s="1"/>
      </tp>
      <tp>
        <v>71.22</v>
        <stp/>
        <stp>##V3_BDPV12</stp>
        <stp>PYPL US Equity</stp>
        <stp>PX_CLOSE_YTD</stp>
        <stp>[VALORES POTENCIALES Y SEGUIMIENTO.xlsx]POTENCIALES!R188C29</stp>
        <tr r="AC188" s="1"/>
      </tp>
      <tp>
        <v>45.58</v>
        <stp/>
        <stp>##V3_BDPV12</stp>
        <stp>US92763W1036 ISIN</stp>
        <stp>INTERVAL_HIGH</stp>
        <stp>[VALORES POTENCIALES Y SEGUIMIENTO.xlsx]CARTERA!R58C4</stp>
        <stp>START_DATE_OVERRIDE</stp>
        <stp>20200101</stp>
        <stp>END_DATE_OVERRIDE</stp>
        <stp>20230203</stp>
        <stp>MARKET_DATA_OVERRIDE</stp>
        <stp>PX_LAST</stp>
        <tr r="D58" s="4"/>
      </tp>
      <tp t="s">
        <v>15/02/2023</v>
        <stp/>
        <stp>##V3_BDPV12</stp>
        <stp>ABBV US Equity</stp>
        <stp>DVD_PAY_DT</stp>
        <stp>[VALORES POTENCIALES Y SEGUIMIENTO.xlsx]POTENCIALES!R91C12</stp>
        <tr r="L91" s="1"/>
      </tp>
      <tp>
        <v>115.9</v>
        <stp/>
        <stp>##V3_BDPV12</stp>
        <stp>CIGI CN Equity</stp>
        <stp>LOW_52WEEK</stp>
        <stp>[VALORES POTENCIALES Y SEGUIMIENTO.xlsx]POTENCIALES!R53C35</stp>
        <tr r="AI53" s="1"/>
      </tp>
      <tp t="s">
        <v>#N/A Invalid Security</v>
        <stp/>
        <stp>##V3_BDPV12</stp>
        <stp>VIAC UW Equity</stp>
        <stp>SECURITY_NAME</stp>
        <stp>[VALORES POTENCIALES Y SEGUIMIENTO.xlsx]SPX SX5E CAC40 DAX30 IBEX35!R474C5</stp>
        <tr r="E474" s="6"/>
      </tp>
      <tp t="s">
        <v>Zoetis Inc</v>
        <stp/>
        <stp>##V3_BDPV12</stp>
        <stp>ZTS UN Equity</stp>
        <stp>SECURITY_NAME</stp>
        <stp>[VALORES POTENCIALES Y SEGUIMIENTO.xlsx]SPX SX5E CAC40 DAX30 IBEX35!R511C5</stp>
        <tr r="E511" s="6"/>
      </tp>
      <tp t="s">
        <v>Synopsys Inc</v>
        <stp/>
        <stp>##V3_BDPV12</stp>
        <stp>SNPS UW Equity</stp>
        <stp>SECURITY_NAME</stp>
        <stp>[VALORES POTENCIALES Y SEGUIMIENTO.xlsx]SPX SX5E CAC40 DAX30 IBEX35!R421C5</stp>
        <tr r="E421" s="6"/>
      </tp>
      <tp t="s">
        <v>PNC Financial Services Group I</v>
        <stp/>
        <stp>##V3_BDPV12</stp>
        <stp>PNC UN Equity</stp>
        <stp>SECURITY_NAME</stp>
        <stp>[VALORES POTENCIALES Y SEGUIMIENTO.xlsx]SPX SX5E CAC40 DAX30 IBEX35!R381C5</stp>
        <tr r="E381" s="6"/>
      </tp>
      <tp t="s">
        <v>Pfizer Inc</v>
        <stp/>
        <stp>##V3_BDPV12</stp>
        <stp>PFE UN Equity</stp>
        <stp>SECURITY_NAME</stp>
        <stp>[VALORES POTENCIALES Y SEGUIMIENTO.xlsx]SPX SX5E CAC40 DAX30 IBEX35!R371C5</stp>
        <tr r="E371" s="6"/>
      </tp>
      <tp t="s">
        <v>PVH Corp</v>
        <stp/>
        <stp>##V3_BDPV12</stp>
        <stp>PVH UN Equity</stp>
        <stp>SECURITY_NAME</stp>
        <stp>[VALORES POTENCIALES Y SEGUIMIENTO.xlsx]SPX SX5E CAC40 DAX30 IBEX35!R391C5</stp>
        <tr r="E391" s="6"/>
      </tp>
      <tp>
        <v>416.42141723632813</v>
        <stp/>
        <stp>##V3_BDPV12</stp>
        <stp>SNPS US Equity</stp>
        <stp>BEST_TARGET_PRICE</stp>
        <stp>[VALORES POTENCIALES Y SEGUIMIENTO.xlsx]POTENCIALES!R292C27</stp>
        <tr r="AA292" s="1"/>
      </tp>
      <tp>
        <v>266.69000244140625</v>
        <stp/>
        <stp>##V3_BDPV12</stp>
        <stp>ANSS US Equity</stp>
        <stp>BEST_TARGET_PRICE</stp>
        <stp>[VALORES POTENCIALES Y SEGUIMIENTO.xlsx]POTENCIALES!R295C27</stp>
        <tr r="AA295" s="1"/>
      </tp>
      <tp t="s">
        <v>Raytheon Technologies Corp</v>
        <stp/>
        <stp>##V3_BDPV12</stp>
        <stp>RTX UN Equity</stp>
        <stp>SECURITY_NAME</stp>
        <stp>[VALORES POTENCIALES Y SEGUIMIENTO.xlsx]SPX SX5E CAC40 DAX30 IBEX35!R411C5</stp>
        <tr r="E411" s="6"/>
      </tp>
      <tp t="s">
        <v>US Bancorp</v>
        <stp/>
        <stp>##V3_BDPV12</stp>
        <stp>USB UN Equity</stp>
        <stp>SECURITY_NAME</stp>
        <stp>[VALORES POTENCIALES Y SEGUIMIENTO.xlsx]SPX SX5E CAC40 DAX30 IBEX35!R471C5</stp>
        <tr r="E471" s="6"/>
      </tp>
      <tp>
        <v>28.178787231445313</v>
        <stp/>
        <stp>##V3_BDPV12</stp>
        <stp>INTC US Equity</stp>
        <stp>BEST_TARGET_PRICE</stp>
        <stp>[VALORES POTENCIALES Y SEGUIMIENTO.xlsx]POTENCIALES!R352C27</stp>
        <tr r="AA352" s="1"/>
      </tp>
      <tp t="s">
        <v>Teradyne Inc</v>
        <stp/>
        <stp>##V3_BDPV12</stp>
        <stp>TER UW Equity</stp>
        <stp>SECURITY_NAME</stp>
        <stp>[VALORES POTENCIALES Y SEGUIMIENTO.xlsx]SPX SX5E CAC40 DAX30 IBEX35!R441C5</stp>
        <tr r="E441" s="6"/>
      </tp>
      <tp t="s">
        <v>Travelers Cos Inc/The</v>
        <stp/>
        <stp>##V3_BDPV12</stp>
        <stp>TRV UN Equity</stp>
        <stp>SECURITY_NAME</stp>
        <stp>[VALORES POTENCIALES Y SEGUIMIENTO.xlsx]SPX SX5E CAC40 DAX30 IBEX35!R451C5</stp>
        <tr r="E451" s="6"/>
      </tp>
      <tp>
        <v>470.63180541992188</v>
        <stp/>
        <stp>##V3_BDPV12</stp>
        <stp>INTU US Equity</stp>
        <stp>BEST_TARGET_PRICE</stp>
        <stp>[VALORES POTENCIALES Y SEGUIMIENTO.xlsx]POTENCIALES!R283C27</stp>
        <tr r="AA283" s="1"/>
      </tp>
      <tp t="s">
        <v>Whirlpool Corp</v>
        <stp/>
        <stp>##V3_BDPV12</stp>
        <stp>WHR UN Equity</stp>
        <stp>SECURITY_NAME</stp>
        <stp>[VALORES POTENCIALES Y SEGUIMIENTO.xlsx]SPX SX5E CAC40 DAX30 IBEX35!R491C5</stp>
        <tr r="E491" s="6"/>
      </tp>
      <tp>
        <v>32.200000762939453</v>
        <stp/>
        <stp>##V3_BDPV12</stp>
        <stp>GNTX US Equity</stp>
        <stp>BEST_TARGET_PRICE</stp>
        <stp>[VALORES POTENCIALES Y SEGUIMIENTO.xlsx]POTENCIALES!R133C27</stp>
        <tr r="AA133" s="1"/>
      </tp>
      <tp t="s">
        <v>Regeneron Pharmaceuticals Inc</v>
        <stp/>
        <stp>##V3_BDPV12</stp>
        <stp>REGN UW Equity</stp>
        <stp>SECURITY_NAME</stp>
        <stp>[VALORES POTENCIALES Y SEGUIMIENTO.xlsx]SPX SX5E CAC40 DAX30 IBEX35!R400C5</stp>
        <tr r="E400" s="6"/>
      </tp>
      <tp t="s">
        <v>Ventas Inc</v>
        <stp/>
        <stp>##V3_BDPV12</stp>
        <stp>VTR UN Equity</stp>
        <stp>SECURITY_NAME</stp>
        <stp>[VALORES POTENCIALES Y SEGUIMIENTO.xlsx]SPX SX5E CAC40 DAX30 IBEX35!R481C5</stp>
        <tr r="E481" s="6"/>
      </tp>
      <tp t="s">
        <v>Hewlett Packard Enterprise Co</v>
        <stp/>
        <stp>##V3_BDPV12</stp>
        <stp>HPE UN Equity</stp>
        <stp>SECURITY_NAME</stp>
        <stp>[VALORES POTENCIALES Y SEGUIMIENTO.xlsx]SPX SX5E CAC40 DAX30 IBEX35!R231C5</stp>
        <tr r="E231" s="6"/>
      </tp>
      <tp t="s">
        <v>#N/A N/A</v>
        <stp/>
        <stp>##V3_BDPV12</stp>
        <stp>DNKN US Equity</stp>
        <stp>BEST_TARGET_PRICE</stp>
        <stp>[VALORES POTENCIALES Y SEGUIMIENTO.xlsx]POTENCIALES!R243C27</stp>
        <tr r="AA243" s="1"/>
      </tp>
      <tp t="s">
        <v>Johnson Controls International</v>
        <stp/>
        <stp>##V3_BDPV12</stp>
        <stp>JCI UN Equity</stp>
        <stp>SECURITY_NAME</stp>
        <stp>[VALORES POTENCIALES Y SEGUIMIENTO.xlsx]SPX SX5E CAC40 DAX30 IBEX35!R261C5</stp>
        <tr r="E261" s="6"/>
      </tp>
      <tp t="s">
        <v>#N/A Field Not Applicable</v>
        <stp/>
        <stp>##V3_BDPV12</stp>
        <stp>AZPN US Equity</stp>
        <stp>DVD_EX_DT</stp>
        <stp>[VALORES POTENCIALES Y SEGUIMIENTO.xlsx]POTENCIALES!R294C11</stp>
        <tr r="K294" s="1"/>
      </tp>
      <tp t="s">
        <v>05/07/2022</v>
        <stp/>
        <stp>##V3_BDPV12</stp>
        <stp>ROVI SM Equity</stp>
        <stp>DVD_EX_DT</stp>
        <stp>[VALORES POTENCIALES Y SEGUIMIENTO.xlsx]CARTERA!R36C40</stp>
        <tr r="AN36" s="4"/>
      </tp>
      <tp t="s">
        <v>McCormick &amp; Co Inc/MD</v>
        <stp/>
        <stp>##V3_BDPV12</stp>
        <stp>MKC UN Equity</stp>
        <stp>SECURITY_NAME</stp>
        <stp>[VALORES POTENCIALES Y SEGUIMIENTO.xlsx]SPX SX5E CAC40 DAX30 IBEX35!R311C5</stp>
        <tr r="E311" s="6"/>
      </tp>
      <tp t="s">
        <v>Masco Corp</v>
        <stp/>
        <stp>##V3_BDPV12</stp>
        <stp>MAS UN Equity</stp>
        <stp>SECURITY_NAME</stp>
        <stp>[VALORES POTENCIALES Y SEGUIMIENTO.xlsx]SPX SX5E CAC40 DAX30 IBEX35!R301C5</stp>
        <tr r="E301" s="6"/>
      </tp>
      <tp t="s">
        <v>Merck &amp; Co Inc</v>
        <stp/>
        <stp>##V3_BDPV12</stp>
        <stp>MRK UN Equity</stp>
        <stp>SECURITY_NAME</stp>
        <stp>[VALORES POTENCIALES Y SEGUIMIENTO.xlsx]SPX SX5E CAC40 DAX30 IBEX35!R321C5</stp>
        <tr r="E321" s="6"/>
      </tp>
      <tp t="s">
        <v>Lennar Corp</v>
        <stp/>
        <stp>##V3_BDPV12</stp>
        <stp>LEN UN Equity</stp>
        <stp>SECURITY_NAME</stp>
        <stp>[VALORES POTENCIALES Y SEGUIMIENTO.xlsx]SPX SX5E CAC40 DAX30 IBEX35!R281C5</stp>
        <tr r="E281" s="6"/>
      </tp>
      <tp t="s">
        <v>Northrop Grumman Corp</v>
        <stp/>
        <stp>##V3_BDPV12</stp>
        <stp>NOC UN Equity</stp>
        <stp>SECURITY_NAME</stp>
        <stp>[VALORES POTENCIALES Y SEGUIMIENTO.xlsx]SPX SX5E CAC40 DAX30 IBEX35!R341C5</stp>
        <tr r="E341" s="6"/>
      </tp>
      <tp t="s">
        <v>News Corp</v>
        <stp/>
        <stp>##V3_BDPV12</stp>
        <stp>NWS UW Equity</stp>
        <stp>SECURITY_NAME</stp>
        <stp>[VALORES POTENCIALES Y SEGUIMIENTO.xlsx]SPX SX5E CAC40 DAX30 IBEX35!R351C5</stp>
        <tr r="E351" s="6"/>
      </tp>
      <tp t="s">
        <v>#N/A N/A</v>
        <stp/>
        <stp>##V3_BDPV12</stp>
        <stp>INOV US Equity</stp>
        <stp>BEST_TARGET_PRICE</stp>
        <stp>[VALORES POTENCIALES Y SEGUIMIENTO.xlsx]POTENCIALES!R312C27</stp>
        <tr r="AA312" s="1"/>
      </tp>
      <tp t="s">
        <v>USD</v>
        <stp/>
        <stp>##V3_BDPV12</stp>
        <stp>RGEN US Equity</stp>
        <stp>CRNCY</stp>
        <stp>[VALORES POTENCIALES Y SEGUIMIENTO.xlsx]POTENCIALES!R75C14</stp>
        <tr r="N75" s="1"/>
      </tp>
      <tp t="s">
        <v>CMS Energy Corp</v>
        <stp/>
        <stp>##V3_BDPV12</stp>
        <stp>CMS UN Equity</stp>
        <stp>SECURITY_NAME</stp>
        <stp>[VALORES POTENCIALES Y SEGUIMIENTO.xlsx]SPX SX5E CAC40 DAX30 IBEX35!R111C5</stp>
        <tr r="E111" s="6"/>
      </tp>
      <tp t="s">
        <v>Salesforce Inc</v>
        <stp/>
        <stp>##V3_BDPV12</stp>
        <stp>CRM UN Equity</stp>
        <stp>SECURITY_NAME</stp>
        <stp>[VALORES POTENCIALES Y SEGUIMIENTO.xlsx]SPX SX5E CAC40 DAX30 IBEX35!R121C5</stp>
        <tr r="E121" s="6"/>
      </tp>
      <tp t="s">
        <v>Chevron Corp</v>
        <stp/>
        <stp>##V3_BDPV12</stp>
        <stp>CVX UN Equity</stp>
        <stp>SECURITY_NAME</stp>
        <stp>[VALORES POTENCIALES Y SEGUIMIENTO.xlsx]SPX SX5E CAC40 DAX30 IBEX35!R131C5</stp>
        <tr r="E131" s="6"/>
      </tp>
      <tp t="s">
        <v>USD</v>
        <stp/>
        <stp>##V3_BDPV12</stp>
        <stp>REGN US Equity</stp>
        <stp>CRNCY</stp>
        <stp>[VALORES POTENCIALES Y SEGUIMIENTO.xlsx]POTENCIALES!R41C14</stp>
        <tr r="N41" s="1"/>
      </tp>
      <tp t="s">
        <v>Ecolab Inc</v>
        <stp/>
        <stp>##V3_BDPV12</stp>
        <stp>ECL UN Equity</stp>
        <stp>SECURITY_NAME</stp>
        <stp>[VALORES POTENCIALES Y SEGUIMIENTO.xlsx]SPX SX5E CAC40 DAX30 IBEX35!R161C5</stp>
        <tr r="E161" s="6"/>
      </tp>
      <tp t="s">
        <v>Equity Residential</v>
        <stp/>
        <stp>##V3_BDPV12</stp>
        <stp>EQR UN Equity</stp>
        <stp>SECURITY_NAME</stp>
        <stp>[VALORES POTENCIALES Y SEGUIMIENTO.xlsx]SPX SX5E CAC40 DAX30 IBEX35!R171C5</stp>
        <tr r="E171" s="6"/>
      </tp>
      <tp t="s">
        <v>Skyworks Solutions Inc</v>
        <stp/>
        <stp>##V3_BDPV12</stp>
        <stp>SWKS UW Equity</stp>
        <stp>SECURITY_NAME</stp>
        <stp>[VALORES POTENCIALES Y SEGUIMIENTO.xlsx]SPX SX5E CAC40 DAX30 IBEX35!R431C5</stp>
        <tr r="E431" s="6"/>
      </tp>
      <tp t="s">
        <v>Danaher Corp</v>
        <stp/>
        <stp>##V3_BDPV12</stp>
        <stp>DHR UN Equity</stp>
        <stp>SECURITY_NAME</stp>
        <stp>[VALORES POTENCIALES Y SEGUIMIENTO.xlsx]SPX SX5E CAC40 DAX30 IBEX35!R141C5</stp>
        <tr r="E141" s="6"/>
      </tp>
      <tp t="s">
        <v>Duke Realty Corp</v>
        <stp/>
        <stp>##V3_BDPV12</stp>
        <stp>DRE UN Equity</stp>
        <stp>SECURITY_NAME</stp>
        <stp>[VALORES POTENCIALES Y SEGUIMIENTO.xlsx]SPX SX5E CAC40 DAX30 IBEX35!R151C5</stp>
        <tr r="E151" s="6"/>
      </tp>
      <tp t="s">
        <v>#N/A N/A</v>
        <stp/>
        <stp>##V3_BDPV12</stp>
        <stp>ZNGA US Equity</stp>
        <stp>BEST_TARGET_PRICE</stp>
        <stp>[VALORES POTENCIALES Y SEGUIMIENTO.xlsx]POTENCIALES!R328C27</stp>
        <tr r="AA328" s="1"/>
      </tp>
      <tp t="s">
        <v>Take-Two Interactive Software</v>
        <stp/>
        <stp>##V3_BDPV12</stp>
        <stp>TTWO UW Equity</stp>
        <stp>SECURITY_NAME</stp>
        <stp>[VALORES POTENCIALES Y SEGUIMIENTO.xlsx]SPX SX5E CAC40 DAX30 IBEX35!R456C5</stp>
        <tr r="E456" s="6"/>
      </tp>
      <tp>
        <v>65.05</v>
        <stp/>
        <stp>##V3_BDPV12</stp>
        <stp>LYV US Equity</stp>
        <stp>LOW_52WEEK</stp>
        <stp>[VALORES POTENCIALES Y SEGUIMIENTO.xlsx]POTENCIALES!R19C35</stp>
        <tr r="AI19" s="1"/>
      </tp>
      <tp>
        <v>194165573769.20001</v>
        <stp/>
        <stp>##V3_BDPV12</stp>
        <stp>MCD US Equity</stp>
        <stp>CUR_MKT_CAP</stp>
        <stp>[VALORES POTENCIALES Y SEGUIMIENTO.xlsx]POTENCIALES!R246C17</stp>
        <tr r="Q246" s="1"/>
      </tp>
      <tp>
        <v>16.647782403643788</v>
        <stp/>
        <stp>##V3_BDPV12</stp>
        <stp>UNH US Equity</stp>
        <stp>EV_EBITDA_ADJUSTED</stp>
        <stp>[VALORES POTENCIALES Y SEGUIMIENTO.xlsx]POTENCIALES!R87C15</stp>
        <tr r="O87" s="1"/>
      </tp>
      <tp>
        <v>11519861573.219999</v>
        <stp/>
        <stp>##V3_BDPV12</stp>
        <stp>RNO FP Equity</stp>
        <stp>CUR_MKT_CAP</stp>
        <stp>[VALORES POTENCIALES Y SEGUIMIENTO.xlsx]SPX SX5E CAC40 DAX30 IBEX35!R34C21</stp>
        <tr r="U34" s="6"/>
      </tp>
      <tp>
        <v>35223703910.550003</v>
        <stp/>
        <stp>##V3_BDPV12</stp>
        <stp>MTD US Equity</stp>
        <stp>CUR_MKT_CAP</stp>
        <stp>[VALORES POTENCIALES Y SEGUIMIENTO.xlsx]POTENCIALES!R128C17</stp>
        <tr r="Q128" s="1"/>
      </tp>
      <tp>
        <v>57.84</v>
        <stp/>
        <stp>##V3_BDPV12</stp>
        <stp>CCL/B CN Equity</stp>
        <stp>PX_CLOSE_YTD</stp>
        <stp>[VALORES POTENCIALES Y SEGUIMIENTO.xlsx]POTENCIALES!R167C29</stp>
        <tr r="AC167" s="1"/>
      </tp>
      <tp>
        <v>103.81</v>
        <stp/>
        <stp>##V3_BDPV12</stp>
        <stp>MRK US Equity</stp>
        <stp>LAST PRICE</stp>
        <stp>[VALORES POTENCIALES Y SEGUIMIENTO.xlsx]POTENCIALES!R94C30</stp>
        <tr r="AD94" s="1"/>
      </tp>
      <tp>
        <v>258.91000000000003</v>
        <stp/>
        <stp>##V3_BDPV12</stp>
        <stp>MSI US Equity</stp>
        <stp>LAST PRICE</stp>
        <stp>[VALORES POTENCIALES Y SEGUIMIENTO.xlsx]POTENCIALES!R14C30</stp>
        <tr r="AD14" s="1"/>
      </tp>
      <tp>
        <v>300.27999999999997</v>
        <stp/>
        <stp>##V3_BDPV12</stp>
        <stp>MOH US Equity</stp>
        <stp>LAST PRICE</stp>
        <stp>[VALORES POTENCIALES Y SEGUIMIENTO.xlsx]POTENCIALES!R83C30</stp>
        <tr r="AD83" s="1"/>
      </tp>
      <tp>
        <v>4211618158.79</v>
        <stp/>
        <stp>##V3_BDPV12</stp>
        <stp>FIZZ US Equity</stp>
        <stp>CUR_MKT_CAP</stp>
        <stp>[VALORES POTENCIALES Y SEGUIMIENTO.xlsx]POTENCIALES!R251C17</stp>
        <tr r="Q251" s="1"/>
      </tp>
      <tp>
        <v>74812841064.059998</v>
        <stp/>
        <stp>##V3_BDPV12</stp>
        <stp>BNP FP Equity</stp>
        <stp>CUR_MKT_CAP</stp>
        <stp>[VALORES POTENCIALES Y SEGUIMIENTO.xlsx]SPX SX5E CAC40 DAX30 IBEX35!R12C21</stp>
        <tr r="U12" s="6"/>
      </tp>
      <tp>
        <v>46389646119.880005</v>
        <stp/>
        <stp>##V3_BDPV12</stp>
        <stp>ISP IM Equity</stp>
        <stp>CUR_MKT_CAP</stp>
        <stp>[VALORES POTENCIALES Y SEGUIMIENTO.xlsx]SPX SX5E CAC40 DAX30 IBEX35!R35C12</stp>
        <tr r="L35" s="6"/>
      </tp>
      <tp>
        <v>74812841064.059998</v>
        <stp/>
        <stp>##V3_BDPV12</stp>
        <stp>BNP FP Equity</stp>
        <stp>CUR_MKT_CAP</stp>
        <stp>[VALORES POTENCIALES Y SEGUIMIENTO.xlsx]SPX SX5E CAC40 DAX30 IBEX35!R20C12</stp>
        <tr r="L20" s="6"/>
      </tp>
      <tp>
        <v>6.8785142261959571</v>
        <stp/>
        <stp>##V3_BDPV12</stp>
        <stp>URI US Equity</stp>
        <stp>EV_EBITDA_ADJUSTED</stp>
        <stp>[VALORES POTENCIALES Y SEGUIMIENTO.xlsx]POTENCIALES!R63C15</stp>
        <tr r="O63" s="1"/>
      </tp>
      <tp>
        <v>360.04</v>
        <stp/>
        <stp>##V3_BDPV12</stp>
        <stp>MCK US Equity</stp>
        <stp>LAST PRICE</stp>
        <stp>[VALORES POTENCIALES Y SEGUIMIENTO.xlsx]POTENCIALES!R97C30</stp>
        <tr r="AD97" s="1"/>
      </tp>
      <tp>
        <v>173.01</v>
        <stp/>
        <stp>##V3_BDPV12</stp>
        <stp>MAR US Equity</stp>
        <stp>LAST PRICE</stp>
        <stp>[VALORES POTENCIALES Y SEGUIMIENTO.xlsx]POTENCIALES!R26C30</stp>
        <tr r="AD26" s="1"/>
      </tp>
      <tp>
        <v>89.82</v>
        <stp/>
        <stp>##V3_BDPV12</stp>
        <stp>MAN US Equity</stp>
        <stp>LAST PRICE</stp>
        <stp>[VALORES POTENCIALES Y SEGUIMIENTO.xlsx]POTENCIALES!R58C30</stp>
        <tr r="AD58" s="1"/>
      </tp>
      <tp t="s">
        <v>UNITED STATES</v>
        <stp/>
        <stp>##V3_BDPV12</stp>
        <stp>ROK US Equity</stp>
        <stp>COUNTRY_FULL_NAME</stp>
        <stp>[VALORES POTENCIALES Y SEGUIMIENTO.xlsx]POTENCIALES!R155C13</stp>
        <tr r="M155" s="1"/>
      </tp>
      <tp t="s">
        <v>UNITED STATES</v>
        <stp/>
        <stp>##V3_BDPV12</stp>
        <stp>ROP US Equity</stp>
        <stp>COUNTRY_FULL_NAME</stp>
        <stp>[VALORES POTENCIALES Y SEGUIMIENTO.xlsx]POTENCIALES!R132C13</stp>
        <tr r="M132" s="1"/>
      </tp>
      <tp t="s">
        <v>#N/A N/A</v>
        <stp/>
        <stp>##V3_BDPV12</stp>
        <stp>MANT US Equity</stp>
        <stp>PX_CLOSE_1D</stp>
        <stp>[VALORES POTENCIALES Y SEGUIMIENTO.xlsx]POTENCIALES!R325C32</stp>
        <tr r="AF325" s="1"/>
      </tp>
      <tp>
        <v>258.35000000000002</v>
        <stp/>
        <stp>##V3_BDPV12</stp>
        <stp>MSFT US Equity</stp>
        <stp>PX_CLOSE_1D</stp>
        <stp>[VALORES POTENCIALES Y SEGUIMIENTO.xlsx]POTENCIALES!R282C32</stp>
        <tr r="AF282" s="1"/>
      </tp>
      <tp t="s">
        <v>UNITED STATES</v>
        <stp/>
        <stp>##V3_BDPV12</stp>
        <stp>RNG US Equity</stp>
        <stp>COUNTRY_FULL_NAME</stp>
        <stp>[VALORES POTENCIALES Y SEGUIMIENTO.xlsx]POTENCIALES!R296C13</stp>
        <tr r="M296" s="1"/>
      </tp>
      <tp t="s">
        <v>UNITED STATES</v>
        <stp/>
        <stp>##V3_BDPV12</stp>
        <stp>ZG US Equity</stp>
        <stp>COUNTRY_FULL_NAME</stp>
        <stp>[VALORES POTENCIALES Y SEGUIMIENTO.xlsx]POTENCIALES!R267C13</stp>
        <tr r="M267" s="1"/>
      </tp>
      <tp t="s">
        <v>UNITED STATES</v>
        <stp/>
        <stp>##V3_BDPV12</stp>
        <stp>ZM US Equity</stp>
        <stp>COUNTRY_FULL_NAME</stp>
        <stp>[VALORES POTENCIALES Y SEGUIMIENTO.xlsx]POTENCIALES!R298C13</stp>
        <tr r="M298" s="1"/>
      </tp>
      <tp>
        <v>43.23</v>
        <stp/>
        <stp>##V3_BDPV12</stp>
        <stp>IRBT US Equity</stp>
        <stp>PX_CLOSE_1D</stp>
        <stp>[VALORES POTENCIALES Y SEGUIMIENTO.xlsx]POTENCIALES!R256C32</stp>
        <tr r="AF256" s="1"/>
      </tp>
      <tp t="s">
        <v>UNITED STATES</v>
        <stp/>
        <stp>##V3_BDPV12</stp>
        <stp>WU US Equity</stp>
        <stp>COUNTRY_FULL_NAME</stp>
        <stp>[VALORES POTENCIALES Y SEGUIMIENTO.xlsx]POTENCIALES!R104C13</stp>
        <tr r="M104" s="1"/>
      </tp>
      <tp t="s">
        <v>UNITED STATES</v>
        <stp/>
        <stp>##V3_BDPV12</stp>
        <stp>WM US Equity</stp>
        <stp>COUNTRY_FULL_NAME</stp>
        <stp>[VALORES POTENCIALES Y SEGUIMIENTO.xlsx]POTENCIALES!R146C13</stp>
        <tr r="M146" s="1"/>
      </tp>
      <tp>
        <v>53</v>
        <stp/>
        <stp>##V3_BDPV12</stp>
        <stp>FTNT US Equity</stp>
        <stp>PX_CLOSE_1D</stp>
        <stp>[VALORES POTENCIALES Y SEGUIMIENTO.xlsx]POTENCIALES!R331C32</stp>
        <tr r="AF331" s="1"/>
      </tp>
      <tp>
        <v>119.98</v>
        <stp/>
        <stp>##V3_BDPV12</stp>
        <stp>AMAT US Equity</stp>
        <stp>PX_CLOSE_1D</stp>
        <stp>[VALORES POTENCIALES Y SEGUIMIENTO.xlsx]POTENCIALES!R359C32</stp>
        <tr r="AF359" s="1"/>
      </tp>
      <tp t="s">
        <v>UNITED STATES</v>
        <stp/>
        <stp>##V3_BDPV12</stp>
        <stp>PH US Equity</stp>
        <stp>COUNTRY_FULL_NAME</stp>
        <stp>[VALORES POTENCIALES Y SEGUIMIENTO.xlsx]POTENCIALES!R164C13</stp>
        <tr r="M164" s="1"/>
      </tp>
      <tp>
        <v>60.29</v>
        <stp/>
        <stp>##V3_BDPV12</stp>
        <stp>BWXT US Equity</stp>
        <stp>PX_CLOSE_1D</stp>
        <stp>[VALORES POTENCIALES Y SEGUIMIENTO.xlsx]POTENCIALES!R153C32</stp>
        <tr r="AF153" s="1"/>
      </tp>
      <tp t="s">
        <v>06/03/2023</v>
        <stp/>
        <stp>##V3_BDPV12</stp>
        <stp>HRB US Equity</stp>
        <stp>DVD_EX_DT</stp>
        <stp>[VALORES POTENCIALES Y SEGUIMIENTO.xlsx]POTENCIALES!R191C11</stp>
        <tr r="K191" s="1"/>
      </tp>
      <tp t="s">
        <v>UNITED STATES</v>
        <stp/>
        <stp>##V3_BDPV12</stp>
        <stp>SQ US Equity</stp>
        <stp>COUNTRY_FULL_NAME</stp>
        <stp>[VALORES POTENCIALES Y SEGUIMIENTO.xlsx]POTENCIALES!R190C13</stp>
        <tr r="M190" s="1"/>
      </tp>
      <tp>
        <v>514.79999999999995</v>
        <stp/>
        <stp>##V3_BDPV12</stp>
        <stp>COST US Equity</stp>
        <stp>PX_CLOSE_1D</stp>
        <stp>[VALORES POTENCIALES Y SEGUIMIENTO.xlsx]POTENCIALES!R229C32</stp>
        <tr r="AF229" s="1"/>
      </tp>
      <tp t="s">
        <v>01/03/2023</v>
        <stp/>
        <stp>##V3_BDPV12</stp>
        <stp>HLI US Equity</stp>
        <stp>DVD_EX_DT</stp>
        <stp>[VALORES POTENCIALES Y SEGUIMIENTO.xlsx]POTENCIALES!R106C11</stp>
        <tr r="K106" s="1"/>
      </tp>
      <tp t="s">
        <v>12/05/2014</v>
        <stp/>
        <stp>##V3_BDPV12</stp>
        <stp>HLF US Equity</stp>
        <stp>DVD_EX_DT</stp>
        <stp>[VALORES POTENCIALES Y SEGUIMIENTO.xlsx]POTENCIALES!R102C11</stp>
        <tr r="K102" s="1"/>
      </tp>
      <tp t="s">
        <v>UNITED STATES</v>
        <stp/>
        <stp>##V3_BDPV12</stp>
        <stp>MA US Equity</stp>
        <stp>COUNTRY_FULL_NAME</stp>
        <stp>[VALORES POTENCIALES Y SEGUIMIENTO.xlsx]POTENCIALES!R103C13</stp>
        <tr r="M103" s="1"/>
      </tp>
      <tp t="s">
        <v>UNITED STATES</v>
        <stp/>
        <stp>##V3_BDPV12</stp>
        <stp>LB US Equity</stp>
        <stp>COUNTRY_FULL_NAME</stp>
        <stp>[VALORES POTENCIALES Y SEGUIMIENTO.xlsx]POTENCIALES!R211C13</stp>
        <tr r="M211" s="1"/>
      </tp>
      <tp>
        <v>130.54</v>
        <stp/>
        <stp>##V3_BDPV12</stp>
        <stp>CBOE US Equity</stp>
        <stp>HIGH_52WEEK</stp>
        <stp>[VALORES POTENCIALES Y SEGUIMIENTO.xlsx]POTENCIALES!R108C33</stp>
        <tr r="AG108" s="1"/>
      </tp>
      <tp>
        <v>522.48</v>
        <stp/>
        <stp>##V3_BDPV12</stp>
        <stp>ADBE US Equity</stp>
        <stp>HIGH_52WEEK</stp>
        <stp>[VALORES POTENCIALES Y SEGUIMIENTO.xlsx]POTENCIALES!R315C33</stp>
        <tr r="AG315" s="1"/>
      </tp>
      <tp t="s">
        <v>USD</v>
        <stp/>
        <stp>##V3_BDPV12</stp>
        <stp>VVV US Equity</stp>
        <stp>CRNCY</stp>
        <stp>[VALORES POTENCIALES Y SEGUIMIENTO.xlsx]POTENCIALES!R6C14</stp>
        <tr r="N6" s="1"/>
      </tp>
      <tp t="s">
        <v>09/11/2022</v>
        <stp/>
        <stp>##V3_BDPV12</stp>
        <stp>HON US Equity</stp>
        <stp>DVD_EX_DT</stp>
        <stp>[VALORES POTENCIALES Y SEGUIMIENTO.xlsx]POTENCIALES!R125C11</stp>
        <tr r="K125" s="1"/>
      </tp>
      <tp t="s">
        <v>UNITED STATES</v>
        <stp/>
        <stp>##V3_BDPV12</stp>
        <stp>IR US Equity</stp>
        <stp>COUNTRY_FULL_NAME</stp>
        <stp>[VALORES POTENCIALES Y SEGUIMIENTO.xlsx]POTENCIALES!R163C13</stp>
        <tr r="M163" s="1"/>
      </tp>
      <tp>
        <v>286.495</v>
        <stp/>
        <stp>##V3_BDPV12</stp>
        <stp>ERIE US Equity</stp>
        <stp>HIGH_52WEEK</stp>
        <stp>[VALORES POTENCIALES Y SEGUIMIENTO.xlsx]POTENCIALES!R117C33</stp>
        <tr r="AG117" s="1"/>
      </tp>
      <tp>
        <v>202.935</v>
        <stp/>
        <stp>##V3_BDPV12</stp>
        <stp>FIVE US Equity</stp>
        <stp>HIGH_52WEEK</stp>
        <stp>[VALORES POTENCIALES Y SEGUIMIENTO.xlsx]POTENCIALES!R236C33</stp>
        <tr r="AG236" s="1"/>
      </tp>
      <tp t="s">
        <v>23/02/2023</v>
        <stp/>
        <stp>##V3_BDPV12</stp>
        <stp>HII US Equity</stp>
        <stp>DVD_EX_DT</stp>
        <stp>[VALORES POTENCIALES Y SEGUIMIENTO.xlsx]POTENCIALES!R169C11</stp>
        <tr r="K169" s="1"/>
      </tp>
      <tp>
        <v>176.42</v>
        <stp/>
        <stp>##V3_BDPV12</stp>
        <stp>VRSK US Equity</stp>
        <stp>PX_CLOSE_YTD</stp>
        <stp>[VALORES POTENCIALES Y SEGUIMIENTO.xlsx]POTENCIALES!R52C29</stp>
        <tr r="AC52" s="1"/>
      </tp>
      <tp>
        <v>217.72</v>
        <stp/>
        <stp>##V3_BDPV12</stp>
        <stp>EXPE US Equity</stp>
        <stp>HIGH_52WEEK</stp>
        <stp>[VALORES POTENCIALES Y SEGUIMIENTO.xlsx]POTENCIALES!R264C33</stp>
        <tr r="AG264" s="1"/>
      </tp>
      <tp t="s">
        <v>UNITED STATES</v>
        <stp/>
        <stp>##V3_BDPV12</stp>
        <stp>HD US Equity</stp>
        <stp>COUNTRY_FULL_NAME</stp>
        <stp>[VALORES POTENCIALES Y SEGUIMIENTO.xlsx]POTENCIALES!R221C13</stp>
        <tr r="M221" s="1"/>
      </tp>
      <tp t="s">
        <v>UNITED STATES</v>
        <stp/>
        <stp>##V3_BDPV12</stp>
        <stp>HP US Equity</stp>
        <stp>COUNTRY_FULL_NAME</stp>
        <stp>[VALORES POTENCIALES Y SEGUIMIENTO.xlsx]POTENCIALES!R332C13</stp>
        <tr r="M332" s="1"/>
      </tp>
      <tp>
        <v>86.234999999999999</v>
        <stp/>
        <stp>##V3_BDPV12</stp>
        <stp>HLNE US Equity</stp>
        <stp>HIGH_52WEEK</stp>
        <stp>[VALORES POTENCIALES Y SEGUIMIENTO.xlsx]POTENCIALES!R112C33</stp>
        <tr r="AG112" s="1"/>
      </tp>
      <tp t="s">
        <v>#N/A Field Not Applicable</v>
        <stp/>
        <stp>##V3_BDPV12</stp>
        <stp>HGV US Equity</stp>
        <stp>DVD_EX_DT</stp>
        <stp>[VALORES POTENCIALES Y SEGUIMIENTO.xlsx]POTENCIALES!R255C11</stp>
        <tr r="K255" s="1"/>
      </tp>
      <tp t="s">
        <v>UNITED STATES</v>
        <stp/>
        <stp>##V3_BDPV12</stp>
        <stp>FL US Equity</stp>
        <stp>COUNTRY_FULL_NAME</stp>
        <stp>[VALORES POTENCIALES Y SEGUIMIENTO.xlsx]POTENCIALES!R215C13</stp>
        <tr r="M215" s="1"/>
      </tp>
      <tp t="s">
        <v>UNITED STATES</v>
        <stp/>
        <stp>##V3_BDPV12</stp>
        <stp>FB US Equity</stp>
        <stp>COUNTRY_FULL_NAME</stp>
        <stp>[VALORES POTENCIALES Y SEGUIMIENTO.xlsx]POTENCIALES!R272C13</stp>
        <tr r="M272" s="1"/>
      </tp>
      <tp t="s">
        <v>UNITED STATES</v>
        <stp/>
        <stp>##V3_BDPV12</stp>
        <stp>DE US Equity</stp>
        <stp>COUNTRY_FULL_NAME</stp>
        <stp>[VALORES POTENCIALES Y SEGUIMIENTO.xlsx]POTENCIALES!R159C13</stp>
        <tr r="M159" s="1"/>
      </tp>
      <tp t="s">
        <v>04/01/2023</v>
        <stp/>
        <stp>##V3_BDPV12</stp>
        <stp>HEI US Equity</stp>
        <stp>DVD_EX_DT</stp>
        <stp>[VALORES POTENCIALES Y SEGUIMIENTO.xlsx]POTENCIALES!R206C11</stp>
        <tr r="K206" s="1"/>
      </tp>
      <tp t="s">
        <v>UNITED STATES</v>
        <stp/>
        <stp>##V3_BDPV12</stp>
        <stp>GD US Equity</stp>
        <stp>COUNTRY_FULL_NAME</stp>
        <stp>[VALORES POTENCIALES Y SEGUIMIENTO.xlsx]POTENCIALES!R195C13</stp>
        <tr r="M195" s="1"/>
      </tp>
      <tp t="s">
        <v>UNITED STATES</v>
        <stp/>
        <stp>##V3_BDPV12</stp>
        <stp>EA US Equity</stp>
        <stp>COUNTRY_FULL_NAME</stp>
        <stp>[VALORES POTENCIALES Y SEGUIMIENTO.xlsx]POTENCIALES!R329C13</stp>
        <tr r="M329" s="1"/>
      </tp>
      <tp t="s">
        <v>UNITED STATES</v>
        <stp/>
        <stp>##V3_BDPV12</stp>
        <stp>DG US Equity</stp>
        <stp>COUNTRY_FULL_NAME</stp>
        <stp>[VALORES POTENCIALES Y SEGUIMIENTO.xlsx]POTENCIALES!R227C13</stp>
        <tr r="M227" s="1"/>
      </tp>
      <tp t="s">
        <v>UNITED STATES</v>
        <stp/>
        <stp>##V3_BDPV12</stp>
        <stp>RTN US Equity</stp>
        <stp>COUNTRY_FULL_NAME</stp>
        <stp>[VALORES POTENCIALES Y SEGUIMIENTO.xlsx]POTENCIALES!R197C13</stp>
        <tr r="M197" s="1"/>
      </tp>
      <tp t="s">
        <v>UNITED STATES</v>
        <stp/>
        <stp>##V3_BDPV12</stp>
        <stp>DT US Equity</stp>
        <stp>COUNTRY_FULL_NAME</stp>
        <stp>[VALORES POTENCIALES Y SEGUIMIENTO.xlsx]POTENCIALES!R305C13</stp>
        <tr r="M305" s="1"/>
      </tp>
      <tp>
        <v>38.86</v>
        <stp/>
        <stp>##V3_BDPV12</stp>
        <stp>VRNT US Equity</stp>
        <stp>PX_CLOSE_1D</stp>
        <stp>[VALORES POTENCIALES Y SEGUIMIENTO.xlsx]POTENCIALES!R321C32</stp>
        <tr r="AF321" s="1"/>
      </tp>
      <tp t="s">
        <v>UNITED STATES</v>
        <stp/>
        <stp>##V3_BDPV12</stp>
        <stp>RSG US Equity</stp>
        <stp>COUNTRY_FULL_NAME</stp>
        <stp>[VALORES POTENCIALES Y SEGUIMIENTO.xlsx]POTENCIALES!R144C13</stp>
        <tr r="M144" s="1"/>
      </tp>
      <tp t="s">
        <v>#N/A N/A</v>
        <stp/>
        <stp>##V3_BDPV12</stp>
        <stp>MIME US Equity</stp>
        <stp>HIGH_52WEEK</stp>
        <stp>[VALORES POTENCIALES Y SEGUIMIENTO.xlsx]POTENCIALES!R278C33</stp>
        <tr r="AG278" s="1"/>
      </tp>
      <tp t="s">
        <v>CANADA</v>
        <stp/>
        <stp>##V3_BDPV12</stp>
        <stp>DOL CN Equity</stp>
        <stp>COUNTRY_FULL_NAME</stp>
        <stp>[VALORES POTENCIALES Y SEGUIMIENTO.xlsx]POTENCIALES!R226C13</stp>
        <tr r="M226" s="1"/>
      </tp>
      <tp>
        <v>115.32</v>
        <stp/>
        <stp>##V3_BDPV12</stp>
        <stp>ROST US Equity</stp>
        <stp>PX_CLOSE_1D</stp>
        <stp>[VALORES POTENCIALES Y SEGUIMIENTO.xlsx]POTENCIALES!R213C32</stp>
        <tr r="AF213" s="1"/>
      </tp>
      <tp t="s">
        <v>UNITED STATES</v>
        <stp/>
        <stp>##V3_BDPV12</stp>
        <stp>CR US Equity</stp>
        <stp>COUNTRY_FULL_NAME</stp>
        <stp>[VALORES POTENCIALES Y SEGUIMIENTO.xlsx]POTENCIALES!R156C13</stp>
        <tr r="M156" s="1"/>
      </tp>
      <tp t="s">
        <v>UNITED STATES</v>
        <stp/>
        <stp>##V3_BDPV12</stp>
        <stp>BA US Equity</stp>
        <stp>COUNTRY_FULL_NAME</stp>
        <stp>[VALORES POTENCIALES Y SEGUIMIENTO.xlsx]POTENCIALES!R196C13</stp>
        <tr r="M196" s="1"/>
      </tp>
      <tp>
        <v>112.23</v>
        <stp/>
        <stp>##V3_BDPV12</stp>
        <stp>QLYS US Equity</stp>
        <stp>PX_CLOSE_YTD</stp>
        <stp>[VALORES POTENCIALES Y SEGUIMIENTO.xlsx]POTENCIALES!R334C29</stp>
        <tr r="AC334" s="1"/>
      </tp>
      <tp>
        <v>24073932997.100002</v>
        <stp/>
        <stp>##V3_BDPV12</stp>
        <stp>MT NA Equity</stp>
        <stp>CUR_MKT_CAP</stp>
        <stp>[VALORES POTENCIALES Y SEGUIMIENTO.xlsx]SPX SX5E CAC40 DAX30 IBEX35!R28C21</stp>
        <tr r="U28" s="6"/>
      </tp>
      <tp>
        <v>-2.1228823680130633</v>
        <stp/>
        <stp>##V3_BDPV12</stp>
        <stp>ANET US Equity</stp>
        <stp>NET_DEBT_TO_EBITDA</stp>
        <stp>[VALORES POTENCIALES Y SEGUIMIENTO.xlsx]POTENCIALES!R11C20</stp>
        <tr r="T11" s="1"/>
      </tp>
      <tp>
        <v>4.815409309791332E-3</v>
        <stp/>
        <stp>##V3_BDPV12</stp>
        <stp>TNET US Equity</stp>
        <stp>NET_DEBT_TO_EBITDA</stp>
        <stp>[VALORES POTENCIALES Y SEGUIMIENTO.xlsx]POTENCIALES!R61C20</stp>
        <tr r="T61" s="1"/>
      </tp>
      <tp>
        <v>0</v>
        <stp/>
        <stp>##V3_BDPV12</stp>
        <stp>DT US Equity</stp>
        <stp>EQY_DPS</stp>
        <stp>[VALORES POTENCIALES Y SEGUIMIENTO.xlsx]POTENCIALES!R305C10</stp>
        <tr r="J305" s="1"/>
      </tp>
      <tp t="s">
        <v>#N/A Field Not Applicable</v>
        <stp/>
        <stp>##V3_BDPV12</stp>
        <stp>PCTY US Equity</stp>
        <stp>DVD_PAY_DT</stp>
        <stp>[VALORES POTENCIALES Y SEGUIMIENTO.xlsx]POTENCIALES!R62C12</stp>
        <tr r="L62" s="1"/>
      </tp>
      <tp>
        <v>109.94</v>
        <stp/>
        <stp>##V3_BDPV12</stp>
        <stp>QCOM US Equity</stp>
        <stp>PX_CLOSE_YTD</stp>
        <stp>[VALORES POTENCIALES Y SEGUIMIENTO.xlsx]POTENCIALES!R355C29</stp>
        <tr r="AC355" s="1"/>
      </tp>
      <tp>
        <v>59.676121690390417</v>
        <stp/>
        <stp>##V3_BDPV12</stp>
        <stp>RGEN US Equity</stp>
        <stp>EV_EBITDA_ADJUSTED</stp>
        <stp>[VALORES POTENCIALES Y SEGUIMIENTO.xlsx]POTENCIALES!R75C15</stp>
        <tr r="O75" s="1"/>
      </tp>
      <tp>
        <v>-0.97978436657681944</v>
        <stp/>
        <stp>##V3_BDPV12</stp>
        <stp>ANTM US Equity</stp>
        <stp>NET_DEBT_TO_EBITDA</stp>
        <stp>[VALORES POTENCIALES Y SEGUIMIENTO.xlsx]POTENCIALES!R80C20</stp>
        <tr r="T80" s="1"/>
      </tp>
      <tp>
        <v>-1.5679505807411089</v>
        <stp/>
        <stp>##V3_BDPV12</stp>
        <stp>MNST US Equity</stp>
        <stp>NET_DEBT_TO_EBITDA</stp>
        <stp>[VALORES POTENCIALES Y SEGUIMIENTO.xlsx]POTENCIALES!R33C20</stp>
        <tr r="T33" s="1"/>
      </tp>
      <tp>
        <v>0.85314875135722035</v>
        <stp/>
        <stp>##V3_BDPV12</stp>
        <stp>JNPR US Equity</stp>
        <stp>NET_DEBT_TO_EBITDA</stp>
        <stp>[VALORES POTENCIALES Y SEGUIMIENTO.xlsx]POTENCIALES!R15C20</stp>
        <tr r="T15" s="1"/>
      </tp>
      <tp>
        <v>147.18</v>
        <stp/>
        <stp>##V3_BDPV12</stp>
        <stp>CIGI CN Equity</stp>
        <stp>LAST PRICE</stp>
        <stp>[VALORES POTENCIALES Y SEGUIMIENTO.xlsx]POTENCIALES!R53C30</stp>
        <tr r="AD53" s="1"/>
      </tp>
      <tp t="s">
        <v>Xylem Inc/NY</v>
        <stp/>
        <stp>##V3_BDPV12</stp>
        <stp>XYL UN Equity</stp>
        <stp>SECURITY_NAME</stp>
        <stp>[VALORES POTENCIALES Y SEGUIMIENTO.xlsx]SPX SX5E CAC40 DAX30 IBEX35!R506C5</stp>
        <tr r="E506" s="6"/>
      </tp>
      <tp>
        <v>42</v>
        <stp/>
        <stp>##V3_BDPV12</stp>
        <stp>FIZZ US Equity</stp>
        <stp>BEST_TARGET_PRICE</stp>
        <stp>[VALORES POTENCIALES Y SEGUIMIENTO.xlsx]POTENCIALES!R251C27</stp>
        <tr r="AA251" s="1"/>
      </tp>
      <tp t="s">
        <v>Willis Towers Watson PLC</v>
        <stp/>
        <stp>##V3_BDPV12</stp>
        <stp>WLTW UW Equity</stp>
        <stp>SECURITY_NAME</stp>
        <stp>[VALORES POTENCIALES Y SEGUIMIENTO.xlsx]SPX SX5E CAC40 DAX30 IBEX35!R492C5</stp>
        <tr r="E492" s="6"/>
      </tp>
      <tp>
        <v>13.74571418762207</v>
        <stp/>
        <stp>##V3_BDPV12</stp>
        <stp>VIPS US Equity</stp>
        <stp>BEST_TARGET_PRICE</stp>
        <stp>[VALORES POTENCIALES Y SEGUIMIENTO.xlsx]POTENCIALES!R361C27</stp>
        <tr r="AA361" s="1"/>
      </tp>
      <tp t="s">
        <v>PulteGroup Inc</v>
        <stp/>
        <stp>##V3_BDPV12</stp>
        <stp>PHM UN Equity</stp>
        <stp>SECURITY_NAME</stp>
        <stp>[VALORES POTENCIALES Y SEGUIMIENTO.xlsx]SPX SX5E CAC40 DAX30 IBEX35!R376C5</stp>
        <tr r="E376" s="6"/>
      </tp>
      <tp t="s">
        <v>PPL Corp</v>
        <stp/>
        <stp>##V3_BDPV12</stp>
        <stp>PPL UN Equity</stp>
        <stp>SECURITY_NAME</stp>
        <stp>[VALORES POTENCIALES Y SEGUIMIENTO.xlsx]SPX SX5E CAC40 DAX30 IBEX35!R386C5</stp>
        <tr r="E386" s="6"/>
      </tp>
      <tp t="s">
        <v>People's United Financial Inc</v>
        <stp/>
        <stp>##V3_BDPV12</stp>
        <stp>PBCT UW Equity</stp>
        <stp>SECURITY_NAME</stp>
        <stp>[VALORES POTENCIALES Y SEGUIMIENTO.xlsx]SPX SX5E CAC40 DAX30 IBEX35!R365C5</stp>
        <tr r="E365" s="6"/>
      </tp>
      <tp>
        <v>14230.240461499998</v>
        <stp/>
        <stp>##V3_BDPV12</stp>
        <stp>HSIC US Equity</stp>
        <stp>CURR_ENTP_VAL</stp>
        <stp>[VALORES POTENCIALES Y SEGUIMIENTO.xlsx]POTENCIALES!R76C18</stp>
        <tr r="R76" s="1"/>
      </tp>
      <tp t="s">
        <v>Sherwin-Williams Co/The</v>
        <stp/>
        <stp>##V3_BDPV12</stp>
        <stp>SHW UN Equity</stp>
        <stp>SECURITY_NAME</stp>
        <stp>[VALORES POTENCIALES Y SEGUIMIENTO.xlsx]SPX SX5E CAC40 DAX30 IBEX35!R416C5</stp>
        <tr r="E416" s="6"/>
      </tp>
      <tp t="s">
        <v>STERIS PLC</v>
        <stp/>
        <stp>##V3_BDPV12</stp>
        <stp>STE UN Equity</stp>
        <stp>SECURITY_NAME</stp>
        <stp>[VALORES POTENCIALES Y SEGUIMIENTO.xlsx]SPX SX5E CAC40 DAX30 IBEX35!R426C5</stp>
        <tr r="E426" s="6"/>
      </tp>
      <tp t="s">
        <v>USD</v>
        <stp/>
        <stp>##V3_BDPV12</stp>
        <stp>UTHR US Equity</stp>
        <stp>CRNCY</stp>
        <stp>[VALORES POTENCIALES Y SEGUIMIENTO.xlsx]POTENCIALES!R40C14</stp>
        <tr r="N40" s="1"/>
      </tp>
      <tp t="s">
        <v>Rockwell Automation Inc</v>
        <stp/>
        <stp>##V3_BDPV12</stp>
        <stp>ROK UN Equity</stp>
        <stp>SECURITY_NAME</stp>
        <stp>[VALORES POTENCIALES Y SEGUIMIENTO.xlsx]SPX SX5E CAC40 DAX30 IBEX35!R406C5</stp>
        <tr r="E406" s="6"/>
      </tp>
      <tp>
        <v>121.27272796630859</v>
        <stp/>
        <stp>##V3_BDPV12</stp>
        <stp>FISV US Equity</stp>
        <stp>BEST_TARGET_PRICE</stp>
        <stp>[VALORES POTENCIALES Y SEGUIMIENTO.xlsx]POTENCIALES!R309C27</stp>
        <tr r="AA309" s="1"/>
      </tp>
      <tp>
        <v>121.27272796630859</v>
        <stp/>
        <stp>##V3_BDPV12</stp>
        <stp>FISV US Equity</stp>
        <stp>BEST_TARGET_PRICE</stp>
        <stp>[VALORES POTENCIALES Y SEGUIMIENTO.xlsx]POTENCIALES!R311C27</stp>
        <tr r="AA311" s="1"/>
      </tp>
      <tp t="s">
        <v>#N/A Field Not Applicable</v>
        <stp/>
        <stp>##V3_BDPV12</stp>
        <stp>SXIPEX GY Equity</stp>
        <stp>pe_ratio</stp>
        <stp>[VALORES POTENCIALES Y SEGUIMIENTO.xlsx]CARTERA!R44C18</stp>
        <tr r="R44" s="4"/>
      </tp>
      <tp t="s">
        <v>Thermo Fisher Scientific Inc</v>
        <stp/>
        <stp>##V3_BDPV12</stp>
        <stp>TMO UN Equity</stp>
        <stp>SECURITY_NAME</stp>
        <stp>[VALORES POTENCIALES Y SEGUIMIENTO.xlsx]SPX SX5E CAC40 DAX30 IBEX35!R446C5</stp>
        <tr r="E446" s="6"/>
      </tp>
      <tp t="s">
        <v>Molson Coors Beverage Co</v>
        <stp/>
        <stp>##V3_BDPV12</stp>
        <stp>TAP UN Equity</stp>
        <stp>SECURITY_NAME</stp>
        <stp>[VALORES POTENCIALES Y SEGUIMIENTO.xlsx]SPX SX5E CAC40 DAX30 IBEX35!R436C5</stp>
        <tr r="E436" s="6"/>
      </tp>
      <tp t="s">
        <v>Walgreens Boots Alliance Inc</v>
        <stp/>
        <stp>##V3_BDPV12</stp>
        <stp>WBA UW Equity</stp>
        <stp>SECURITY_NAME</stp>
        <stp>[VALORES POTENCIALES Y SEGUIMIENTO.xlsx]SPX SX5E CAC40 DAX30 IBEX35!R486C5</stp>
        <tr r="E486" s="6"/>
      </tp>
      <tp t="s">
        <v>W R Berkley Corp</v>
        <stp/>
        <stp>##V3_BDPV12</stp>
        <stp>WRB UN Equity</stp>
        <stp>SECURITY_NAME</stp>
        <stp>[VALORES POTENCIALES Y SEGUIMIENTO.xlsx]SPX SX5E CAC40 DAX30 IBEX35!R496C5</stp>
        <tr r="E496" s="6"/>
      </tp>
      <tp t="s">
        <v>Vulcan Materials Co</v>
        <stp/>
        <stp>##V3_BDPV12</stp>
        <stp>VMC UN Equity</stp>
        <stp>SECURITY_NAME</stp>
        <stp>[VALORES POTENCIALES Y SEGUIMIENTO.xlsx]SPX SX5E CAC40 DAX30 IBEX35!R476C5</stp>
        <tr r="E476" s="6"/>
      </tp>
      <tp>
        <v>199.82608032226563</v>
        <stp/>
        <stp>##V3_BDPV12</stp>
        <stp>FIVE US Equity</stp>
        <stp>BEST_TARGET_PRICE</stp>
        <stp>[VALORES POTENCIALES Y SEGUIMIENTO.xlsx]POTENCIALES!R236C27</stp>
        <tr r="AA236" s="1"/>
      </tp>
      <tp>
        <v>78.571426391601563</v>
        <stp/>
        <stp>##V3_BDPV12</stp>
        <stp>FIVN US Equity</stp>
        <stp>BEST_TARGET_PRICE</stp>
        <stp>[VALORES POTENCIALES Y SEGUIMIENTO.xlsx]POTENCIALES!R286C27</stp>
        <tr r="AA286" s="1"/>
      </tp>
      <tp t="s">
        <v>Hartford Financial Services Gr</v>
        <stp/>
        <stp>##V3_BDPV12</stp>
        <stp>HIG UN Equity</stp>
        <stp>SECURITY_NAME</stp>
        <stp>[VALORES POTENCIALES Y SEGUIMIENTO.xlsx]SPX SX5E CAC40 DAX30 IBEX35!R226C5</stp>
        <tr r="E226" s="6"/>
      </tp>
      <tp t="s">
        <v>Hershey Co/The</v>
        <stp/>
        <stp>##V3_BDPV12</stp>
        <stp>HSY UN Equity</stp>
        <stp>SECURITY_NAME</stp>
        <stp>[VALORES POTENCIALES Y SEGUIMIENTO.xlsx]SPX SX5E CAC40 DAX30 IBEX35!R236C5</stp>
        <tr r="E236" s="6"/>
      </tp>
      <tp t="s">
        <v>#N/A N/A</v>
        <stp/>
        <stp>##V3_BDPV12</stp>
        <stp>MIME US Equity</stp>
        <stp>BEST_TARGET_PRICE</stp>
        <stp>[VALORES POTENCIALES Y SEGUIMIENTO.xlsx]POTENCIALES!R278C27</stp>
        <tr r="AA278" s="1"/>
      </tp>
      <tp t="s">
        <v>Eli Lilly &amp; Co</v>
        <stp/>
        <stp>##V3_BDPV12</stp>
        <stp>LLY UN Equity</stp>
        <stp>SECURITY_NAME</stp>
        <stp>[VALORES POTENCIALES Y SEGUIMIENTO.xlsx]SPX SX5E CAC40 DAX30 IBEX35!R286C5</stp>
        <tr r="E286" s="6"/>
      </tp>
      <tp t="s">
        <v>LyondellBasell Industries NV</v>
        <stp/>
        <stp>##V3_BDPV12</stp>
        <stp>LYB UN Equity</stp>
        <stp>SECURITY_NAME</stp>
        <stp>[VALORES POTENCIALES Y SEGUIMIENTO.xlsx]SPX SX5E CAC40 DAX30 IBEX35!R296C5</stp>
        <tr r="E296" s="6"/>
      </tp>
      <tp t="s">
        <v>Organon &amp; Co</v>
        <stp/>
        <stp>##V3_BDPV12</stp>
        <stp>OGN UN Equity</stp>
        <stp>SECURITY_NAME</stp>
        <stp>[VALORES POTENCIALES Y SEGUIMIENTO.xlsx]SPX SX5E CAC40 DAX30 IBEX35!R356C5</stp>
        <tr r="E356" s="6"/>
      </tp>
      <tp>
        <v>163.80000305175781</v>
        <stp/>
        <stp>##V3_BDPV12</stp>
        <stp>WING US Equity</stp>
        <stp>BEST_TARGET_PRICE</stp>
        <stp>[VALORES POTENCIALES Y SEGUIMIENTO.xlsx]POTENCIALES!R252C27</stp>
        <tr r="AA252" s="1"/>
      </tp>
      <tp t="s">
        <v>ConocoPhillips</v>
        <stp/>
        <stp>##V3_BDPV12</stp>
        <stp>COP UN Equity</stp>
        <stp>SECURITY_NAME</stp>
        <stp>[VALORES POTENCIALES Y SEGUIMIENTO.xlsx]SPX SX5E CAC40 DAX30 IBEX35!R116C5</stp>
        <tr r="E116" s="6"/>
      </tp>
      <tp t="s">
        <v>Comerica Inc</v>
        <stp/>
        <stp>##V3_BDPV12</stp>
        <stp>CMA UN Equity</stp>
        <stp>SECURITY_NAME</stp>
        <stp>[VALORES POTENCIALES Y SEGUIMIENTO.xlsx]SPX SX5E CAC40 DAX30 IBEX35!R106C5</stp>
        <tr r="E106" s="6"/>
      </tp>
      <tp>
        <v>701.375</v>
        <stp/>
        <stp>##V3_BDPV12</stp>
        <stp>FICO US Equity</stp>
        <stp>BEST_TARGET_PRICE</stp>
        <stp>[VALORES POTENCIALES Y SEGUIMIENTO.xlsx]POTENCIALES!R307C27</stp>
        <tr r="AA307" s="1"/>
      </tp>
      <tp t="s">
        <v>Eastman Chemical Co</v>
        <stp/>
        <stp>##V3_BDPV12</stp>
        <stp>EMN UN Equity</stp>
        <stp>SECURITY_NAME</stp>
        <stp>[VALORES POTENCIALES Y SEGUIMIENTO.xlsx]SPX SX5E CAC40 DAX30 IBEX35!R166C5</stp>
        <tr r="E166" s="6"/>
      </tp>
      <tp t="s">
        <v>Digital Realty Trust Inc</v>
        <stp/>
        <stp>##V3_BDPV12</stp>
        <stp>DLR UN Equity</stp>
        <stp>SECURITY_NAME</stp>
        <stp>[VALORES POTENCIALES Y SEGUIMIENTO.xlsx]SPX SX5E CAC40 DAX30 IBEX35!R146C5</stp>
        <tr r="E146" s="6"/>
      </tp>
      <tp t="s">
        <v>Devon Energy Corp</v>
        <stp/>
        <stp>##V3_BDPV12</stp>
        <stp>DVN UN Equity</stp>
        <stp>SECURITY_NAME</stp>
        <stp>[VALORES POTENCIALES Y SEGUIMIENTO.xlsx]SPX SX5E CAC40 DAX30 IBEX35!R156C5</stp>
        <tr r="E156" s="6"/>
      </tp>
      <tp t="s">
        <v>General Mills Inc</v>
        <stp/>
        <stp>##V3_BDPV12</stp>
        <stp>GIS UN Equity</stp>
        <stp>SECURITY_NAME</stp>
        <stp>[VALORES POTENCIALES Y SEGUIMIENTO.xlsx]SPX SX5E CAC40 DAX30 IBEX35!R206C5</stp>
        <tr r="E206" s="6"/>
      </tp>
      <tp t="s">
        <v>FMC Corp</v>
        <stp/>
        <stp>##V3_BDPV12</stp>
        <stp>FMC UN Equity</stp>
        <stp>SECURITY_NAME</stp>
        <stp>[VALORES POTENCIALES Y SEGUIMIENTO.xlsx]SPX SX5E CAC40 DAX30 IBEX35!R196C5</stp>
        <tr r="E196" s="6"/>
      </tp>
      <tp t="s">
        <v>#N/A Field Not Applicable</v>
        <stp/>
        <stp>##V3_BDPV12</stp>
        <stp>VAR US Equity</stp>
        <stp>DVD_PAY_DT</stp>
        <stp>[VALORES POTENCIALES Y SEGUIMIENTO.xlsx]POTENCIALES!R77C12</stp>
        <tr r="L77" s="1"/>
      </tp>
      <tp>
        <v>7.8376590651292313</v>
        <stp/>
        <stp>##V3_BDPV12</stp>
        <stp>RHI US Equity</stp>
        <stp>EV_EBITDA_ADJUSTED</stp>
        <stp>[VALORES POTENCIALES Y SEGUIMIENTO.xlsx]POTENCIALES!R57C15</stp>
        <tr r="O57" s="1"/>
      </tp>
      <tp>
        <v>2680454649.3000002</v>
        <stp/>
        <stp>##V3_BDPV12</stp>
        <stp>BRC US Equity</stp>
        <stp>CUR_MKT_CAP</stp>
        <stp>[VALORES POTENCIALES Y SEGUIMIENTO.xlsx]POTENCIALES!R258C17</stp>
        <tr r="Q258" s="1"/>
      </tp>
      <tp>
        <v>23715106632</v>
        <stp/>
        <stp>##V3_BDPV12</stp>
        <stp>GPC US Equity</stp>
        <stp>CUR_MKT_CAP</stp>
        <stp>[VALORES POTENCIALES Y SEGUIMIENTO.xlsx]POTENCIALES!R219C17</stp>
        <tr r="Q219" s="1"/>
      </tp>
      <tp>
        <v>4776030263.75</v>
        <stp/>
        <stp>##V3_BDPV12</stp>
        <stp>IAC US Equity</stp>
        <stp>CUR_MKT_CAP</stp>
        <stp>[VALORES POTENCIALES Y SEGUIMIENTO.xlsx]POTENCIALES!R268C17</stp>
        <tr r="Q268" s="1"/>
      </tp>
      <tp>
        <v>15227703243.360001</v>
        <stp/>
        <stp>##V3_BDPV12</stp>
        <stp>PTC US Equity</stp>
        <stp>CUR_MKT_CAP</stp>
        <stp>[VALORES POTENCIALES Y SEGUIMIENTO.xlsx]POTENCIALES!R289C17</stp>
        <tr r="Q289" s="1"/>
      </tp>
      <tp>
        <v>27.07419714485545</v>
        <stp/>
        <stp>##V3_BDPV12</stp>
        <stp>RMD US Equity</stp>
        <stp>EV_EBITDA_ADJUSTED</stp>
        <stp>[VALORES POTENCIALES Y SEGUIMIENTO.xlsx]POTENCIALES!R74C15</stp>
        <tr r="O74" s="1"/>
      </tp>
      <tp>
        <v>2680454649.3000002</v>
        <stp/>
        <stp>##V3_BDPV12</stp>
        <stp>BRC US Equity</stp>
        <stp>CUR_MKT_CAP</stp>
        <stp>[VALORES POTENCIALES Y SEGUIMIENTO.xlsx]POTENCIALES!R308C17</stp>
        <tr r="Q308" s="1"/>
      </tp>
      <tp>
        <v>28.358940483182426</v>
        <stp/>
        <stp>##V3_BDPV12</stp>
        <stp>ROL US Equity</stp>
        <stp>EV_EBITDA_ADJUSTED</stp>
        <stp>[VALORES POTENCIALES Y SEGUIMIENTO.xlsx]POTENCIALES!R43C15</stp>
        <tr r="O43" s="1"/>
      </tp>
      <tp>
        <v>68383480895.945</v>
        <stp/>
        <stp>##V3_BDPV12</stp>
        <stp>NOC US Equity</stp>
        <stp>CUR_MKT_CAP</stp>
        <stp>[VALORES POTENCIALES Y SEGUIMIENTO.xlsx]POTENCIALES!R199C17</stp>
        <tr r="Q199" s="1"/>
      </tp>
      <tp>
        <v>2680454649.3000002</v>
        <stp/>
        <stp>##V3_BDPV12</stp>
        <stp>BRC US Equity</stp>
        <stp>CUR_MKT_CAP</stp>
        <stp>[VALORES POTENCIALES Y SEGUIMIENTO.xlsx]POTENCIALES!R130C17</stp>
        <tr r="Q130" s="1"/>
      </tp>
      <tp>
        <v>56007087827.760002</v>
        <stp/>
        <stp>##V3_BDPV12</stp>
        <stp>NSC US Equity</stp>
        <stp>CUR_MKT_CAP</stp>
        <stp>[VALORES POTENCIALES Y SEGUIMIENTO.xlsx]POTENCIALES!R171C17</stp>
        <tr r="Q171" s="1"/>
      </tp>
      <tp>
        <v>11.932557371887716</v>
        <stp/>
        <stp>##V3_BDPV12</stp>
        <stp>PM US Equity</stp>
        <stp>EV_EBITDA_ADJUSTED</stp>
        <stp>[VALORES POTENCIALES Y SEGUIMIENTO.xlsx]POTENCIALES!R31C15</stp>
        <tr r="O31" s="1"/>
      </tp>
      <tp>
        <v>17.638880734958111</v>
        <stp/>
        <stp>##V3_BDPV12</stp>
        <stp>PG US Equity</stp>
        <stp>EV_EBITDA_ADJUSTED</stp>
        <stp>[VALORES POTENCIALES Y SEGUIMIENTO.xlsx]POTENCIALES!R69C15</stp>
        <tr r="O69" s="1"/>
      </tp>
      <tp>
        <v>19779418478.560001</v>
        <stp/>
        <stp>##V3_BDPV12</stp>
        <stp>VIE FP Equity</stp>
        <stp>CUR_MKT_CAP</stp>
        <stp>[VALORES POTENCIALES Y SEGUIMIENTO.xlsx]SPX SX5E CAC40 DAX30 IBEX35!R44C21</stp>
        <tr r="U44" s="6"/>
      </tp>
      <tp>
        <v>32.084776601729033</v>
        <stp/>
        <stp>##V3_BDPV12</stp>
        <stp>UI US Equity</stp>
        <stp>EV_EBITDA_ADJUSTED</stp>
        <stp>[VALORES POTENCIALES Y SEGUIMIENTO.xlsx]POTENCIALES!R12C15</stp>
        <tr r="O12" s="1"/>
      </tp>
      <tp>
        <v>89884243680</v>
        <stp/>
        <stp>##V3_BDPV12</stp>
        <stp>ITX SM Equity</stp>
        <stp>CUR_MKT_CAP</stp>
        <stp>[VALORES POTENCIALES Y SEGUIMIENTO.xlsx]SPX SX5E CAC40 DAX30 IBEX35!R27C39</stp>
        <tr r="AM27" s="6"/>
      </tp>
      <tp>
        <v>22.440614585755252</v>
        <stp/>
        <stp>##V3_BDPV12</stp>
        <stp>KO US Equity</stp>
        <stp>EV_EBITDA_ADJUSTED</stp>
        <stp>[VALORES POTENCIALES Y SEGUIMIENTO.xlsx]POTENCIALES!R38C15</stp>
        <tr r="O38" s="1"/>
      </tp>
      <tp>
        <v>24.428463576924514</v>
        <stp/>
        <stp>##V3_BDPV12</stp>
        <stp>IT US Equity</stp>
        <stp>EV_EBITDA_ADJUSTED</stp>
        <stp>[VALORES POTENCIALES Y SEGUIMIENTO.xlsx]POTENCIALES!R49C15</stp>
        <tr r="O49" s="1"/>
      </tp>
      <tp>
        <v>108.74</v>
        <stp/>
        <stp>##V3_BDPV12</stp>
        <stp>KMB US Equity</stp>
        <stp>LOW_52WEEK</stp>
        <stp>[VALORES POTENCIALES Y SEGUIMIENTO.xlsx]POTENCIALES!R89C35</stp>
        <tr r="AI89" s="1"/>
      </tp>
      <tp>
        <v>3.8991963286344711</v>
        <stp/>
        <stp>##V3_BDPV12</stp>
        <stp>EKT SM Equity</stp>
        <stp>RETURN_COM_EQY</stp>
        <stp>[VALORES POTENCIALES Y SEGUIMIENTO.xlsx]CARTERA!R47C19</stp>
        <tr r="S47" s="4"/>
      </tp>
      <tp>
        <v>8.6185196100172998</v>
        <stp/>
        <stp>##V3_BDPV12</stp>
        <stp>MO US Equity</stp>
        <stp>EV_EBITDA_ADJUSTED</stp>
        <stp>[VALORES POTENCIALES Y SEGUIMIENTO.xlsx]POTENCIALES!R32C15</stp>
        <tr r="O32" s="1"/>
      </tp>
      <tp>
        <v>0.84</v>
        <stp/>
        <stp>##V3_BDPV12</stp>
        <stp>A US Equity</stp>
        <stp>EQY_DPS</stp>
        <stp>[VALORES POTENCIALES Y SEGUIMIENTO.xlsx]POTENCIALES!R131C10</stp>
        <tr r="J131" s="1"/>
      </tp>
      <tp>
        <v>90753924621.12001</v>
        <stp/>
        <stp>##V3_BDPV12</stp>
        <stp>AIR FP Equity</stp>
        <stp>CUR_MKT_CAP</stp>
        <stp>[VALORES POTENCIALES Y SEGUIMIENTO.xlsx]SPX SX5E CAC40 DAX30 IBEX35!R12C12</stp>
        <tr r="L12" s="6"/>
      </tp>
      <tp>
        <v>17.255830083916084</v>
        <stp/>
        <stp>##V3_BDPV12</stp>
        <stp>CL US Equity</stp>
        <stp>EV_EBITDA_ADJUSTED</stp>
        <stp>[VALORES POTENCIALES Y SEGUIMIENTO.xlsx]POTENCIALES!R67C15</stp>
        <tr r="O67" s="1"/>
      </tp>
      <tp>
        <v>10.823202709966404</v>
        <stp/>
        <stp>##V3_BDPV12</stp>
        <stp>CI US Equity</stp>
        <stp>EV_EBITDA_ADJUSTED</stp>
        <stp>[VALORES POTENCIALES Y SEGUIMIENTO.xlsx]POTENCIALES!R99C15</stp>
        <tr r="O99" s="1"/>
      </tp>
      <tp>
        <v>7.1320411221877951</v>
        <stp/>
        <stp>##V3_BDPV12</stp>
        <stp>DOO CN Equity</stp>
        <stp>EV_EBITDA_ADJUSTED</stp>
        <stp>[VALORES POTENCIALES Y SEGUIMIENTO.xlsx]POTENCIALES!R24C15</stp>
        <tr r="O24" s="1"/>
      </tp>
      <tp>
        <v>24087100143.68</v>
        <stp/>
        <stp>##V3_BDPV12</stp>
        <stp>MTS SM Equity</stp>
        <stp>CUR_MKT_CAP</stp>
        <stp>[VALORES POTENCIALES Y SEGUIMIENTO.xlsx]SPX SX5E CAC40 DAX30 IBEX35!R31C39</stp>
        <tr r="AM31" s="6"/>
      </tp>
      <tp>
        <v>33.35</v>
        <stp/>
        <stp>##V3_BDPV12</stp>
        <stp>KDP US Equity</stp>
        <stp>LOW_52WEEK</stp>
        <stp>[VALORES POTENCIALES Y SEGUIMIENTO.xlsx]POTENCIALES!R34C35</stp>
        <tr r="AI34" s="1"/>
      </tp>
      <tp>
        <v>10856698723.992001</v>
        <stp/>
        <stp>##V3_BDPV12</stp>
        <stp>VIV FP Equity</stp>
        <stp>CUR_MKT_CAP</stp>
        <stp>[VALORES POTENCIALES Y SEGUIMIENTO.xlsx]SPX SX5E CAC40 DAX30 IBEX35!R45C21</stp>
        <tr r="U45" s="6"/>
      </tp>
      <tp>
        <v>20.34832415142796</v>
        <stp/>
        <stp>##V3_BDPV12</stp>
        <stp>EL US Equity</stp>
        <stp>EV_EBITDA_ADJUSTED</stp>
        <stp>[VALORES POTENCIALES Y SEGUIMIENTO.xlsx]POTENCIALES!R68C15</stp>
        <tr r="O68" s="1"/>
      </tp>
      <tp t="s">
        <v>UNITED STATES</v>
        <stp/>
        <stp>##V3_BDPV12</stp>
        <stp>UNP US Equity</stp>
        <stp>COUNTRY_FULL_NAME</stp>
        <stp>[VALORES POTENCIALES Y SEGUIMIENTO.xlsx]POTENCIALES!R173C13</stp>
        <tr r="M173" s="1"/>
      </tp>
      <tp>
        <v>98.06</v>
        <stp/>
        <stp>##V3_BDPV12</stp>
        <stp>LDOS US Equity</stp>
        <stp>PX_CLOSE_1D</stp>
        <stp>[VALORES POTENCIALES Y SEGUIMIENTO.xlsx]POTENCIALES!R339C32</stp>
        <tr r="AF339" s="1"/>
      </tp>
      <tp t="s">
        <v>CANADA</v>
        <stp/>
        <stp>##V3_BDPV12</stp>
        <stp>CSU CN Equity</stp>
        <stp>COUNTRY_FULL_NAME</stp>
        <stp>[VALORES POTENCIALES Y SEGUIMIENTO.xlsx]POTENCIALES!R319C13</stp>
        <tr r="M319" s="1"/>
      </tp>
      <tp>
        <v>74.866</v>
        <stp/>
        <stp>##V3_BDPV12</stp>
        <stp>TRMB US Equity</stp>
        <stp>HIGH_52WEEK</stp>
        <stp>[VALORES POTENCIALES Y SEGUIMIENTO.xlsx]POTENCIALES!R135C33</stp>
        <tr r="AG135" s="1"/>
      </tp>
      <tp t="s">
        <v>#N/A N/A</v>
        <stp/>
        <stp>##V3_BDPV12</stp>
        <stp>ATD/B CN Equity</stp>
        <stp>PX_CLOSE_1D</stp>
        <stp>[VALORES POTENCIALES Y SEGUIMIENTO.xlsx]POTENCIALES!R225C32</stp>
        <tr r="AF225" s="1"/>
      </tp>
      <tp>
        <v>74959629519.999985</v>
        <stp/>
        <stp>##V3_BDPV12</stp>
        <stp>AI FP Equity</stp>
        <stp>CUR_MKT_CAP</stp>
        <stp>[VALORES POTENCIALES Y SEGUIMIENTO.xlsx]SPX SX5E CAC40 DAX30 IBEX35!R8C21</stp>
        <tr r="U8" s="6"/>
      </tp>
      <tp>
        <v>275.23</v>
        <stp/>
        <stp>##V3_BDPV12</stp>
        <stp>ANSS US Equity</stp>
        <stp>PX_CLOSE_1D</stp>
        <stp>[VALORES POTENCIALES Y SEGUIMIENTO.xlsx]POTENCIALES!R295C32</stp>
        <tr r="AF295" s="1"/>
      </tp>
      <tp>
        <v>99.16</v>
        <stp/>
        <stp>##V3_BDPV12</stp>
        <stp>AEIS US Equity</stp>
        <stp>PX_CLOSE_1D</stp>
        <stp>[VALORES POTENCIALES Y SEGUIMIENTO.xlsx]POTENCIALES!R249C32</stp>
        <tr r="AF249" s="1"/>
      </tp>
      <tp t="s">
        <v>#N/A N/A</v>
        <stp/>
        <stp>##V3_BDPV12</stp>
        <stp>CTXS US Equity</stp>
        <stp>PX_CLOSE_1D</stp>
        <stp>[VALORES POTENCIALES Y SEGUIMIENTO.xlsx]POTENCIALES!R302C32</stp>
        <tr r="AF302" s="1"/>
      </tp>
      <tp t="s">
        <v>15/02/2023</v>
        <stp/>
        <stp>##V3_BDPV12</stp>
        <stp>OSK US Equity</stp>
        <stp>DVD_EX_DT</stp>
        <stp>[VALORES POTENCIALES Y SEGUIMIENTO.xlsx]POTENCIALES!R154C11</stp>
        <tr r="K154" s="1"/>
      </tp>
      <tp>
        <v>185.85</v>
        <stp/>
        <stp>##V3_BDPV12</stp>
        <stp>CDNS US Equity</stp>
        <stp>PX_CLOSE_1D</stp>
        <stp>[VALORES POTENCIALES Y SEGUIMIENTO.xlsx]POTENCIALES!R291C32</stp>
        <tr r="AF291" s="1"/>
      </tp>
      <tp>
        <v>70.98</v>
        <stp/>
        <stp>##V3_BDPV12</stp>
        <stp>BLKB US Equity</stp>
        <stp>HIGH_52WEEK</stp>
        <stp>[VALORES POTENCIALES Y SEGUIMIENTO.xlsx]POTENCIALES!R322C33</stp>
        <tr r="AG322" s="1"/>
      </tp>
      <tp t="s">
        <v>CANADA</v>
        <stp/>
        <stp>##V3_BDPV12</stp>
        <stp>CAE CN Equity</stp>
        <stp>COUNTRY_FULL_NAME</stp>
        <stp>[VALORES POTENCIALES Y SEGUIMIENTO.xlsx]POTENCIALES!R210C13</stp>
        <tr r="M210" s="1"/>
      </tp>
      <tp t="s">
        <v>#N/A N/A</v>
        <stp/>
        <stp>##V3_BDPV12</stp>
        <stp>VAR US Equity</stp>
        <stp>PX_CLOSE_YTD</stp>
        <stp>[VALORES POTENCIALES Y SEGUIMIENTO.xlsx]POTENCIALES!R77C29</stp>
        <tr r="AC77" s="1"/>
      </tp>
      <tp>
        <v>148.88999999999999</v>
        <stp/>
        <stp>##V3_BDPV12</stp>
        <stp>MAR US Equity</stp>
        <stp>PX_CLOSE_YTD</stp>
        <stp>[VALORES POTENCIALES Y SEGUIMIENTO.xlsx]POTENCIALES!R26C29</stp>
        <tr r="AC26" s="1"/>
      </tp>
      <tp>
        <v>4612.58</v>
        <stp/>
        <stp>##V3_BDPV12</stp>
        <stp>NVR US Equity</stp>
        <stp>PX_CLOSE_YTD</stp>
        <stp>[VALORES POTENCIALES Y SEGUIMIENTO.xlsx]POTENCIALES!R20C29</stp>
        <tr r="AC20" s="1"/>
      </tp>
      <tp t="s">
        <v>#N/A N/A</v>
        <stp/>
        <stp>##V3_BDPV12</stp>
        <stp>GRUB US Equity</stp>
        <stp>HIGH_52WEEK</stp>
        <stp>[VALORES POTENCIALES Y SEGUIMIENTO.xlsx]POTENCIALES!R266C33</stp>
        <tr r="AG266" s="1"/>
      </tp>
      <tp t="s">
        <v>UNITED STATES</v>
        <stp/>
        <stp>##V3_BDPV12</stp>
        <stp>GOOGL US Equity</stp>
        <stp>COUNTRY_FULL_NAME</stp>
        <stp>[VALORES POTENCIALES Y SEGUIMIENTO.xlsx]CARTERA!R14C32</stp>
        <tr r="AF14" s="4"/>
      </tp>
      <tp t="s">
        <v>UNITED STATES</v>
        <stp/>
        <stp>##V3_BDPV12</stp>
        <stp>UTX US Equity</stp>
        <stp>COUNTRY_FULL_NAME</stp>
        <stp>[VALORES POTENCIALES Y SEGUIMIENTO.xlsx]POTENCIALES!R205C13</stp>
        <tr r="M205" s="1"/>
      </tp>
      <tp>
        <v>125.93380737304688</v>
        <stp/>
        <stp>##V3_BDPV12</stp>
        <stp>GOOGL US Equity</stp>
        <stp>BEST_TARGET_PRICE</stp>
        <stp>[VALORES POTENCIALES Y SEGUIMIENTO.xlsx]CARTERA!R14C30</stp>
        <tr r="AD14" s="4"/>
      </tp>
      <tp t="s">
        <v>CANADA</v>
        <stp/>
        <stp>##V3_BDPV12</stp>
        <stp>CIX CN Equity</stp>
        <stp>COUNTRY_FULL_NAME</stp>
        <stp>[VALORES POTENCIALES Y SEGUIMIENTO.xlsx]POTENCIALES!R111C13</stp>
        <tr r="M111" s="1"/>
      </tp>
      <tp>
        <v>15.21</v>
        <stp/>
        <stp>##V3_BDPV12</stp>
        <stp>VIPS US Equity</stp>
        <stp>PX_CLOSE_1D</stp>
        <stp>[VALORES POTENCIALES Y SEGUIMIENTO.xlsx]POTENCIALES!R361C32</stp>
        <tr r="AF361" s="1"/>
      </tp>
      <tp t="s">
        <v>CANADA</v>
        <stp/>
        <stp>##V3_BDPV12</stp>
        <stp>CNR CN Equity</stp>
        <stp>COUNTRY_FULL_NAME</stp>
        <stp>[VALORES POTENCIALES Y SEGUIMIENTO.xlsx]POTENCIALES!R172C13</stp>
        <tr r="M172" s="1"/>
      </tp>
      <tp>
        <v>122.97</v>
        <stp/>
        <stp>##V3_BDPV12</stp>
        <stp>QLYS US Equity</stp>
        <stp>PX_CLOSE_1D</stp>
        <stp>[VALORES POTENCIALES Y SEGUIMIENTO.xlsx]POTENCIALES!R334C32</stp>
        <tr r="AF334" s="1"/>
      </tp>
      <tp>
        <v>87.64</v>
        <stp/>
        <stp>##V3_BDPV12</stp>
        <stp>ACM US Equity</stp>
        <stp>PX_CLOSE_1D</stp>
        <stp>[VALORES POTENCIALES Y SEGUIMIENTO.xlsx]POTENCIALES!R136C32</stp>
        <tr r="AF136" s="1"/>
      </tp>
      <tp>
        <v>136.94</v>
        <stp/>
        <stp>##V3_BDPV12</stp>
        <stp>IBM US Equity</stp>
        <stp>PX_CLOSE_1D</stp>
        <stp>[VALORES POTENCIALES Y SEGUIMIENTO.xlsx]POTENCIALES!R335C32</stp>
        <tr r="AF335" s="1"/>
      </tp>
      <tp>
        <v>112.48</v>
        <stp/>
        <stp>##V3_BDPV12</stp>
        <stp>SWKS US Equity</stp>
        <stp>PX_CLOSE_1D</stp>
        <stp>[VALORES POTENCIALES Y SEGUIMIENTO.xlsx]POTENCIALES!R349C32</stp>
        <tr r="AF349" s="1"/>
      </tp>
      <tp t="s">
        <v>UNITED STATES</v>
        <stp/>
        <stp>##V3_BDPV12</stp>
        <stp>UPS US Equity</stp>
        <stp>COUNTRY_FULL_NAME</stp>
        <stp>[VALORES POTENCIALES Y SEGUIMIENTO.xlsx]POTENCIALES!R178C13</stp>
        <tr r="M178" s="1"/>
      </tp>
      <tp>
        <v>127.01</v>
        <stp/>
        <stp>##V3_BDPV12</stp>
        <stp>YUM US Equity</stp>
        <stp>PX_CLOSE_1D</stp>
        <stp>[VALORES POTENCIALES Y SEGUIMIENTO.xlsx]POTENCIALES!R242C32</stp>
        <tr r="AF242" s="1"/>
      </tp>
      <tp>
        <v>140.49</v>
        <stp/>
        <stp>##V3_BDPV12</stp>
        <stp>WSM US Equity</stp>
        <stp>PX_CLOSE_1D</stp>
        <stp>[VALORES POTENCIALES Y SEGUIMIENTO.xlsx]POTENCIALES!R233C32</stp>
        <tr r="AF233" s="1"/>
      </tp>
      <tp>
        <v>361.44</v>
        <stp/>
        <stp>##V3_BDPV12</stp>
        <stp>SNPS US Equity</stp>
        <stp>PX_CLOSE_1D</stp>
        <stp>[VALORES POTENCIALES Y SEGUIMIENTO.xlsx]POTENCIALES!R292C32</stp>
        <tr r="AF292" s="1"/>
      </tp>
      <tp>
        <v>88.8</v>
        <stp/>
        <stp>##V3_BDPV12</stp>
        <stp>MSM US Equity</stp>
        <stp>PX_CLOSE_1D</stp>
        <stp>[VALORES POTENCIALES Y SEGUIMIENTO.xlsx]POTENCIALES!R223C32</stp>
        <tr r="AF223" s="1"/>
      </tp>
      <tp>
        <v>171.04</v>
        <stp/>
        <stp>##V3_BDPV12</stp>
        <stp>CRM US Equity</stp>
        <stp>PX_CLOSE_1D</stp>
        <stp>[VALORES POTENCIALES Y SEGUIMIENTO.xlsx]POTENCIALES!R288C32</stp>
        <tr r="AF288" s="1"/>
      </tp>
      <tp t="s">
        <v>#N/A Field Not Applicable</v>
        <stp/>
        <stp>##V3_BDPV12</stp>
        <stp>IDXX US Equity</stp>
        <stp>DVD_PAY_DT</stp>
        <stp>[VALORES POTENCIALES Y SEGUIMIENTO.xlsx]POTENCIALES!R70C12</stp>
        <tr r="L70" s="1"/>
      </tp>
      <tp>
        <v>13.64</v>
        <stp/>
        <stp>##V3_BDPV12</stp>
        <stp>VIPS US Equity</stp>
        <stp>PX_CLOSE_YTD</stp>
        <stp>[VALORES POTENCIALES Y SEGUIMIENTO.xlsx]POTENCIALES!R361C29</stp>
        <tr r="AC361" s="1"/>
      </tp>
      <tp>
        <v>1.0115390070007608</v>
        <stp/>
        <stp>##V3_BDPV12</stp>
        <stp>PINC US Equity</stp>
        <stp>NET_DEBT_TO_EBITDA</stp>
        <stp>[VALORES POTENCIALES Y SEGUIMIENTO.xlsx]POTENCIALES!R95C20</stp>
        <tr r="T95" s="1"/>
      </tp>
      <tp>
        <v>161.38</v>
        <stp/>
        <stp>##V3_BDPV12</stp>
        <stp>VEEV US Equity</stp>
        <stp>PX_CLOSE_YTD</stp>
        <stp>[VALORES POTENCIALES Y SEGUIMIENTO.xlsx]POTENCIALES!R316C29</stp>
        <tr r="AC316" s="1"/>
      </tp>
      <tp>
        <v>2.2532971773696535</v>
        <stp/>
        <stp>##V3_BDPV12</stp>
        <stp>GILD US Equity</stp>
        <stp>NET_DEBT_TO_EBITDA</stp>
        <stp>[VALORES POTENCIALES Y SEGUIMIENTO.xlsx]POTENCIALES!R39C20</stp>
        <tr r="T39" s="1"/>
      </tp>
      <tp t="s">
        <v>#N/A N/A</v>
        <stp/>
        <stp>##V3_BDPV12</stp>
        <stp>WYND US Equity</stp>
        <stp>LOW_52WEEK</stp>
        <stp>[VALORES POTENCIALES Y SEGUIMIENTO.xlsx]POTENCIALES!R27C35</stp>
        <tr r="AI27" s="1"/>
      </tp>
      <tp>
        <v>36.28</v>
        <stp/>
        <stp>##V3_BDPV12</stp>
        <stp>VRNT US Equity</stp>
        <stp>PX_CLOSE_YTD</stp>
        <stp>[VALORES POTENCIALES Y SEGUIMIENTO.xlsx]POTENCIALES!R321C29</stp>
        <tr r="AC321" s="1"/>
      </tp>
      <tp>
        <v>205.44</v>
        <stp/>
        <stp>##V3_BDPV12</stp>
        <stp>VRSN US Equity</stp>
        <stp>PX_CLOSE_YTD</stp>
        <stp>[VALORES POTENCIALES Y SEGUIMIENTO.xlsx]POTENCIALES!R279C29</stp>
        <tr r="AC279" s="1"/>
      </tp>
      <tp t="s">
        <v>Yum! Brands Inc</v>
        <stp/>
        <stp>##V3_BDPV12</stp>
        <stp>YUM UN Equity</stp>
        <stp>SECURITY_NAME</stp>
        <stp>[VALORES POTENCIALES Y SEGUIMIENTO.xlsx]SPX SX5E CAC40 DAX30 IBEX35!R507C5</stp>
        <tr r="E507" s="6"/>
      </tp>
      <tp t="s">
        <v>Technology</v>
        <stp/>
        <stp>##V3_BDPV12</stp>
        <stp>MSFT US Equity</stp>
        <stp>ICB_INDUSTRY_NAME</stp>
        <stp>[VALORES POTENCIALES Y SEGUIMIENTO.xlsx]CARTERA!R30C35</stp>
        <tr r="AI30" s="4"/>
      </tp>
      <tp t="s">
        <v>SVB Financial Group</v>
        <stp/>
        <stp>##V3_BDPV12</stp>
        <stp>SIVB UW Equity</stp>
        <stp>SECURITY_NAME</stp>
        <stp>[VALORES POTENCIALES Y SEGUIMIENTO.xlsx]SPX SX5E CAC40 DAX30 IBEX35!R417C5</stp>
        <tr r="E417" s="6"/>
      </tp>
      <tp t="s">
        <v>Pool Corp</v>
        <stp/>
        <stp>##V3_BDPV12</stp>
        <stp>POOL UW Equity</stp>
        <stp>SECURITY_NAME</stp>
        <stp>[VALORES POTENCIALES Y SEGUIMIENTO.xlsx]SPX SX5E CAC40 DAX30 IBEX35!R384C5</stp>
        <tr r="E384" s="6"/>
      </tp>
      <tp>
        <v>93.961540222167969</v>
        <stp/>
        <stp>##V3_BDPV12</stp>
        <stp>CHRW US Equity</stp>
        <stp>BEST_TARGET_PRICE</stp>
        <stp>[VALORES POTENCIALES Y SEGUIMIENTO.xlsx]POTENCIALES!R176C27</stp>
        <tr r="AA176" s="1"/>
      </tp>
      <tp t="s">
        <v>QUALCOMM Inc</v>
        <stp/>
        <stp>##V3_BDPV12</stp>
        <stp>QCOM UW Equity</stp>
        <stp>SECURITY_NAME</stp>
        <stp>[VALORES POTENCIALES Y SEGUIMIENTO.xlsx]SPX SX5E CAC40 DAX30 IBEX35!R395C5</stp>
        <tr r="E395" s="6"/>
      </tp>
      <tp t="s">
        <v>Packaging Corp of America</v>
        <stp/>
        <stp>##V3_BDPV12</stp>
        <stp>PKG UN Equity</stp>
        <stp>SECURITY_NAME</stp>
        <stp>[VALORES POTENCIALES Y SEGUIMIENTO.xlsx]SPX SX5E CAC40 DAX30 IBEX35!R377C5</stp>
        <tr r="E377" s="6"/>
      </tp>
      <tp t="s">
        <v>Prudential Financial Inc</v>
        <stp/>
        <stp>##V3_BDPV12</stp>
        <stp>PRU UN Equity</stp>
        <stp>SECURITY_NAME</stp>
        <stp>[VALORES POTENCIALES Y SEGUIMIENTO.xlsx]SPX SX5E CAC40 DAX30 IBEX35!R387C5</stp>
        <tr r="E387" s="6"/>
      </tp>
      <tp t="s">
        <v>State Street Corp</v>
        <stp/>
        <stp>##V3_BDPV12</stp>
        <stp>STT UN Equity</stp>
        <stp>SECURITY_NAME</stp>
        <stp>[VALORES POTENCIALES Y SEGUIMIENTO.xlsx]SPX SX5E CAC40 DAX30 IBEX35!R427C5</stp>
        <tr r="E427" s="6"/>
      </tp>
      <tp t="s">
        <v>Paychex Inc</v>
        <stp/>
        <stp>##V3_BDPV12</stp>
        <stp>PAYX UW Equity</stp>
        <stp>SECURITY_NAME</stp>
        <stp>[VALORES POTENCIALES Y SEGUIMIENTO.xlsx]SPX SX5E CAC40 DAX30 IBEX35!R364C5</stp>
        <tr r="E364" s="6"/>
      </tp>
      <tp t="s">
        <v>Rollins Inc</v>
        <stp/>
        <stp>##V3_BDPV12</stp>
        <stp>ROL UN Equity</stp>
        <stp>SECURITY_NAME</stp>
        <stp>[VALORES POTENCIALES Y SEGUIMIENTO.xlsx]SPX SX5E CAC40 DAX30 IBEX35!R407C5</stp>
        <tr r="E407" s="6"/>
      </tp>
      <tp t="s">
        <v>Royal Caribbean Cruises Ltd</v>
        <stp/>
        <stp>##V3_BDPV12</stp>
        <stp>RCL UN Equity</stp>
        <stp>SECURITY_NAME</stp>
        <stp>[VALORES POTENCIALES Y SEGUIMIENTO.xlsx]SPX SX5E CAC40 DAX30 IBEX35!R397C5</stp>
        <tr r="E397" s="6"/>
      </tp>
      <tp t="s">
        <v>UnitedHealth Group Inc</v>
        <stp/>
        <stp>##V3_BDPV12</stp>
        <stp>UNH UN Equity</stp>
        <stp>SECURITY_NAME</stp>
        <stp>[VALORES POTENCIALES Y SEGUIMIENTO.xlsx]SPX SX5E CAC40 DAX30 IBEX35!R467C5</stp>
        <tr r="E467" s="6"/>
      </tp>
      <tp t="s">
        <v>TransDigm Group Inc</v>
        <stp/>
        <stp>##V3_BDPV12</stp>
        <stp>TDG UN Equity</stp>
        <stp>SECURITY_NAME</stp>
        <stp>[VALORES POTENCIALES Y SEGUIMIENTO.xlsx]SPX SX5E CAC40 DAX30 IBEX35!R437C5</stp>
        <tr r="E437" s="6"/>
      </tp>
      <tp t="s">
        <v>Western Digital Corp</v>
        <stp/>
        <stp>##V3_BDPV12</stp>
        <stp>WDC UW Equity</stp>
        <stp>SECURITY_NAME</stp>
        <stp>[VALORES POTENCIALES Y SEGUIMIENTO.xlsx]SPX SX5E CAC40 DAX30 IBEX35!R487C5</stp>
        <tr r="E487" s="6"/>
      </tp>
      <tp t="s">
        <v>Westrock Co</v>
        <stp/>
        <stp>##V3_BDPV12</stp>
        <stp>WRK UN Equity</stp>
        <stp>SECURITY_NAME</stp>
        <stp>[VALORES POTENCIALES Y SEGUIMIENTO.xlsx]SPX SX5E CAC40 DAX30 IBEX35!R497C5</stp>
        <tr r="E497" s="6"/>
      </tp>
      <tp t="s">
        <v>Vornado Realty Trust</v>
        <stp/>
        <stp>##V3_BDPV12</stp>
        <stp>VNO UN Equity</stp>
        <stp>SECURITY_NAME</stp>
        <stp>[VALORES POTENCIALES Y SEGUIMIENTO.xlsx]SPX SX5E CAC40 DAX30 IBEX35!R477C5</stp>
        <tr r="E477" s="6"/>
      </tp>
      <tp t="s">
        <v>Illinois Tool Works Inc</v>
        <stp/>
        <stp>##V3_BDPV12</stp>
        <stp>ITW UN Equity</stp>
        <stp>SECURITY_NAME</stp>
        <stp>[VALORES POTENCIALES Y SEGUIMIENTO.xlsx]SPX SX5E CAC40 DAX30 IBEX35!R257C5</stp>
        <tr r="E257" s="6"/>
      </tp>
      <tp t="s">
        <v>04/04/2022</v>
        <stp/>
        <stp>##V3_BDPV12</stp>
        <stp>TLGO SM Equity</stp>
        <stp>DVD_EX_DT</stp>
        <stp>[VALORES POTENCIALES Y SEGUIMIENTO.xlsx]CARTERA!R62C40</stp>
        <tr r="AN62" s="4"/>
      </tp>
      <tp t="s">
        <v>USD</v>
        <stp/>
        <stp>##V3_BDPV12</stp>
        <stp>TNET US Equity</stp>
        <stp>CRNCY</stp>
        <stp>[VALORES POTENCIALES Y SEGUIMIENTO.xlsx]POTENCIALES!R61C14</stp>
        <tr r="N61" s="1"/>
      </tp>
      <tp t="s">
        <v>Huntington Ingalls Industries</v>
        <stp/>
        <stp>##V3_BDPV12</stp>
        <stp>HII UN Equity</stp>
        <stp>SECURITY_NAME</stp>
        <stp>[VALORES POTENCIALES Y SEGUIMIENTO.xlsx]SPX SX5E CAC40 DAX30 IBEX35!R227C5</stp>
        <tr r="E227" s="6"/>
      </tp>
      <tp t="s">
        <v>Humana Inc</v>
        <stp/>
        <stp>##V3_BDPV12</stp>
        <stp>HUM UN Equity</stp>
        <stp>SECURITY_NAME</stp>
        <stp>[VALORES POTENCIALES Y SEGUIMIENTO.xlsx]SPX SX5E CAC40 DAX30 IBEX35!R237C5</stp>
        <tr r="E237" s="6"/>
      </tp>
      <tp t="s">
        <v>KeyCorp</v>
        <stp/>
        <stp>##V3_BDPV12</stp>
        <stp>KEY UN Equity</stp>
        <stp>SECURITY_NAME</stp>
        <stp>[VALORES POTENCIALES Y SEGUIMIENTO.xlsx]SPX SX5E CAC40 DAX30 IBEX35!R267C5</stp>
        <tr r="E267" s="6"/>
      </tp>
      <tp t="s">
        <v>Kansas City Southern/Old</v>
        <stp/>
        <stp>##V3_BDPV12</stp>
        <stp>KSU UN Equity</stp>
        <stp>SECURITY_NAME</stp>
        <stp>[VALORES POTENCIALES Y SEGUIMIENTO.xlsx]SPX SX5E CAC40 DAX30 IBEX35!R277C5</stp>
        <tr r="E277" s="6"/>
      </tp>
      <tp t="s">
        <v>PayPal Holdings Inc</v>
        <stp/>
        <stp>##V3_BDPV12</stp>
        <stp>PYPL UW Equity</stp>
        <stp>SECURITY_NAME</stp>
        <stp>[VALORES POTENCIALES Y SEGUIMIENTO.xlsx]SPX SX5E CAC40 DAX30 IBEX35!R394C5</stp>
        <tr r="E394" s="6"/>
      </tp>
      <tp>
        <v>137.19999694824219</v>
        <stp/>
        <stp>##V3_BDPV12</stp>
        <stp>CHKP US Equity</stp>
        <stp>BEST_TARGET_PRICE</stp>
        <stp>[VALORES POTENCIALES Y SEGUIMIENTO.xlsx]POTENCIALES!R360C27</stp>
        <tr r="AA360" s="1"/>
      </tp>
      <tp t="s">
        <v>Medtronic PLC</v>
        <stp/>
        <stp>##V3_BDPV12</stp>
        <stp>MDT UN Equity</stp>
        <stp>SECURITY_NAME</stp>
        <stp>[VALORES POTENCIALES Y SEGUIMIENTO.xlsx]SPX SX5E CAC40 DAX30 IBEX35!R307C5</stp>
        <tr r="E307" s="6"/>
      </tp>
      <tp t="s">
        <v>Motorola Solutions Inc</v>
        <stp/>
        <stp>##V3_BDPV12</stp>
        <stp>MSI UN Equity</stp>
        <stp>SECURITY_NAME</stp>
        <stp>[VALORES POTENCIALES Y SEGUIMIENTO.xlsx]SPX SX5E CAC40 DAX30 IBEX35!R327C5</stp>
        <tr r="E327" s="6"/>
      </tp>
      <tp t="s">
        <v>Lockheed Martin Corp</v>
        <stp/>
        <stp>##V3_BDPV12</stp>
        <stp>LMT UN Equity</stp>
        <stp>SECURITY_NAME</stp>
        <stp>[VALORES POTENCIALES Y SEGUIMIENTO.xlsx]SPX SX5E CAC40 DAX30 IBEX35!R287C5</stp>
        <tr r="E287" s="6"/>
      </tp>
      <tp t="s">
        <v>Live Nation Entertainment Inc</v>
        <stp/>
        <stp>##V3_BDPV12</stp>
        <stp>LYV UN Equity</stp>
        <stp>SECURITY_NAME</stp>
        <stp>[VALORES POTENCIALES Y SEGUIMIENTO.xlsx]SPX SX5E CAC40 DAX30 IBEX35!R297C5</stp>
        <tr r="E297" s="6"/>
      </tp>
      <tp t="s">
        <v>ONEOK Inc</v>
        <stp/>
        <stp>##V3_BDPV12</stp>
        <stp>OKE UN Equity</stp>
        <stp>SECURITY_NAME</stp>
        <stp>[VALORES POTENCIALES Y SEGUIMIENTO.xlsx]SPX SX5E CAC40 DAX30 IBEX35!R357C5</stp>
        <tr r="E357" s="6"/>
      </tp>
      <tp t="s">
        <v>Nucor Corp</v>
        <stp/>
        <stp>##V3_BDPV12</stp>
        <stp>NUE UN Equity</stp>
        <stp>SECURITY_NAME</stp>
        <stp>[VALORES POTENCIALES Y SEGUIMIENTO.xlsx]SPX SX5E CAC40 DAX30 IBEX35!R347C5</stp>
        <tr r="E347" s="6"/>
      </tp>
      <tp t="s">
        <v>UNITED STATES</v>
        <stp/>
        <stp>##V3_BDPV12</stp>
        <stp>FFIV US Equity</stp>
        <stp>COUNTRY_FULL_NAME</stp>
        <stp>[VALORES POTENCIALES Y SEGUIMIENTO.xlsx]POTENCIALES!R275C13</stp>
        <tr r="M275" s="1"/>
      </tp>
      <tp t="s">
        <v>T Rowe Price Group Inc</v>
        <stp/>
        <stp>##V3_BDPV12</stp>
        <stp>TROW UW Equity</stp>
        <stp>SECURITY_NAME</stp>
        <stp>[VALORES POTENCIALES Y SEGUIMIENTO.xlsx]SPX SX5E CAC40 DAX30 IBEX35!R450C5</stp>
        <tr r="E450" s="6"/>
      </tp>
      <tp t="s">
        <v>Emerson Electric Co</v>
        <stp/>
        <stp>##V3_BDPV12</stp>
        <stp>EMR UN Equity</stp>
        <stp>SECURITY_NAME</stp>
        <stp>[VALORES POTENCIALES Y SEGUIMIENTO.xlsx]SPX SX5E CAC40 DAX30 IBEX35!R167C5</stp>
        <tr r="E167" s="6"/>
      </tp>
      <tp t="s">
        <v>UNITED STATES</v>
        <stp/>
        <stp>##V3_BDPV12</stp>
        <stp>NFLX US Equity</stp>
        <stp>COUNTRY_FULL_NAME</stp>
        <stp>[VALORES POTENCIALES Y SEGUIMIENTO.xlsx]POTENCIALES!R274C13</stp>
        <tr r="M274" s="1"/>
      </tp>
      <tp t="s">
        <v>Discover Financial Services</v>
        <stp/>
        <stp>##V3_BDPV12</stp>
        <stp>DFS UN Equity</stp>
        <stp>SECURITY_NAME</stp>
        <stp>[VALORES POTENCIALES Y SEGUIMIENTO.xlsx]SPX SX5E CAC40 DAX30 IBEX35!R137C5</stp>
        <tr r="E137" s="6"/>
      </tp>
      <tp t="s">
        <v>DXC Technology Co</v>
        <stp/>
        <stp>##V3_BDPV12</stp>
        <stp>DXC UN Equity</stp>
        <stp>SECURITY_NAME</stp>
        <stp>[VALORES POTENCIALES Y SEGUIMIENTO.xlsx]SPX SX5E CAC40 DAX30 IBEX35!R157C5</stp>
        <tr r="E157" s="6"/>
      </tp>
      <tp>
        <v>41904.294608280004</v>
        <stp/>
        <stp>##V3_BDPV12</stp>
        <stp>IDXX US Equity</stp>
        <stp>CURR_ENTP_VAL</stp>
        <stp>[VALORES POTENCIALES Y SEGUIMIENTO.xlsx]POTENCIALES!R70C18</stp>
        <tr r="R70" s="1"/>
      </tp>
      <tp t="s">
        <v>Fox Corp</v>
        <stp/>
        <stp>##V3_BDPV12</stp>
        <stp>FOX UW Equity</stp>
        <stp>SECURITY_NAME</stp>
        <stp>[VALORES POTENCIALES Y SEGUIMIENTO.xlsx]SPX SX5E CAC40 DAX30 IBEX35!R197C5</stp>
        <tr r="E197" s="6"/>
      </tp>
      <tp t="s">
        <v>Viatris Inc</v>
        <stp/>
        <stp>##V3_BDPV12</stp>
        <stp>VTRS UW Equity</stp>
        <stp>SECURITY_NAME</stp>
        <stp>[VALORES POTENCIALES Y SEGUIMIENTO.xlsx]SPX SX5E CAC40 DAX30 IBEX35!R482C5</stp>
        <tr r="E482" s="6"/>
      </tp>
      <tp t="s">
        <v>#N/A N/A</v>
        <stp/>
        <stp>##V3_BDPV12</stp>
        <stp>DAI GY Equity</stp>
        <stp>CUR_MKT_CAP</stp>
        <stp>[VALORES POTENCIALES Y SEGUIMIENTO.xlsx]SPX SX5E CAC40 DAX30 IBEX35!R16C30</stp>
        <tr r="AD16" s="6"/>
      </tp>
      <tp t="s">
        <v>#N/A Field Not Applicable</v>
        <stp/>
        <stp>##V3_BDPV12</stp>
        <stp>WBC US Equity</stp>
        <stp>DVD_PAY_DT</stp>
        <stp>[VALORES POTENCIALES Y SEGUIMIENTO.xlsx]POTENCIALES!R17C12</stp>
        <tr r="L17" s="1"/>
      </tp>
      <tp t="s">
        <v>#N/A N/A</v>
        <stp/>
        <stp>##V3_BDPV12</stp>
        <stp>DAI GY Equity</stp>
        <stp>CUR_MKT_CAP</stp>
        <stp>[VALORES POTENCIALES Y SEGUIMIENTO.xlsx]SPX SX5E CAC40 DAX30 IBEX35!R23C12</stp>
        <tr r="L23" s="6"/>
      </tp>
      <tp>
        <v>6092796994.4499989</v>
        <stp/>
        <stp>##V3_BDPV12</stp>
        <stp>HRB US Equity</stp>
        <stp>CUR_MKT_CAP</stp>
        <stp>[VALORES POTENCIALES Y SEGUIMIENTO.xlsx]POTENCIALES!R191C17</stp>
        <tr r="Q191" s="1"/>
      </tp>
      <tp>
        <v>46.422244006358731</v>
        <stp/>
        <stp>##V3_BDPV12</stp>
        <stp>SAM US Equity</stp>
        <stp>EV_EBITDA_ADJUSTED</stp>
        <stp>[VALORES POTENCIALES Y SEGUIMIENTO.xlsx]POTENCIALES!R37C15</stp>
        <tr r="O37" s="1"/>
      </tp>
      <tp>
        <v>3042785426.6700001</v>
        <stp/>
        <stp>##V3_BDPV12</stp>
        <stp>MOG/A US Equity</stp>
        <stp>CUR_MKT_CAP</stp>
        <stp>[VALORES POTENCIALES Y SEGUIMIENTO.xlsx]POTENCIALES!R208C17</stp>
        <tr r="Q208" s="1"/>
      </tp>
      <tp>
        <v>9.2450171234277576</v>
        <stp/>
        <stp>##V3_BDPV12</stp>
        <stp>SCI US Equity</stp>
        <stp>EV_EBITDA_ADJUSTED</stp>
        <stp>[VALORES POTENCIALES Y SEGUIMIENTO.xlsx]POTENCIALES!R54C15</stp>
        <tr r="O54" s="1"/>
      </tp>
      <tp>
        <v>1.2917174177831912</v>
        <stp/>
        <stp>##V3_BDPV12</stp>
        <stp>ZTS US Equity</stp>
        <stp>NET_DEBT_TO_EBITDA</stp>
        <stp>[VALORES POTENCIALES Y SEGUIMIENTO.xlsx]POTENCIALES!R93C20</stp>
        <tr r="T93" s="1"/>
      </tp>
      <tp>
        <v>46.8</v>
        <stp/>
        <stp>##V3_BDPV12</stp>
        <stp>941 HK Equity</stp>
        <stp>LOW_52WEEK</stp>
        <stp>[VALORES POTENCIALES Y SEGUIMIENTO.xlsx]POTENCIALES!R363C35</stp>
        <tr r="AI363" s="1"/>
      </tp>
      <tp>
        <v>130.35</v>
        <stp/>
        <stp>##V3_BDPV12</stp>
        <stp>KMB US Equity</stp>
        <stp>LAST PRICE</stp>
        <stp>[VALORES POTENCIALES Y SEGUIMIENTO.xlsx]POTENCIALES!R89C30</stp>
        <tr r="AD89" s="1"/>
      </tp>
      <tp>
        <v>47347495589.129997</v>
        <stp/>
        <stp>##V3_BDPV12</stp>
        <stp>BAS GY Equity</stp>
        <stp>CUR_MKT_CAP</stp>
        <stp>[VALORES POTENCIALES Y SEGUIMIENTO.xlsx]SPX SX5E CAC40 DAX30 IBEX35!R15C12</stp>
        <tr r="L15" s="6"/>
      </tp>
      <tp>
        <v>137076502206.56</v>
        <stp/>
        <stp>##V3_BDPV12</stp>
        <stp>SAP GY Equity</stp>
        <stp>CUR_MKT_CAP</stp>
        <stp>[VALORES POTENCIALES Y SEGUIMIENTO.xlsx]SPX SX5E CAC40 DAX30 IBEX35!R49C12</stp>
        <tr r="L49" s="6"/>
      </tp>
      <tp>
        <v>35.145000000000003</v>
        <stp/>
        <stp>##V3_BDPV12</stp>
        <stp>KDP US Equity</stp>
        <stp>LAST PRICE</stp>
        <stp>[VALORES POTENCIALES Y SEGUIMIENTO.xlsx]POTENCIALES!R34C30</stp>
        <tr r="AD34" s="1"/>
      </tp>
      <tp>
        <v>47347495589.129997</v>
        <stp/>
        <stp>##V3_BDPV12</stp>
        <stp>BAS GY Equity</stp>
        <stp>CUR_MKT_CAP</stp>
        <stp>[VALORES POTENCIALES Y SEGUIMIENTO.xlsx]SPX SX5E CAC40 DAX30 IBEX35!R11C30</stp>
        <tr r="AD11" s="6"/>
      </tp>
      <tp t="s">
        <v>#N/A Field Not Applicable</v>
        <stp/>
        <stp>##V3_BDPV12</stp>
        <stp>TCEHY US Equity</stp>
        <stp>DVD_PAY_DT</stp>
        <stp>[VALORES POTENCIALES Y SEGUIMIENTO.xlsx]CARTERA!R40C41</stp>
        <tr r="AO40" s="4"/>
      </tp>
      <tp>
        <v>82.46</v>
        <stp/>
        <stp>##V3_BDPV12</stp>
        <stp>SSNC US Equity</stp>
        <stp>HIGH_52WEEK</stp>
        <stp>[VALORES POTENCIALES Y SEGUIMIENTO.xlsx]POTENCIALES!R299C33</stp>
        <tr r="AG299" s="1"/>
      </tp>
      <tp>
        <v>456.3</v>
        <stp/>
        <stp>##V3_BDPV12</stp>
        <stp>MPWR US Equity</stp>
        <stp>PX_CLOSE_1D</stp>
        <stp>[VALORES POTENCIALES Y SEGUIMIENTO.xlsx]POTENCIALES!R353C32</stp>
        <tr r="AF353" s="1"/>
      </tp>
      <tp>
        <v>63.1</v>
        <stp/>
        <stp>##V3_BDPV12</stp>
        <stp>BFAM US Equity</stp>
        <stp>PX_CLOSE_YTD</stp>
        <stp>[VALORES POTENCIALES Y SEGUIMIENTO.xlsx]POTENCIALES!R64C29</stp>
        <tr r="AC64" s="1"/>
      </tp>
      <tp>
        <v>402.7799</v>
        <stp/>
        <stp>##V3_BDPV12</stp>
        <stp>PAYC US Equity</stp>
        <stp>HIGH_52WEEK</stp>
        <stp>[VALORES POTENCIALES Y SEGUIMIENTO.xlsx]POTENCIALES!R320C33</stp>
        <tr r="AG320" s="1"/>
      </tp>
      <tp>
        <v>37.447827861749502</v>
        <stp/>
        <stp>##V3_BDPV12</stp>
        <stp>INTC US Equity</stp>
        <stp>pe_ratio</stp>
        <stp>[VALORES POTENCIALES Y SEGUIMIENTO.xlsx]CARTERA!R28C18</stp>
        <tr r="R28" s="4"/>
      </tp>
      <tp t="s">
        <v>#N/A N/A</v>
        <stp/>
        <stp>##V3_BDPV12</stp>
        <stp>ANTM US Equity</stp>
        <stp>PX_CLOSE_YTD</stp>
        <stp>[VALORES POTENCIALES Y SEGUIMIENTO.xlsx]POTENCIALES!R80C29</stp>
        <tr r="AC80" s="1"/>
      </tp>
      <tp>
        <v>64.69</v>
        <stp/>
        <stp>##V3_BDPV12</stp>
        <stp>SEIC US Equity</stp>
        <stp>HIGH_52WEEK</stp>
        <stp>[VALORES POTENCIALES Y SEGUIMIENTO.xlsx]POTENCIALES!R109C33</stp>
        <tr r="AG109" s="1"/>
      </tp>
      <tp>
        <v>109.61</v>
        <stp/>
        <stp>##V3_BDPV12</stp>
        <stp>LAMR US Equity</stp>
        <stp>PX_CLOSE_1D</stp>
        <stp>[VALORES POTENCIALES Y SEGUIMIENTO.xlsx]POTENCIALES!R118C32</stp>
        <tr r="AF118" s="1"/>
      </tp>
      <tp>
        <v>180.74</v>
        <stp/>
        <stp>##V3_BDPV12</stp>
        <stp>LSTR US Equity</stp>
        <stp>PX_CLOSE_1D</stp>
        <stp>[VALORES POTENCIALES Y SEGUIMIENTO.xlsx]POTENCIALES!R179C32</stp>
        <tr r="AF179" s="1"/>
      </tp>
      <tp>
        <v>220.9</v>
        <stp/>
        <stp>##V3_BDPV12</stp>
        <stp>WDFC US Equity</stp>
        <stp>HIGH_52WEEK</stp>
        <stp>[VALORES POTENCIALES Y SEGUIMIENTO.xlsx]POTENCIALES!R248C33</stp>
        <tr r="AG248" s="1"/>
      </tp>
      <tp>
        <v>118.48</v>
        <stp/>
        <stp>##V3_BDPV12</stp>
        <stp>IPAR US Equity</stp>
        <stp>PX_CLOSE_1D</stp>
        <stp>[VALORES POTENCIALES Y SEGUIMIENTO.xlsx]POTENCIALES!R259C32</stp>
        <tr r="AF259" s="1"/>
      </tp>
      <tp t="s">
        <v>UNITED STATES</v>
        <stp/>
        <stp>##V3_BDPV12</stp>
        <stp>TDG US Equity</stp>
        <stp>COUNTRY_FULL_NAME</stp>
        <stp>[VALORES POTENCIALES Y SEGUIMIENTO.xlsx]POTENCIALES!R202C13</stp>
        <tr r="M202" s="1"/>
      </tp>
      <tp t="s">
        <v>UNITED STATES</v>
        <stp/>
        <stp>##V3_BDPV12</stp>
        <stp>TER US Equity</stp>
        <stp>COUNTRY_FULL_NAME</stp>
        <stp>[VALORES POTENCIALES Y SEGUIMIENTO.xlsx]POTENCIALES!R356C13</stp>
        <tr r="M356" s="1"/>
      </tp>
      <tp t="s">
        <v>UNITED STATES</v>
        <stp/>
        <stp>##V3_BDPV12</stp>
        <stp>TDY US Equity</stp>
        <stp>COUNTRY_FULL_NAME</stp>
        <stp>[VALORES POTENCIALES Y SEGUIMIENTO.xlsx]POTENCIALES!R201C13</stp>
        <tr r="M201" s="1"/>
      </tp>
      <tp>
        <v>149.91</v>
        <stp/>
        <stp>##V3_BDPV12</stp>
        <stp>DLTR US Equity</stp>
        <stp>PX_CLOSE_1D</stp>
        <stp>[VALORES POTENCIALES Y SEGUIMIENTO.xlsx]POTENCIALES!R228C32</stp>
        <tr r="AF228" s="1"/>
      </tp>
      <tp t="s">
        <v>#N/A N/A</v>
        <stp/>
        <stp>##V3_BDPV12</stp>
        <stp>AVLR US Equity</stp>
        <stp>PX_CLOSE_1D</stp>
        <stp>[VALORES POTENCIALES Y SEGUIMIENTO.xlsx]POTENCIALES!R186C32</stp>
        <tr r="AF186" s="1"/>
      </tp>
      <tp t="s">
        <v>02/02/2023</v>
        <stp/>
        <stp>##V3_BDPV12</stp>
        <stp>NSC US Equity</stp>
        <stp>DVD_EX_DT</stp>
        <stp>[VALORES POTENCIALES Y SEGUIMIENTO.xlsx]POTENCIALES!R171C11</stp>
        <tr r="K171" s="1"/>
      </tp>
      <tp t="s">
        <v>#N/A N/A</v>
        <stp/>
        <stp>##V3_BDPV12</stp>
        <stp>NOW US Equity</stp>
        <stp>DVD_EX_DT</stp>
        <stp>[VALORES POTENCIALES Y SEGUIMIENTO.xlsx]POTENCIALES!R285C11</stp>
        <tr r="K285" s="1"/>
      </tp>
      <tp>
        <v>146.55000000000001</v>
        <stp/>
        <stp>##V3_BDPV12</stp>
        <stp>ZTS US Equity</stp>
        <stp>PX_CLOSE_YTD</stp>
        <stp>[VALORES POTENCIALES Y SEGUIMIENTO.xlsx]POTENCIALES!R93C29</stp>
        <tr r="AC93" s="1"/>
      </tp>
      <tp>
        <v>401.21</v>
        <stp/>
        <stp>##V3_BDPV12</stp>
        <stp>FDS US Equity</stp>
        <stp>PX_CLOSE_YTD</stp>
        <stp>[VALORES POTENCIALES Y SEGUIMIENTO.xlsx]POTENCIALES!R10C29</stp>
        <tr r="AC10" s="1"/>
      </tp>
      <tp>
        <v>61.01</v>
        <stp/>
        <stp>##V3_BDPV12</stp>
        <stp>HAS US Equity</stp>
        <stp>PX_CLOSE_YTD</stp>
        <stp>[VALORES POTENCIALES Y SEGUIMIENTO.xlsx]POTENCIALES!R30C29</stp>
        <tr r="AC30" s="1"/>
      </tp>
      <tp>
        <v>33.44</v>
        <stp/>
        <stp>##V3_BDPV12</stp>
        <stp>ARNC US Equity</stp>
        <stp>HIGH_52WEEK</stp>
        <stp>[VALORES POTENCIALES Y SEGUIMIENTO.xlsx]POTENCIALES!R207C33</stp>
        <tr r="AG207" s="1"/>
      </tp>
      <tp t="s">
        <v>25/11/2022</v>
        <stp/>
        <stp>##V3_BDPV12</stp>
        <stp>NOC US Equity</stp>
        <stp>DVD_EX_DT</stp>
        <stp>[VALORES POTENCIALES Y SEGUIMIENTO.xlsx]POTENCIALES!R199C11</stp>
        <tr r="K199" s="1"/>
      </tp>
      <tp t="s">
        <v>UNITED STATES</v>
        <stp/>
        <stp>##V3_BDPV12</stp>
        <stp>TYL US Equity</stp>
        <stp>COUNTRY_FULL_NAME</stp>
        <stp>[VALORES POTENCIALES Y SEGUIMIENTO.xlsx]POTENCIALES!R317C13</stp>
        <tr r="M317" s="1"/>
      </tp>
      <tp t="s">
        <v>UNITED STATES</v>
        <stp/>
        <stp>##V3_BDPV12</stp>
        <stp>TXN US Equity</stp>
        <stp>COUNTRY_FULL_NAME</stp>
        <stp>[VALORES POTENCIALES Y SEGUIMIENTO.xlsx]POTENCIALES!R348C13</stp>
        <tr r="M348" s="1"/>
      </tp>
      <tp t="s">
        <v>21/11/2022</v>
        <stp/>
        <stp>##V3_BDPV12</stp>
        <stp>B US Equity</stp>
        <stp>DVD_EX_DT</stp>
        <stp>[VALORES POTENCIALES Y SEGUIMIENTO.xlsx]POTENCIALES!R209C11</stp>
        <tr r="K209" s="1"/>
      </tp>
      <tp t="s">
        <v>14/12/2022</v>
        <stp/>
        <stp>##V3_BDPV12</stp>
        <stp>M US Equity</stp>
        <stp>DVD_EX_DT</stp>
        <stp>[VALORES POTENCIALES Y SEGUIMIENTO.xlsx]POTENCIALES!R238C11</stp>
        <tr r="K238" s="1"/>
      </tp>
      <tp t="s">
        <v>#N/A N/A</v>
        <stp/>
        <stp>##V3_BDPV12</stp>
        <stp>TWTR US Equity</stp>
        <stp>PX_CLOSE_1D</stp>
        <stp>[VALORES POTENCIALES Y SEGUIMIENTO.xlsx]POTENCIALES!R273C32</stp>
        <tr r="AF273" s="1"/>
      </tp>
      <tp>
        <v>429.46</v>
        <stp/>
        <stp>##V3_BDPV12</stp>
        <stp>KLAC US Equity</stp>
        <stp>HIGH_52WEEK</stp>
        <stp>[VALORES POTENCIALES Y SEGUIMIENTO.xlsx]POTENCIALES!R357C33</stp>
        <tr r="AG357" s="1"/>
      </tp>
      <tp>
        <v>52.51</v>
        <stp/>
        <stp>##V3_BDPV12</stp>
        <stp>INTC US Equity</stp>
        <stp>HIGH_52WEEK</stp>
        <stp>[VALORES POTENCIALES Y SEGUIMIENTO.xlsx]POTENCIALES!R352C33</stp>
        <tr r="AG352" s="1"/>
      </tp>
      <tp t="s">
        <v>09/02/2023</v>
        <stp/>
        <stp>##V3_BDPV12</stp>
        <stp>V US Equity</stp>
        <stp>DVD_EX_DT</stp>
        <stp>[VALORES POTENCIALES Y SEGUIMIENTO.xlsx]POTENCIALES!R105C11</stp>
        <tr r="K105" s="1"/>
      </tp>
      <tp t="s">
        <v>30/12/2022</v>
        <stp/>
        <stp>##V3_BDPV12</stp>
        <stp>A US Equity</stp>
        <stp>DVD_EX_DT</stp>
        <stp>[VALORES POTENCIALES Y SEGUIMIENTO.xlsx]POTENCIALES!R131C11</stp>
        <tr r="K131" s="1"/>
      </tp>
      <tp t="s">
        <v>23/02/2023</v>
        <stp/>
        <stp>##V3_BDPV12</stp>
        <stp>J US Equity</stp>
        <stp>DVD_EX_DT</stp>
        <stp>[VALORES POTENCIALES Y SEGUIMIENTO.xlsx]POTENCIALES!R137C11</stp>
        <tr r="K137" s="1"/>
      </tp>
      <tp>
        <v>7.66</v>
        <stp/>
        <stp>##V3_BDPV12</stp>
        <stp>SABR US Equity</stp>
        <stp>PX_CLOSE_1D</stp>
        <stp>[VALORES POTENCIALES Y SEGUIMIENTO.xlsx]POTENCIALES!R189C32</stp>
        <tr r="AF189" s="1"/>
      </tp>
      <tp t="s">
        <v>#N/A Field Not Applicable</v>
        <stp/>
        <stp>##V3_BDPV12</stp>
        <stp>NCR US Equity</stp>
        <stp>DVD_EX_DT</stp>
        <stp>[VALORES POTENCIALES Y SEGUIMIENTO.xlsx]POTENCIALES!R343C11</stp>
        <tr r="K343" s="1"/>
      </tp>
      <tp t="s">
        <v>UNITED STATES</v>
        <stp/>
        <stp>##V3_BDPV12</stp>
        <stp>TRU US Equity</stp>
        <stp>COUNTRY_FULL_NAME</stp>
        <stp>[VALORES POTENCIALES Y SEGUIMIENTO.xlsx]POTENCIALES!R181C13</stp>
        <tr r="M181" s="1"/>
      </tp>
      <tp>
        <v>332.57</v>
        <stp/>
        <stp>##V3_BDPV12</stp>
        <stp>TYL US Equity</stp>
        <stp>PX_CLOSE_1D</stp>
        <stp>[VALORES POTENCIALES Y SEGUIMIENTO.xlsx]POTENCIALES!R317C32</stp>
        <tr r="AF317" s="1"/>
      </tp>
      <tp>
        <v>79.25</v>
        <stp/>
        <stp>##V3_BDPV12</stp>
        <stp>DOL CN Equity</stp>
        <stp>PX_CLOSE_1D</stp>
        <stp>[VALORES POTENCIALES Y SEGUIMIENTO.xlsx]POTENCIALES!R226C32</stp>
        <tr r="AF226" s="1"/>
      </tp>
      <tp>
        <v>0.02</v>
        <stp/>
        <stp>##V3_BDPV12</stp>
        <stp>IR US Equity</stp>
        <stp>EQY_DPS</stp>
        <stp>[VALORES POTENCIALES Y SEGUIMIENTO.xlsx]POTENCIALES!R163C10</stp>
        <tr r="J163" s="1"/>
      </tp>
      <tp>
        <v>1.88</v>
        <stp/>
        <stp>##V3_BDPV12</stp>
        <stp>CR US Equity</stp>
        <stp>EQY_DPS</stp>
        <stp>[VALORES POTENCIALES Y SEGUIMIENTO.xlsx]POTENCIALES!R156C10</stp>
        <tr r="J156" s="1"/>
      </tp>
      <tp>
        <v>137.62</v>
        <stp/>
        <stp>##V3_BDPV12</stp>
        <stp>WING US Equity</stp>
        <stp>PX_CLOSE_YTD</stp>
        <stp>[VALORES POTENCIALES Y SEGUIMIENTO.xlsx]POTENCIALES!R252C29</stp>
        <tr r="AC252" s="1"/>
      </tp>
      <tp>
        <v>46.200494268336698</v>
        <stp/>
        <stp>##V3_BDPV12</stp>
        <stp>MASI US Equity</stp>
        <stp>EV_EBITDA_ADJUSTED</stp>
        <stp>[VALORES POTENCIALES Y SEGUIMIENTO.xlsx]POTENCIALES!R73C15</stp>
        <tr r="O73" s="1"/>
      </tp>
      <tp>
        <v>161.21</v>
        <stp/>
        <stp>##V3_BDPV12</stp>
        <stp>WDFC US Equity</stp>
        <stp>PX_CLOSE_YTD</stp>
        <stp>[VALORES POTENCIALES Y SEGUIMIENTO.xlsx]POTENCIALES!R248C29</stp>
        <tr r="AC248" s="1"/>
      </tp>
      <tp t="s">
        <v>#N/A Real Time</v>
        <stp/>
        <stp>##V3_BDPV12</stp>
        <stp>WYND US Equity</stp>
        <stp>LAST PRICE</stp>
        <stp>[VALORES POTENCIALES Y SEGUIMIENTO.xlsx]POTENCIALES!R27C30</stp>
        <tr r="AD27" s="1"/>
      </tp>
      <tp>
        <v>103.65</v>
        <stp/>
        <stp>##V3_BDPV12</stp>
        <stp>US68389X1054 ISIN</stp>
        <stp>INTERVAL_HIGH</stp>
        <stp>[VALORES POTENCIALES Y SEGUIMIENTO.xlsx]CARTERA!R45C4</stp>
        <stp>START_DATE_OVERRIDE</stp>
        <stp>20200101</stp>
        <stp>END_DATE_OVERRIDE</stp>
        <stp>20230203</stp>
        <stp>MARKET_DATA_OVERRIDE</stp>
        <stp>PX_LAST</stp>
        <tr r="D45" s="4"/>
      </tp>
      <tp>
        <v>17.891930687993437</v>
        <stp/>
        <stp>##V3_BDPV12</stp>
        <stp>SPGI US Equity</stp>
        <stp>RETURN_COM_EQY</stp>
        <stp>[VALORES POTENCIALES Y SEGUIMIENTO.xlsx]CARTERA!R21C19</stp>
        <tr r="S21" s="4"/>
      </tp>
      <tp t="s">
        <v>#N/A Field Not Applicable</v>
        <stp/>
        <stp>##V3_BDPV12</stp>
        <stp>REGN US Equity</stp>
        <stp>DVD_PAY_DT</stp>
        <stp>[VALORES POTENCIALES Y SEGUIMIENTO.xlsx]POTENCIALES!R41C12</stp>
        <tr r="L41" s="1"/>
      </tp>
      <tp>
        <v>-19.350950699411797</v>
        <stp/>
        <stp>##V3_BDPV12</stp>
        <stp>XPEV US Equity</stp>
        <stp>RETURN_COM_EQY</stp>
        <stp>[VALORES POTENCIALES Y SEGUIMIENTO.xlsx]CARTERA!R33C19</stp>
        <tr r="S33" s="4"/>
      </tp>
      <tp t="s">
        <v>Basic Materials</v>
        <stp/>
        <stp>##V3_BDPV12</stp>
        <stp>AI FP Equity</stp>
        <stp>ICB_INDUSTRY_NAME</stp>
        <stp>[VALORES POTENCIALES Y SEGUIMIENTO.xlsx]CARTERA!R19C35</stp>
        <tr r="AI19" s="4"/>
      </tp>
      <tp t="s">
        <v>Industrials</v>
        <stp/>
        <stp>##V3_BDPV12</stp>
        <stp>AM FP Equity</stp>
        <stp>ICB_INDUSTRY_NAME</stp>
        <stp>[VALORES POTENCIALES Y SEGUIMIENTO.xlsx]CARTERA!R13C35</stp>
        <tr r="AI13" s="4"/>
      </tp>
      <tp t="s">
        <v>Exxon Mobil Corp</v>
        <stp/>
        <stp>##V3_BDPV12</stp>
        <stp>XOM UN Equity</stp>
        <stp>SECURITY_NAME</stp>
        <stp>[VALORES POTENCIALES Y SEGUIMIENTO.xlsx]SPX SX5E CAC40 DAX30 IBEX35!R504C5</stp>
        <tr r="E504" s="6"/>
      </tp>
      <tp t="s">
        <v>UNITED STATES</v>
        <stp/>
        <stp>##V3_BDPV12</stp>
        <stp>CERN US Equity</stp>
        <stp>COUNTRY_FULL_NAME</stp>
        <stp>[VALORES POTENCIALES Y SEGUIMIENTO.xlsx]POTENCIALES!R313C13</stp>
        <tr r="M313" s="1"/>
      </tp>
      <tp>
        <v>8220660000</v>
        <stp/>
        <stp>##V3_BDPV12</stp>
        <stp>1COV GY Equity</stp>
        <stp>CUR_MKT_CAP</stp>
        <stp>[VALORES POTENCIALES Y SEGUIMIENTO.xlsx]SPX SX5E CAC40 DAX30 IBEX35!R7C30</stp>
        <tr r="AD7" s="6"/>
      </tp>
      <tp t="s">
        <v>USD</v>
        <stp/>
        <stp>##V3_BDPV12</stp>
        <stp>WYND US Equity</stp>
        <stp>CRNCY</stp>
        <stp>[VALORES POTENCIALES Y SEGUIMIENTO.xlsx]POTENCIALES!R27C14</stp>
        <tr r="N27" s="1"/>
      </tp>
      <tp t="s">
        <v>Consumer Staples</v>
        <stp/>
        <stp>##V3_BDPV12</stp>
        <stp>AD NA Equity</stp>
        <stp>ICB_INDUSTRY_NAME</stp>
        <stp>[VALORES POTENCIALES Y SEGUIMIENTO.xlsx]CARTERA!R51C35</stp>
        <tr r="AI51" s="4"/>
      </tp>
      <tp t="s">
        <v>Charles Schwab Corp/The</v>
        <stp/>
        <stp>##V3_BDPV12</stp>
        <stp>SCHW UN Equity</stp>
        <stp>SECURITY_NAME</stp>
        <stp>[VALORES POTENCIALES Y SEGUIMIENTO.xlsx]SPX SX5E CAC40 DAX30 IBEX35!R414C5</stp>
        <tr r="E414" s="6"/>
      </tp>
      <tp t="s">
        <v>Progressive Corp/The</v>
        <stp/>
        <stp>##V3_BDPV12</stp>
        <stp>PGR UN Equity</stp>
        <stp>SECURITY_NAME</stp>
        <stp>[VALORES POTENCIALES Y SEGUIMIENTO.xlsx]SPX SX5E CAC40 DAX30 IBEX35!R374C5</stp>
        <tr r="E374" s="6"/>
      </tp>
      <tp t="s">
        <v>Sysco Corp</v>
        <stp/>
        <stp>##V3_BDPV12</stp>
        <stp>SYY UN Equity</stp>
        <stp>SECURITY_NAME</stp>
        <stp>[VALORES POTENCIALES Y SEGUIMIENTO.xlsx]SPX SX5E CAC40 DAX30 IBEX35!R434C5</stp>
        <tr r="E434" s="6"/>
      </tp>
      <tp t="s">
        <v>UDR Inc</v>
        <stp/>
        <stp>##V3_BDPV12</stp>
        <stp>UDR UN Equity</stp>
        <stp>SECURITY_NAME</stp>
        <stp>[VALORES POTENCIALES Y SEGUIMIENTO.xlsx]SPX SX5E CAC40 DAX30 IBEX35!R464C5</stp>
        <tr r="E464" s="6"/>
      </tp>
      <tp t="s">
        <v>Target Corp</v>
        <stp/>
        <stp>##V3_BDPV12</stp>
        <stp>TGT UN Equity</stp>
        <stp>SECURITY_NAME</stp>
        <stp>[VALORES POTENCIALES Y SEGUIMIENTO.xlsx]SPX SX5E CAC40 DAX30 IBEX35!R444C5</stp>
        <tr r="E444" s="6"/>
      </tp>
      <tp t="s">
        <v>Tyson Foods Inc</v>
        <stp/>
        <stp>##V3_BDPV12</stp>
        <stp>TSN UN Equity</stp>
        <stp>SECURITY_NAME</stp>
        <stp>[VALORES POTENCIALES Y SEGUIMIENTO.xlsx]SPX SX5E CAC40 DAX30 IBEX35!R454C5</stp>
        <tr r="E454" s="6"/>
      </tp>
      <tp t="s">
        <v>Williams Cos Inc/The</v>
        <stp/>
        <stp>##V3_BDPV12</stp>
        <stp>WMB UN Equity</stp>
        <stp>SECURITY_NAME</stp>
        <stp>[VALORES POTENCIALES Y SEGUIMIENTO.xlsx]SPX SX5E CAC40 DAX30 IBEX35!R494C5</stp>
        <tr r="E494" s="6"/>
      </tp>
      <tp t="s">
        <v>Westinghouse Air Brake Technol</v>
        <stp/>
        <stp>##V3_BDPV12</stp>
        <stp>WAB UN Equity</stp>
        <stp>SECURITY_NAME</stp>
        <stp>[VALORES POTENCIALES Y SEGUIMIENTO.xlsx]SPX SX5E CAC40 DAX30 IBEX35!R484C5</stp>
        <tr r="E484" s="6"/>
      </tp>
      <tp>
        <v>340.6363525390625</v>
        <stp/>
        <stp>##V3_BDPV12</stp>
        <stp>MKTX US Equity</stp>
        <stp>BEST_TARGET_PRICE</stp>
        <stp>[VALORES POTENCIALES Y SEGUIMIENTO.xlsx]POTENCIALES!R185C27</stp>
        <tr r="AA185" s="1"/>
      </tp>
      <tp t="s">
        <v>Healthpeak Properties Inc</v>
        <stp/>
        <stp>##V3_BDPV12</stp>
        <stp>PEAK UN Equity</stp>
        <stp>SECURITY_NAME</stp>
        <stp>[VALORES POTENCIALES Y SEGUIMIENTO.xlsx]SPX SX5E CAC40 DAX30 IBEX35!R367C5</stp>
        <tr r="E367" s="6"/>
      </tp>
      <tp t="s">
        <v>Industrials</v>
        <stp/>
        <stp>##V3_BDPV12</stp>
        <stp>MT IM Equity</stp>
        <stp>ICB_INDUSTRY_NAME</stp>
        <stp>[VALORES POTENCIALES Y SEGUIMIENTO.xlsx]CARTERA!R65C35</stp>
        <tr r="AI65" s="4"/>
      </tp>
      <tp>
        <v>7.42</v>
        <stp/>
        <stp>##V3_BDPV12</stp>
        <stp>MHY8564M1057 ISIN</stp>
        <stp>INTERVAL_LOW</stp>
        <stp>[VALORES POTENCIALES Y SEGUIMIENTO.xlsx]CARTERA!R56C6</stp>
        <stp>START_DATE_OVERRIDE</stp>
        <stp>20200101</stp>
        <stp>END_DATE_OVERRIDE</stp>
        <stp>20230203</stp>
        <stp>MARKET_DATA_OVERRIDE</stp>
        <stp>PX_LAST</stp>
        <tr r="F56" s="4"/>
      </tp>
      <tp t="s">
        <v>Iron Mountain Inc</v>
        <stp/>
        <stp>##V3_BDPV12</stp>
        <stp>IRM UN Equity</stp>
        <stp>SECURITY_NAME</stp>
        <stp>[VALORES POTENCIALES Y SEGUIMIENTO.xlsx]SPX SX5E CAC40 DAX30 IBEX35!R254C5</stp>
        <tr r="E254" s="6"/>
      </tp>
      <tp>
        <v>183.25</v>
        <stp/>
        <stp>##V3_BDPV12</stp>
        <stp>JKHY US Equity</stp>
        <stp>BEST_TARGET_PRICE</stp>
        <stp>[VALORES POTENCIALES Y SEGUIMIENTO.xlsx]POTENCIALES!R310C27</stp>
        <tr r="AA310" s="1"/>
      </tp>
      <tp t="s">
        <v>UNITED STATES</v>
        <stp/>
        <stp>##V3_BDPV12</stp>
        <stp>LECO US Equity</stp>
        <stp>COUNTRY_FULL_NAME</stp>
        <stp>[VALORES POTENCIALES Y SEGUIMIENTO.xlsx]POTENCIALES!R149C13</stp>
        <tr r="M149" s="1"/>
      </tp>
      <tp t="s">
        <v>CarMax Inc</v>
        <stp/>
        <stp>##V3_BDPV12</stp>
        <stp>KMX UN Equity</stp>
        <stp>SECURITY_NAME</stp>
        <stp>[VALORES POTENCIALES Y SEGUIMIENTO.xlsx]SPX SX5E CAC40 DAX30 IBEX35!R274C5</stp>
        <tr r="E274" s="6"/>
      </tp>
      <tp t="s">
        <v>03/04/2023</v>
        <stp/>
        <stp>##V3_BDPV12</stp>
        <stp>BF/B US Equity</stp>
        <stp>DVD_PAY_DT</stp>
        <stp>[VALORES POTENCIALES Y SEGUIMIENTO.xlsx]POTENCIALES!R36C12</stp>
        <tr r="L36" s="1"/>
      </tp>
      <tp t="s">
        <v>Consumer Staples</v>
        <stp/>
        <stp>##V3_BDPV12</stp>
        <stp>KR US Equity</stp>
        <stp>ICB_INDUSTRY_NAME</stp>
        <stp>[VALORES POTENCIALES Y SEGUIMIENTO.xlsx]CARTERA!R43C35</stp>
        <tr r="AI43" s="4"/>
      </tp>
      <tp t="s">
        <v>Consumer Staples</v>
        <stp/>
        <stp>##V3_BDPV12</stp>
        <stp>KO US Equity</stp>
        <stp>ICB_INDUSTRY_NAME</stp>
        <stp>[VALORES POTENCIALES Y SEGUIMIENTO.xlsx]CARTERA!R42C35</stp>
        <tr r="AI42" s="4"/>
      </tp>
      <tp t="s">
        <v>Technology</v>
        <stp/>
        <stp>##V3_BDPV12</stp>
        <stp>FB US Equity</stp>
        <stp>ICB_INDUSTRY_NAME</stp>
        <stp>[VALORES POTENCIALES Y SEGUIMIENTO.xlsx]CARTERA!R37C35</stp>
        <tr r="AI37" s="4"/>
      </tp>
      <tp t="s">
        <v>Industrials</v>
        <stp/>
        <stp>##V3_BDPV12</stp>
        <stp>BA US Equity</stp>
        <stp>ICB_INDUSTRY_NAME</stp>
        <stp>[VALORES POTENCIALES Y SEGUIMIENTO.xlsx]CARTERA!R24C35</stp>
        <tr r="AI24" s="4"/>
      </tp>
      <tp t="s">
        <v>Industrials</v>
        <stp/>
        <stp>##V3_BDPV12</stp>
        <stp>TK US Equity</stp>
        <stp>ICB_INDUSTRY_NAME</stp>
        <stp>[VALORES POTENCIALES Y SEGUIMIENTO.xlsx]CARTERA!R64C35</stp>
        <tr r="AI64" s="4"/>
      </tp>
      <tp t="s">
        <v>Marsh &amp; McLennan Cos Inc</v>
        <stp/>
        <stp>##V3_BDPV12</stp>
        <stp>MMC UN Equity</stp>
        <stp>SECURITY_NAME</stp>
        <stp>[VALORES POTENCIALES Y SEGUIMIENTO.xlsx]SPX SX5E CAC40 DAX30 IBEX35!R314C5</stp>
        <tr r="E314" s="6"/>
      </tp>
      <tp t="s">
        <v>McKesson Corp</v>
        <stp/>
        <stp>##V3_BDPV12</stp>
        <stp>MCK UN Equity</stp>
        <stp>SECURITY_NAME</stp>
        <stp>[VALORES POTENCIALES Y SEGUIMIENTO.xlsx]SPX SX5E CAC40 DAX30 IBEX35!R304C5</stp>
        <tr r="E304" s="6"/>
      </tp>
      <tp t="s">
        <v>UNITED STATES</v>
        <stp/>
        <stp>##V3_BDPV12</stp>
        <stp>VEEV US Equity</stp>
        <stp>COUNTRY_FULL_NAME</stp>
        <stp>[VALORES POTENCIALES Y SEGUIMIENTO.xlsx]POTENCIALES!R316C13</stp>
        <tr r="M316" s="1"/>
      </tp>
      <tp>
        <v>10601.0552774595</v>
        <stp/>
        <stp>##V3_BDPV12</stp>
        <stp>JNPR US Equity</stp>
        <stp>CURR_ENTP_VAL</stp>
        <stp>[VALORES POTENCIALES Y SEGUIMIENTO.xlsx]POTENCIALES!R15C18</stp>
        <tr r="R15" s="1"/>
      </tp>
      <tp t="s">
        <v>Linde PLC</v>
        <stp/>
        <stp>##V3_BDPV12</stp>
        <stp>LIN UN Equity</stp>
        <stp>SECURITY_NAME</stp>
        <stp>[VALORES POTENCIALES Y SEGUIMIENTO.xlsx]SPX SX5E CAC40 DAX30 IBEX35!R284C5</stp>
        <tr r="E284" s="6"/>
      </tp>
      <tp t="s">
        <v>Las Vegas Sands Corp</v>
        <stp/>
        <stp>##V3_BDPV12</stp>
        <stp>LVS UN Equity</stp>
        <stp>SECURITY_NAME</stp>
        <stp>[VALORES POTENCIALES Y SEGUIMIENTO.xlsx]SPX SX5E CAC40 DAX30 IBEX35!R294C5</stp>
        <tr r="E294" s="6"/>
      </tp>
      <tp t="s">
        <v>NextEra Energy Inc</v>
        <stp/>
        <stp>##V3_BDPV12</stp>
        <stp>NEE UN Equity</stp>
        <stp>SECURITY_NAME</stp>
        <stp>[VALORES POTENCIALES Y SEGUIMIENTO.xlsx]SPX SX5E CAC40 DAX30 IBEX35!R334C5</stp>
        <tr r="E334" s="6"/>
      </tp>
      <tp t="s">
        <v>Norfolk Southern Corp</v>
        <stp/>
        <stp>##V3_BDPV12</stp>
        <stp>NSC UN Equity</stp>
        <stp>SECURITY_NAME</stp>
        <stp>[VALORES POTENCIALES Y SEGUIMIENTO.xlsx]SPX SX5E CAC40 DAX30 IBEX35!R344C5</stp>
        <tr r="E344" s="6"/>
      </tp>
      <tp>
        <v>2512.86962890625</v>
        <stp/>
        <stp>##V3_BDPV12</stp>
        <stp>BKNG US Equity</stp>
        <stp>BEST_TARGET_PRICE</stp>
        <stp>[VALORES POTENCIALES Y SEGUIMIENTO.xlsx]POTENCIALES!R263C27</stp>
        <tr r="AA263" s="1"/>
      </tp>
      <tp t="s">
        <v>Tesla Inc</v>
        <stp/>
        <stp>##V3_BDPV12</stp>
        <stp>TSLA UW Equity</stp>
        <stp>SECURITY_NAME</stp>
        <stp>[VALORES POTENCIALES Y SEGUIMIENTO.xlsx]SPX SX5E CAC40 DAX30 IBEX35!R453C5</stp>
        <tr r="E453" s="6"/>
      </tp>
      <tp t="s">
        <v>UNITED STATES</v>
        <stp/>
        <stp>##V3_BDPV12</stp>
        <stp>AEIS US Equity</stp>
        <stp>COUNTRY_FULL_NAME</stp>
        <stp>[VALORES POTENCIALES Y SEGUIMIENTO.xlsx]POTENCIALES!R249C13</stp>
        <tr r="M249" s="1"/>
      </tp>
      <tp>
        <v>99.3125</v>
        <stp/>
        <stp>##V3_BDPV12</stp>
        <stp>AKAM US Equity</stp>
        <stp>BEST_TARGET_PRICE</stp>
        <stp>[VALORES POTENCIALES Y SEGUIMIENTO.xlsx]POTENCIALES!R300C27</stp>
        <tr r="AA300" s="1"/>
      </tp>
      <tp t="s">
        <v>Qorvo Inc</v>
        <stp/>
        <stp>##V3_BDPV12</stp>
        <stp>QRVO UW Equity</stp>
        <stp>SECURITY_NAME</stp>
        <stp>[VALORES POTENCIALES Y SEGUIMIENTO.xlsx]SPX SX5E CAC40 DAX30 IBEX35!R396C5</stp>
        <tr r="E396" s="6"/>
      </tp>
      <tp t="s">
        <v>Capital One Financial Corp</v>
        <stp/>
        <stp>##V3_BDPV12</stp>
        <stp>COF UN Equity</stp>
        <stp>SECURITY_NAME</stp>
        <stp>[VALORES POTENCIALES Y SEGUIMIENTO.xlsx]SPX SX5E CAC40 DAX30 IBEX35!R114C5</stp>
        <tr r="E114" s="6"/>
      </tp>
      <tp t="s">
        <v>UNITED STATES</v>
        <stp/>
        <stp>##V3_BDPV12</stp>
        <stp>SEIC US Equity</stp>
        <stp>COUNTRY_FULL_NAME</stp>
        <stp>[VALORES POTENCIALES Y SEGUIMIENTO.xlsx]POTENCIALES!R109C13</stp>
        <tr r="M109" s="1"/>
      </tp>
      <tp t="s">
        <v>S&amp;P Global Inc</v>
        <stp/>
        <stp>##V3_BDPV12</stp>
        <stp>SPGI UN Equity</stp>
        <stp>SECURITY_NAME</stp>
        <stp>[VALORES POTENCIALES Y SEGUIMIENTO.xlsx]SPX SX5E CAC40 DAX30 IBEX35!R424C5</stp>
        <tr r="E424" s="6"/>
      </tp>
      <tp t="s">
        <v>Edison International</v>
        <stp/>
        <stp>##V3_BDPV12</stp>
        <stp>EIX UN Equity</stp>
        <stp>SECURITY_NAME</stp>
        <stp>[VALORES POTENCIALES Y SEGUIMIENTO.xlsx]SPX SX5E CAC40 DAX30 IBEX35!R164C5</stp>
        <tr r="E164" s="6"/>
      </tp>
      <tp t="s">
        <v>Eaton Corp PLC</v>
        <stp/>
        <stp>##V3_BDPV12</stp>
        <stp>ETN UN Equity</stp>
        <stp>SECURITY_NAME</stp>
        <stp>[VALORES POTENCIALES Y SEGUIMIENTO.xlsx]SPX SX5E CAC40 DAX30 IBEX35!R174C5</stp>
        <tr r="E174" s="6"/>
      </tp>
      <tp t="s">
        <v>UNITED STATES</v>
        <stp/>
        <stp>##V3_BDPV12</stp>
        <stp>NEOG US Equity</stp>
        <stp>COUNTRY_FULL_NAME</stp>
        <stp>[VALORES POTENCIALES Y SEGUIMIENTO.xlsx]POTENCIALES!R101C13</stp>
        <tr r="M101" s="1"/>
      </tp>
      <tp t="s">
        <v>Delta Air Lines Inc</v>
        <stp/>
        <stp>##V3_BDPV12</stp>
        <stp>DAL UN Equity</stp>
        <stp>SECURITY_NAME</stp>
        <stp>[VALORES POTENCIALES Y SEGUIMIENTO.xlsx]SPX SX5E CAC40 DAX30 IBEX35!R134C5</stp>
        <tr r="E134" s="6"/>
      </tp>
      <tp t="s">
        <v>Duke Energy Corp</v>
        <stp/>
        <stp>##V3_BDPV12</stp>
        <stp>DUK UN Equity</stp>
        <stp>SECURITY_NAME</stp>
        <stp>[VALORES POTENCIALES Y SEGUIMIENTO.xlsx]SPX SX5E CAC40 DAX30 IBEX35!R154C5</stp>
        <tr r="E154" s="6"/>
      </tp>
      <tp t="s">
        <v>Global Payments Inc</v>
        <stp/>
        <stp>##V3_BDPV12</stp>
        <stp>GPN UN Equity</stp>
        <stp>SECURITY_NAME</stp>
        <stp>[VALORES POTENCIALES Y SEGUIMIENTO.xlsx]SPX SX5E CAC40 DAX30 IBEX35!R214C5</stp>
        <tr r="E214" s="6"/>
      </tp>
      <tp>
        <v>7.3480042938931307</v>
        <stp/>
        <stp>##V3_BDPV12</stp>
        <stp>PII US Equity</stp>
        <stp>EV_EBITDA_ADJUSTED</stp>
        <stp>[VALORES POTENCIALES Y SEGUIMIENTO.xlsx]POTENCIALES!R23C15</stp>
        <tr r="O23" s="1"/>
      </tp>
      <tp>
        <v>23391738296.657997</v>
        <stp/>
        <stp>##V3_BDPV12</stp>
        <stp>DBK GY Equity</stp>
        <stp>CUR_MKT_CAP</stp>
        <stp>[VALORES POTENCIALES Y SEGUIMIENTO.xlsx]SPX SX5E CAC40 DAX30 IBEX35!R18C30</stp>
        <tr r="AD18" s="6"/>
      </tp>
      <tp>
        <v>31343379152.360004</v>
        <stp/>
        <stp>##V3_BDPV12</stp>
        <stp>WBA US Equity</stp>
        <stp>CUR_MKT_CAP</stp>
        <stp>[VALORES POTENCIALES Y SEGUIMIENTO.xlsx]POTENCIALES!R232C17</stp>
        <tr r="Q232" s="1"/>
      </tp>
      <tp t="s">
        <v>27/01/2023</v>
        <stp/>
        <stp>##V3_BDPV12</stp>
        <stp>BYD CN Equity</stp>
        <stp>DVD_PAY_DT</stp>
        <stp>[VALORES POTENCIALES Y SEGUIMIENTO.xlsx]POTENCIALES!R42C12</stp>
        <tr r="L42" s="1"/>
      </tp>
      <tp>
        <v>1.2876829033369601</v>
        <stp/>
        <stp>##V3_BDPV12</stp>
        <stp>SOW GY Equity</stp>
        <stp>RETURN_COM_EQY</stp>
        <stp>[VALORES POTENCIALES Y SEGUIMIENTO.xlsx]CARTERA!R38C19</stp>
        <tr r="S38" s="4"/>
      </tp>
      <tp>
        <v>5429559450.249999</v>
        <stp/>
        <stp>##V3_BDPV12</stp>
        <stp>MSA US Equity</stp>
        <stp>CUR_MKT_CAP</stp>
        <stp>[VALORES POTENCIALES Y SEGUIMIENTO.xlsx]POTENCIALES!R150C17</stp>
        <tr r="Q150" s="1"/>
      </tp>
      <tp>
        <v>13576625006.782501</v>
        <stp/>
        <stp>##V3_BDPV12</stp>
        <stp>SNA US Equity</stp>
        <stp>CUR_MKT_CAP</stp>
        <stp>[VALORES POTENCIALES Y SEGUIMIENTO.xlsx]POTENCIALES!R151C17</stp>
        <tr r="Q151" s="1"/>
      </tp>
      <tp>
        <v>5.7983491163214662</v>
        <stp/>
        <stp>##V3_BDPV12</stp>
        <stp>SAP GY Equity</stp>
        <stp>RETURN_COM_EQY</stp>
        <stp>[VALORES POTENCIALES Y SEGUIMIENTO.xlsx]CARTERA!R15C19</stp>
        <tr r="S15" s="4"/>
      </tp>
      <tp>
        <v>482.48500000000001</v>
        <stp/>
        <stp>##V3_BDPV12</stp>
        <stp>HUM US Equity</stp>
        <stp>LAST PRICE</stp>
        <stp>[VALORES POTENCIALES Y SEGUIMIENTO.xlsx]POTENCIALES!R79C30</stp>
        <tr r="AD79" s="1"/>
      </tp>
      <tp>
        <v>18.472372846735208</v>
        <stp/>
        <stp>##V3_BDPV12</stp>
        <stp>PEP US Equity</stp>
        <stp>EV_EBITDA_ADJUSTED</stp>
        <stp>[VALORES POTENCIALES Y SEGUIMIENTO.xlsx]POTENCIALES!R35C15</stp>
        <tr r="O35" s="1"/>
      </tp>
      <tp>
        <v>60.54</v>
        <stp/>
        <stp>##V3_BDPV12</stp>
        <stp>HQY US Equity</stp>
        <stp>LAST PRICE</stp>
        <stp>[VALORES POTENCIALES Y SEGUIMIENTO.xlsx]POTENCIALES!R55C30</stp>
        <tr r="AD55" s="1"/>
      </tp>
      <tp>
        <v>146.22</v>
        <stp/>
        <stp>##V3_BDPV12</stp>
        <stp>HLT US Equity</stp>
        <stp>LAST PRICE</stp>
        <stp>[VALORES POTENCIALES Y SEGUIMIENTO.xlsx]POTENCIALES!R28C30</stp>
        <tr r="AD28" s="1"/>
      </tp>
      <tp>
        <v>12.584814774343672</v>
        <stp/>
        <stp>##V3_BDPV12</stp>
        <stp>AM FP Equity</stp>
        <stp>RETURN_COM_EQY</stp>
        <stp>[VALORES POTENCIALES Y SEGUIMIENTO.xlsx]CARTERA!R13C19</stp>
        <tr r="S13" s="4"/>
      </tp>
      <tp>
        <v>12.538295348942228</v>
        <stp/>
        <stp>##V3_BDPV12</stp>
        <stp>AI FP Equity</stp>
        <stp>RETURN_COM_EQY</stp>
        <stp>[VALORES POTENCIALES Y SEGUIMIENTO.xlsx]CARTERA!R19C19</stp>
        <tr r="S19" s="4"/>
      </tp>
      <tp t="s">
        <v>#N/A Field Not Applicable</v>
        <stp/>
        <stp>##V3_BDPV12</stp>
        <stp>SXIPEX GY Equity</stp>
        <stp>EV_EBITDA_ADJUSTED</stp>
        <stp>[VALORES POTENCIALES Y SEGUIMIENTO.xlsx]CARTERA!R44C17</stp>
        <tr r="Q44" s="4"/>
      </tp>
      <tp t="s">
        <v>11/01/2023</v>
        <stp/>
        <stp>##V3_BDPV12</stp>
        <stp>TTC US Equity</stp>
        <stp>DVD_PAY_DT</stp>
        <stp>[VALORES POTENCIALES Y SEGUIMIENTO.xlsx]POTENCIALES!R21C12</stp>
        <tr r="L21" s="1"/>
      </tp>
      <tp>
        <v>10242.912696704469</v>
        <stp/>
        <stp>##V3_BDPV12</stp>
        <stp>BBD/B CN Equity</stp>
        <stp>CURR_ENTP_VAL</stp>
        <stp>[VALORES POTENCIALES Y SEGUIMIENTO.xlsx]POTENCIALES!R198C18</stp>
        <tr r="R198" s="1"/>
      </tp>
      <tp>
        <v>50874.174897664408</v>
        <stp/>
        <stp>##V3_BDPV12</stp>
        <stp>ATD/B CN Equity</stp>
        <stp>CURR_ENTP_VAL</stp>
        <stp>[VALORES POTENCIALES Y SEGUIMIENTO.xlsx]POTENCIALES!R225C18</stp>
        <tr r="R225" s="1"/>
      </tp>
      <tp>
        <v>60.064999999999998</v>
        <stp/>
        <stp>##V3_BDPV12</stp>
        <stp>HAS US Equity</stp>
        <stp>LAST PRICE</stp>
        <stp>[VALORES POTENCIALES Y SEGUIMIENTO.xlsx]POTENCIALES!R30C30</stp>
        <tr r="AD30" s="1"/>
      </tp>
      <tp t="s">
        <v>UNITED STATES</v>
        <stp/>
        <stp>##V3_BDPV12</stp>
        <stp>WMT US Equity</stp>
        <stp>COUNTRY_FULL_NAME</stp>
        <stp>[VALORES POTENCIALES Y SEGUIMIENTO.xlsx]POTENCIALES!R231C13</stp>
        <tr r="M231" s="1"/>
      </tp>
      <tp>
        <v>60.55</v>
        <stp/>
        <stp>##V3_BDPV12</stp>
        <stp>NDAQ US Equity</stp>
        <stp>PX_CLOSE_1D</stp>
        <stp>[VALORES POTENCIALES Y SEGUIMIENTO.xlsx]POTENCIALES!R110C32</stp>
        <tr r="AF110" s="1"/>
      </tp>
      <tp>
        <v>41.6</v>
        <stp/>
        <stp>##V3_BDPV12</stp>
        <stp>ALSN US Equity</stp>
        <stp>PX_CLOSE_YTD</stp>
        <stp>[VALORES POTENCIALES Y SEGUIMIENTO.xlsx]POTENCIALES!R18C29</stp>
        <tr r="AC18" s="1"/>
      </tp>
      <tp>
        <v>81.48</v>
        <stp/>
        <stp>##V3_BDPV12</stp>
        <stp>ASGN US Equity</stp>
        <stp>PX_CLOSE_YTD</stp>
        <stp>[VALORES POTENCIALES Y SEGUIMIENTO.xlsx]POTENCIALES!R60C29</stp>
        <tr r="AC60" s="1"/>
      </tp>
      <tp>
        <v>-34.778827787272547</v>
        <stp/>
        <stp>##V3_BDPV12</stp>
        <stp>BRK/B US Equity</stp>
        <stp>NET_DEBT_TO_EBITDA</stp>
        <stp>[VALORES POTENCIALES Y SEGUIMIENTO.xlsx]CARTERA!R29C23</stp>
        <tr r="W29" s="4"/>
      </tp>
      <tp t="s">
        <v>#N/A Field Not Applicable</v>
        <stp/>
        <stp>##V3_BDPV12</stp>
        <stp>MTD US Equity</stp>
        <stp>DVD_EX_DT</stp>
        <stp>[VALORES POTENCIALES Y SEGUIMIENTO.xlsx]POTENCIALES!R128C11</stp>
        <tr r="K128" s="1"/>
      </tp>
      <tp t="s">
        <v>UNITED STATES</v>
        <stp/>
        <stp>##V3_BDPV12</stp>
        <stp>WEX US Equity</stp>
        <stp>COUNTRY_FULL_NAME</stp>
        <stp>[VALORES POTENCIALES Y SEGUIMIENTO.xlsx]POTENCIALES!R187C13</stp>
        <tr r="M187" s="1"/>
      </tp>
      <tp t="s">
        <v>UNITED STATES</v>
        <stp/>
        <stp>##V3_BDPV12</stp>
        <stp>WCN US Equity</stp>
        <stp>COUNTRY_FULL_NAME</stp>
        <stp>[VALORES POTENCIALES Y SEGUIMIENTO.xlsx]POTENCIALES!R147C13</stp>
        <tr r="M147" s="1"/>
      </tp>
      <tp t="s">
        <v>09/01/2023</v>
        <stp/>
        <stp>##V3_BDPV12</stp>
        <stp>MSM US Equity</stp>
        <stp>DVD_EX_DT</stp>
        <stp>[VALORES POTENCIALES Y SEGUIMIENTO.xlsx]POTENCIALES!R223C11</stp>
        <tr r="K223" s="1"/>
      </tp>
      <tp>
        <v>27.98</v>
        <stp/>
        <stp>##V3_BDPV12</stp>
        <stp>NLSN US Equity</stp>
        <stp>PX_CLOSE_YTD</stp>
        <stp>[VALORES POTENCIALES Y SEGUIMIENTO.xlsx]POTENCIALES!R48C29</stp>
        <tr r="AC48" s="1"/>
      </tp>
      <tp t="s">
        <v>UNITED STATES</v>
        <stp/>
        <stp>##V3_BDPV12</stp>
        <stp>WBA US Equity</stp>
        <stp>COUNTRY_FULL_NAME</stp>
        <stp>[VALORES POTENCIALES Y SEGUIMIENTO.xlsx]POTENCIALES!R232C13</stp>
        <tr r="M232" s="1"/>
      </tp>
      <tp t="s">
        <v>UNITED STATES</v>
        <stp/>
        <stp>##V3_BDPV12</stp>
        <stp>WAT US Equity</stp>
        <stp>COUNTRY_FULL_NAME</stp>
        <stp>[VALORES POTENCIALES Y SEGUIMIENTO.xlsx]POTENCIALES!R126C13</stp>
        <tr r="M126" s="1"/>
      </tp>
      <tp>
        <v>216.59</v>
        <stp/>
        <stp>##V3_BDPV12</stp>
        <stp>MORN US Equity</stp>
        <stp>PX_CLOSE_YTD</stp>
        <stp>[VALORES POTENCIALES Y SEGUIMIENTO.xlsx]POTENCIALES!R44C29</stp>
        <tr r="AC44" s="1"/>
      </tp>
      <tp t="s">
        <v>13/02/2023</v>
        <stp/>
        <stp>##V3_BDPV12</stp>
        <stp>MSA US Equity</stp>
        <stp>DVD_EX_DT</stp>
        <stp>[VALORES POTENCIALES Y SEGUIMIENTO.xlsx]POTENCIALES!R150C11</stp>
        <tr r="K150" s="1"/>
      </tp>
      <tp>
        <v>141.01304626464844</v>
        <stp/>
        <stp>##V3_BDPV12</stp>
        <stp>YUM US Equity</stp>
        <stp>BEST_TARGET_PRICE</stp>
        <stp>[VALORES POTENCIALES Y SEGUIMIENTO.xlsx]POTENCIALES!R242C27</stp>
        <tr r="AA242" s="1"/>
      </tp>
      <tp>
        <v>180.66</v>
        <stp/>
        <stp>##V3_BDPV12</stp>
        <stp>PEP US Equity</stp>
        <stp>PX_CLOSE_YTD</stp>
        <stp>[VALORES POTENCIALES Y SEGUIMIENTO.xlsx]POTENCIALES!R35C29</stp>
        <tr r="AC35" s="1"/>
      </tp>
      <tp>
        <v>113.6</v>
        <stp/>
        <stp>##V3_BDPV12</stp>
        <stp>NSP US Equity</stp>
        <stp>PX_CLOSE_YTD</stp>
        <stp>[VALORES POTENCIALES Y SEGUIMIENTO.xlsx]POTENCIALES!R56C29</stp>
        <tr r="AC56" s="1"/>
      </tp>
      <tp>
        <v>35.659999999999997</v>
        <stp/>
        <stp>##V3_BDPV12</stp>
        <stp>KDP US Equity</stp>
        <stp>PX_CLOSE_YTD</stp>
        <stp>[VALORES POTENCIALES Y SEGUIMIENTO.xlsx]POTENCIALES!R34C29</stp>
        <tr r="AC34" s="1"/>
      </tp>
      <tp>
        <v>169.31</v>
        <stp/>
        <stp>##V3_BDPV12</stp>
        <stp>RGEN US Equity</stp>
        <stp>PX_CLOSE_YTD</stp>
        <stp>[VALORES POTENCIALES Y SEGUIMIENTO.xlsx]POTENCIALES!R75C29</stp>
        <tr r="AC75" s="1"/>
      </tp>
      <tp>
        <v>721.49</v>
        <stp/>
        <stp>##V3_BDPV12</stp>
        <stp>REGN US Equity</stp>
        <stp>PX_CLOSE_YTD</stp>
        <stp>[VALORES POTENCIALES Y SEGUIMIENTO.xlsx]POTENCIALES!R41C29</stp>
        <tr r="AC41" s="1"/>
      </tp>
      <tp t="s">
        <v>14/02/2023</v>
        <stp/>
        <stp>##V3_BDPV12</stp>
        <stp>MMS US Equity</stp>
        <stp>DVD_EX_DT</stp>
        <stp>[VALORES POTENCIALES Y SEGUIMIENTO.xlsx]POTENCIALES!R338C11</stp>
        <tr r="K338" s="1"/>
      </tp>
      <tp>
        <v>7.94</v>
        <stp/>
        <stp>##V3_BDPV12</stp>
        <stp>PTON US Equity</stp>
        <stp>PX_CLOSE_YTD</stp>
        <stp>[VALORES POTENCIALES Y SEGUIMIENTO.xlsx]POTENCIALES!R22C29</stp>
        <tr r="AC22" s="1"/>
      </tp>
      <tp>
        <v>31739500000.000004</v>
        <stp/>
        <stp>##V3_BDPV12</stp>
        <stp>DB1 GY Equity</stp>
        <stp>CUR_MKT_CAP</stp>
        <stp>[VALORES POTENCIALES Y SEGUIMIENTO.xlsx]SPX SX5E CAC40 DAX30 IBEX35!R17C30</stp>
        <tr r="AD17" s="6"/>
      </tp>
      <tp>
        <v>31739500000.000004</v>
        <stp/>
        <stp>##V3_BDPV12</stp>
        <stp>DB1 GY Equity</stp>
        <stp>CUR_MKT_CAP</stp>
        <stp>[VALORES POTENCIALES Y SEGUIMIENTO.xlsx]SPX SX5E CAC40 DAX30 IBEX35!R24C12</stp>
        <tr r="L24" s="6"/>
      </tp>
      <tp t="s">
        <v>28/02/2023</v>
        <stp/>
        <stp>##V3_BDPV12</stp>
        <stp>MCD US Equity</stp>
        <stp>DVD_EX_DT</stp>
        <stp>[VALORES POTENCIALES Y SEGUIMIENTO.xlsx]POTENCIALES!R246C11</stp>
        <tr r="K246" s="1"/>
      </tp>
      <tp>
        <v>324.36</v>
        <stp/>
        <stp>##V3_BDPV12</stp>
        <stp>MCO US Equity</stp>
        <stp>PX_CLOSE_1D</stp>
        <stp>[VALORES POTENCIALES Y SEGUIMIENTO.xlsx]POTENCIALES!R182C32</stp>
        <tr r="AF182" s="1"/>
      </tp>
      <tp>
        <v>58.39</v>
        <stp/>
        <stp>##V3_BDPV12</stp>
        <stp>BRO US Equity</stp>
        <stp>PX_CLOSE_1D</stp>
        <stp>[VALORES POTENCIALES Y SEGUIMIENTO.xlsx]POTENCIALES!R116C32</stp>
        <tr r="AF116" s="1"/>
      </tp>
      <tp>
        <v>62.85</v>
        <stp/>
        <stp>##V3_BDPV12</stp>
        <stp>CCL/B CN Equity</stp>
        <stp>PX_CLOSE_1D</stp>
        <stp>[VALORES POTENCIALES Y SEGUIMIENTO.xlsx]POTENCIALES!R167C32</stp>
        <tr r="AF167" s="1"/>
      </tp>
      <tp t="s">
        <v>UNITED STATES</v>
        <stp/>
        <stp>##V3_BDPV12</stp>
        <stp>WSM US Equity</stp>
        <stp>COUNTRY_FULL_NAME</stp>
        <stp>[VALORES POTENCIALES Y SEGUIMIENTO.xlsx]POTENCIALES!R233C13</stp>
        <tr r="M233" s="1"/>
      </tp>
      <tp t="s">
        <v>23/02/2023</v>
        <stp/>
        <stp>##V3_BDPV12</stp>
        <stp>MCO US Equity</stp>
        <stp>DVD_EX_DT</stp>
        <stp>[VALORES POTENCIALES Y SEGUIMIENTO.xlsx]POTENCIALES!R182C11</stp>
        <tr r="K182" s="1"/>
      </tp>
      <tp>
        <v>2398.5100000000002</v>
        <stp/>
        <stp>##V3_BDPV12</stp>
        <stp>AZO US Equity</stp>
        <stp>PX_CLOSE_1D</stp>
        <stp>[VALORES POTENCIALES Y SEGUIMIENTO.xlsx]POTENCIALES!R217C32</stp>
        <tr r="AF217" s="1"/>
      </tp>
      <tp>
        <v>0</v>
        <stp/>
        <stp>##V3_BDPV12</stp>
        <stp>SQ US Equity</stp>
        <stp>EQY_DPS</stp>
        <stp>[VALORES POTENCIALES Y SEGUIMIENTO.xlsx]POTENCIALES!R190C10</stp>
        <tr r="J190" s="1"/>
      </tp>
      <tp>
        <v>79.599999999999994</v>
        <stp/>
        <stp>##V3_BDPV12</stp>
        <stp>TJX  US Equity</stp>
        <stp>PX_CLOSE_YTD</stp>
        <stp>[VALORES POTENCIALES Y SEGUIMIENTO.xlsx]POTENCIALES!R234C29</stp>
        <tr r="AC234" s="1"/>
      </tp>
      <tp>
        <v>10.509593378208068</v>
        <stp/>
        <stp>##V3_BDPV12</stp>
        <stp>ABBV US Equity</stp>
        <stp>EV_EBITDA_ADJUSTED</stp>
        <stp>[VALORES POTENCIALES Y SEGUIMIENTO.xlsx]POTENCIALES!R91C15</stp>
        <tr r="O91" s="1"/>
      </tp>
      <tp>
        <v>39.312129530870244</v>
        <stp/>
        <stp>##V3_BDPV12</stp>
        <stp>MSFT US Equity</stp>
        <stp>RETURN_COM_EQY</stp>
        <stp>[VALORES POTENCIALES Y SEGUIMIENTO.xlsx]CARTERA!R30C19</stp>
        <tr r="S30" s="4"/>
      </tp>
      <tp>
        <v>104.13</v>
        <stp/>
        <stp>##V3_BDPV12</stp>
        <stp>TTWO US Equity</stp>
        <stp>PX_CLOSE_YTD</stp>
        <stp>[VALORES POTENCIALES Y SEGUIMIENTO.xlsx]POTENCIALES!R327C29</stp>
        <tr r="AC327" s="1"/>
      </tp>
      <tp>
        <v>49.012220127554826</v>
        <stp/>
        <stp>##V3_BDPV12</stp>
        <stp>ABMD US Equity</stp>
        <stp>EV_EBITDA_ADJUSTED</stp>
        <stp>[VALORES POTENCIALES Y SEGUIMIENTO.xlsx]POTENCIALES!R71C15</stp>
        <tr r="O71" s="1"/>
      </tp>
      <tp>
        <v>11.972192113801501</v>
        <stp/>
        <stp>##V3_BDPV12</stp>
        <stp>SANT GY Equity</stp>
        <stp>RETURN_COM_EQY</stp>
        <stp>[VALORES POTENCIALES Y SEGUIMIENTO.xlsx]CARTERA!R53C19</stp>
        <tr r="S53" s="4"/>
      </tp>
      <tp>
        <v>145.19</v>
        <stp/>
        <stp>##V3_BDPV12</stp>
        <stp>TTEK US Equity</stp>
        <stp>PX_CLOSE_YTD</stp>
        <stp>[VALORES POTENCIALES Y SEGUIMIENTO.xlsx]POTENCIALES!R143C29</stp>
        <tr r="AC143" s="1"/>
      </tp>
      <tp>
        <v>53.7</v>
        <stp/>
        <stp>##V3_BDPV12</stp>
        <stp>TWTR US Equity</stp>
        <stp>PX_CLOSE_YTD</stp>
        <stp>[VALORES POTENCIALES Y SEGUIMIENTO.xlsx]POTENCIALES!R273C29</stp>
        <tr r="AC273" s="1"/>
      </tp>
      <tp t="s">
        <v>#N/A Field Not Applicable</v>
        <stp/>
        <stp>##V3_BDPV12</stp>
        <stp>BFAM US Equity</stp>
        <stp>DVD_PAY_DT</stp>
        <stp>[VALORES POTENCIALES Y SEGUIMIENTO.xlsx]POTENCIALES!R64C12</stp>
        <tr r="L64" s="1"/>
      </tp>
      <tp>
        <v>42.33</v>
        <stp/>
        <stp>##V3_BDPV12</stp>
        <stp>TREX US Equity</stp>
        <stp>PX_CLOSE_YTD</stp>
        <stp>[VALORES POTENCIALES Y SEGUIMIENTO.xlsx]POTENCIALES!R119C29</stp>
        <tr r="AC119" s="1"/>
      </tp>
      <tp>
        <v>109.06</v>
        <stp/>
        <stp>##V3_BDPV12</stp>
        <stp>TROW US Equity</stp>
        <stp>PX_CLOSE_YTD</stp>
        <stp>[VALORES POTENCIALES Y SEGUIMIENTO.xlsx]POTENCIALES!R114C29</stp>
        <tr r="AC114" s="1"/>
      </tp>
      <tp>
        <v>50.56</v>
        <stp/>
        <stp>##V3_BDPV12</stp>
        <stp>TRMB US Equity</stp>
        <stp>PX_CLOSE_YTD</stp>
        <stp>[VALORES POTENCIALES Y SEGUIMIENTO.xlsx]POTENCIALES!R135C29</stp>
        <tr r="AC135" s="1"/>
      </tp>
      <tp>
        <v>17.98</v>
        <stp/>
        <stp>##V3_BDPV12</stp>
        <stp>TRIP US Equity</stp>
        <stp>PX_CLOSE_YTD</stp>
        <stp>[VALORES POTENCIALES Y SEGUIMIENTO.xlsx]POTENCIALES!R265C29</stp>
        <tr r="AC265" s="1"/>
      </tp>
      <tp t="s">
        <v>UNITED STATES</v>
        <stp/>
        <stp>##V3_BDPV12</stp>
        <stp>NDSN US Equity</stp>
        <stp>COUNTRY_FULL_NAME</stp>
        <stp>[VALORES POTENCIALES Y SEGUIMIENTO.xlsx]POTENCIALES!R158C13</stp>
        <tr r="M158" s="1"/>
      </tp>
      <tp t="s">
        <v>Technology</v>
        <stp/>
        <stp>##V3_BDPV12</stp>
        <stp>ORCL US Equity</stp>
        <stp>ICB_INDUSTRY_NAME</stp>
        <stp>[VALORES POTENCIALES Y SEGUIMIENTO.xlsx]CARTERA!R45C35</stp>
        <tr r="AI45" s="4"/>
      </tp>
      <tp>
        <v>86.300003051757813</v>
        <stp/>
        <stp>##V3_BDPV12</stp>
        <stp>TJX  US Equity</stp>
        <stp>BEST_TARGET_PRICE</stp>
        <stp>[VALORES POTENCIALES Y SEGUIMIENTO.xlsx]POTENCIALES!R234C27</stp>
        <tr r="AA234" s="1"/>
      </tp>
      <tp t="s">
        <v>UNITED STATES</v>
        <stp/>
        <stp>##V3_BDPV12</stp>
        <stp>ADSK US Equity</stp>
        <stp>COUNTRY_FULL_NAME</stp>
        <stp>[VALORES POTENCIALES Y SEGUIMIENTO.xlsx]POTENCIALES!R293C13</stp>
        <tr r="M293" s="1"/>
      </tp>
      <tp t="s">
        <v>PACCAR Inc</v>
        <stp/>
        <stp>##V3_BDPV12</stp>
        <stp>PCAR UW Equity</stp>
        <stp>SECURITY_NAME</stp>
        <stp>[VALORES POTENCIALES Y SEGUIMIENTO.xlsx]SPX SX5E CAC40 DAX30 IBEX35!R366C5</stp>
        <tr r="E366" s="6"/>
      </tp>
      <tp t="s">
        <v>PPG Industries Inc</v>
        <stp/>
        <stp>##V3_BDPV12</stp>
        <stp>PPG UN Equity</stp>
        <stp>SECURITY_NAME</stp>
        <stp>[VALORES POTENCIALES Y SEGUIMIENTO.xlsx]SPX SX5E CAC40 DAX30 IBEX35!R385C5</stp>
        <tr r="E385" s="6"/>
      </tp>
      <tp t="s">
        <v>Sealed Air Corp</v>
        <stp/>
        <stp>##V3_BDPV12</stp>
        <stp>SEE UN Equity</stp>
        <stp>SECURITY_NAME</stp>
        <stp>[VALORES POTENCIALES Y SEGUIMIENTO.xlsx]SPX SX5E CAC40 DAX30 IBEX35!R415C5</stp>
        <tr r="E415" s="6"/>
      </tp>
      <tp t="s">
        <v>Sempra Energy</v>
        <stp/>
        <stp>##V3_BDPV12</stp>
        <stp>SRE UN Equity</stp>
        <stp>SECURITY_NAME</stp>
        <stp>[VALORES POTENCIALES Y SEGUIMIENTO.xlsx]SPX SX5E CAC40 DAX30 IBEX35!R425C5</stp>
        <tr r="E425" s="6"/>
      </tp>
      <tp t="s">
        <v>ResMed Inc</v>
        <stp/>
        <stp>##V3_BDPV12</stp>
        <stp>RMD UN Equity</stp>
        <stp>SECURITY_NAME</stp>
        <stp>[VALORES POTENCIALES Y SEGUIMIENTO.xlsx]SPX SX5E CAC40 DAX30 IBEX35!R405C5</stp>
        <tr r="E405" s="6"/>
      </tp>
      <tp>
        <v>58</v>
        <stp/>
        <stp>##V3_BDPV12</stp>
        <stp>AJRD US Equity</stp>
        <stp>BEST_TARGET_PRICE</stp>
        <stp>[VALORES POTENCIALES Y SEGUIMIENTO.xlsx]POTENCIALES!R203C27</stp>
        <tr r="AA203" s="1"/>
      </tp>
      <tp t="s">
        <v>Universal Health Services Inc</v>
        <stp/>
        <stp>##V3_BDPV12</stp>
        <stp>UHS UN Equity</stp>
        <stp>SECURITY_NAME</stp>
        <stp>[VALORES POTENCIALES Y SEGUIMIENTO.xlsx]SPX SX5E CAC40 DAX30 IBEX35!R465C5</stp>
        <tr r="E465" s="6"/>
      </tp>
      <tp t="s">
        <v>USD</v>
        <stp/>
        <stp>##V3_BDPV12</stp>
        <stp>VRSK US Equity</stp>
        <stp>CRNCY</stp>
        <stp>[VALORES POTENCIALES Y SEGUIMIENTO.xlsx]POTENCIALES!R52C14</stp>
        <tr r="N52" s="1"/>
      </tp>
      <tp t="s">
        <v>TJX Cos Inc/The</v>
        <stp/>
        <stp>##V3_BDPV12</stp>
        <stp>TJX UN Equity</stp>
        <stp>SECURITY_NAME</stp>
        <stp>[VALORES POTENCIALES Y SEGUIMIENTO.xlsx]SPX SX5E CAC40 DAX30 IBEX35!R445C5</stp>
        <tr r="E445" s="6"/>
      </tp>
      <tp t="s">
        <v>Walmart Inc</v>
        <stp/>
        <stp>##V3_BDPV12</stp>
        <stp>WMT UN Equity</stp>
        <stp>SECURITY_NAME</stp>
        <stp>[VALORES POTENCIALES Y SEGUIMIENTO.xlsx]SPX SX5E CAC40 DAX30 IBEX35!R495C5</stp>
        <tr r="E495" s="6"/>
      </tp>
      <tp t="s">
        <v>Waters Corp</v>
        <stp/>
        <stp>##V3_BDPV12</stp>
        <stp>WAT UN Equity</stp>
        <stp>SECURITY_NAME</stp>
        <stp>[VALORES POTENCIALES Y SEGUIMIENTO.xlsx]SPX SX5E CAC40 DAX30 IBEX35!R485C5</stp>
        <tr r="E485" s="6"/>
      </tp>
      <tp t="s">
        <v>Valero Energy Corp</v>
        <stp/>
        <stp>##V3_BDPV12</stp>
        <stp>VLO UN Equity</stp>
        <stp>SECURITY_NAME</stp>
        <stp>[VALORES POTENCIALES Y SEGUIMIENTO.xlsx]SPX SX5E CAC40 DAX30 IBEX35!R475C5</stp>
        <tr r="E475" s="6"/>
      </tp>
      <tp t="s">
        <v>Host Hotels &amp; Resorts Inc</v>
        <stp/>
        <stp>##V3_BDPV12</stp>
        <stp>HST UW Equity</stp>
        <stp>SECURITY_NAME</stp>
        <stp>[VALORES POTENCIALES Y SEGUIMIENTO.xlsx]SPX SX5E CAC40 DAX30 IBEX35!R235C5</stp>
        <tr r="E235" s="6"/>
      </tp>
      <tp t="s">
        <v>Hess Corp</v>
        <stp/>
        <stp>##V3_BDPV12</stp>
        <stp>HES UN Equity</stp>
        <stp>SECURITY_NAME</stp>
        <stp>[VALORES POTENCIALES Y SEGUIMIENTO.xlsx]SPX SX5E CAC40 DAX30 IBEX35!R225C5</stp>
        <tr r="E225" s="6"/>
      </tp>
      <tp t="s">
        <v>UNITED STATES</v>
        <stp/>
        <stp>##V3_BDPV12</stp>
        <stp>NDAQ US Equity</stp>
        <stp>COUNTRY_FULL_NAME</stp>
        <stp>[VALORES POTENCIALES Y SEGUIMIENTO.xlsx]POTENCIALES!R110C13</stp>
        <tr r="M110" s="1"/>
      </tp>
      <tp t="s">
        <v>Wynn Resorts Ltd</v>
        <stp/>
        <stp>##V3_BDPV12</stp>
        <stp>WYNN UW Equity</stp>
        <stp>SECURITY_NAME</stp>
        <stp>[VALORES POTENCIALES Y SEGUIMIENTO.xlsx]SPX SX5E CAC40 DAX30 IBEX35!R501C5</stp>
        <tr r="E501" s="6"/>
      </tp>
      <tp t="s">
        <v>JPMorgan Chase &amp; Co</v>
        <stp/>
        <stp>##V3_BDPV12</stp>
        <stp>JPM UN Equity</stp>
        <stp>SECURITY_NAME</stp>
        <stp>[VALORES POTENCIALES Y SEGUIMIENTO.xlsx]SPX SX5E CAC40 DAX30 IBEX35!R265C5</stp>
        <tr r="E265" s="6"/>
      </tp>
      <tp t="s">
        <v>UNITED STATES</v>
        <stp/>
        <stp>##V3_BDPV12</stp>
        <stp>ADBE US Equity</stp>
        <stp>COUNTRY_FULL_NAME</stp>
        <stp>[VALORES POTENCIALES Y SEGUIMIENTO.xlsx]POTENCIALES!R315C13</stp>
        <tr r="M315" s="1"/>
      </tp>
      <tp t="s">
        <v>#N/A Field Not Applicable</v>
        <stp/>
        <stp>##V3_BDPV12</stp>
        <stp>VIPS US Equity</stp>
        <stp>DVD_EX_DT</stp>
        <stp>[VALORES POTENCIALES Y SEGUIMIENTO.xlsx]CARTERA!R58C40</stp>
        <tr r="AN58" s="4"/>
      </tp>
      <tp t="s">
        <v>3M Co</v>
        <stp/>
        <stp>##V3_BDPV12</stp>
        <stp>MMM UN Equity</stp>
        <stp>SECURITY_NAME</stp>
        <stp>[VALORES POTENCIALES Y SEGUIMIENTO.xlsx]SPX SX5E CAC40 DAX30 IBEX35!R315C5</stp>
        <tr r="E315" s="6"/>
      </tp>
      <tp t="s">
        <v>Moody's Corp</v>
        <stp/>
        <stp>##V3_BDPV12</stp>
        <stp>MCO UN Equity</stp>
        <stp>SECURITY_NAME</stp>
        <stp>[VALORES POTENCIALES Y SEGUIMIENTO.xlsx]SPX SX5E CAC40 DAX30 IBEX35!R305C5</stp>
        <tr r="E305" s="6"/>
      </tp>
      <tp t="s">
        <v>UNITED STATES</v>
        <stp/>
        <stp>##V3_BDPV12</stp>
        <stp>GDDY US Equity</stp>
        <stp>COUNTRY_FULL_NAME</stp>
        <stp>[VALORES POTENCIALES Y SEGUIMIENTO.xlsx]POTENCIALES!R280C13</stp>
        <tr r="M280" s="1"/>
      </tp>
      <tp t="s">
        <v>LKQ Corp</v>
        <stp/>
        <stp>##V3_BDPV12</stp>
        <stp>LKQ UW Equity</stp>
        <stp>SECURITY_NAME</stp>
        <stp>[VALORES POTENCIALES Y SEGUIMIENTO.xlsx]SPX SX5E CAC40 DAX30 IBEX35!R285C5</stp>
        <tr r="E285" s="6"/>
      </tp>
      <tp t="s">
        <v>UNITED STATES</v>
        <stp/>
        <stp>##V3_BDPV12</stp>
        <stp>WDFC US Equity</stp>
        <stp>COUNTRY_FULL_NAME</stp>
        <stp>[VALORES POTENCIALES Y SEGUIMIENTO.xlsx]POTENCIALES!R248C13</stp>
        <tr r="M248" s="1"/>
      </tp>
      <tp t="s">
        <v>Newmont Corp</v>
        <stp/>
        <stp>##V3_BDPV12</stp>
        <stp>NEM UN Equity</stp>
        <stp>SECURITY_NAME</stp>
        <stp>[VALORES POTENCIALES Y SEGUIMIENTO.xlsx]SPX SX5E CAC40 DAX30 IBEX35!R335C5</stp>
        <tr r="E335" s="6"/>
      </tp>
      <tp t="s">
        <v>Tractor Supply Co</v>
        <stp/>
        <stp>##V3_BDPV12</stp>
        <stp>TSCO UW Equity</stp>
        <stp>SECURITY_NAME</stp>
        <stp>[VALORES POTENCIALES Y SEGUIMIENTO.xlsx]SPX SX5E CAC40 DAX30 IBEX35!R452C5</stp>
        <tr r="E452" s="6"/>
      </tp>
      <tp t="s">
        <v>Vertex Pharmaceuticals Inc</v>
        <stp/>
        <stp>##V3_BDPV12</stp>
        <stp>VRTX UW Equity</stp>
        <stp>SECURITY_NAME</stp>
        <stp>[VALORES POTENCIALES Y SEGUIMIENTO.xlsx]SPX SX5E CAC40 DAX30 IBEX35!R480C5</stp>
        <tr r="E480" s="6"/>
      </tp>
      <tp t="s">
        <v>Cooper Cos Inc/The</v>
        <stp/>
        <stp>##V3_BDPV12</stp>
        <stp>COO UN Equity</stp>
        <stp>SECURITY_NAME</stp>
        <stp>[VALORES POTENCIALES Y SEGUIMIENTO.xlsx]SPX SX5E CAC40 DAX30 IBEX35!R115C5</stp>
        <tr r="E115" s="6"/>
      </tp>
      <tp t="s">
        <v>Clorox Co/The</v>
        <stp/>
        <stp>##V3_BDPV12</stp>
        <stp>CLX UN Equity</stp>
        <stp>SECURITY_NAME</stp>
        <stp>[VALORES POTENCIALES Y SEGUIMIENTO.xlsx]SPX SX5E CAC40 DAX30 IBEX35!R105C5</stp>
        <tr r="E105" s="6"/>
      </tp>
      <tp t="s">
        <v>Entergy Corp</v>
        <stp/>
        <stp>##V3_BDPV12</stp>
        <stp>ETR UN Equity</stp>
        <stp>SECURITY_NAME</stp>
        <stp>[VALORES POTENCIALES Y SEGUIMIENTO.xlsx]SPX SX5E CAC40 DAX30 IBEX35!R175C5</stp>
        <tr r="E175" s="6"/>
      </tp>
      <tp t="s">
        <v>DaVita Inc</v>
        <stp/>
        <stp>##V3_BDPV12</stp>
        <stp>DVA UN Equity</stp>
        <stp>SECURITY_NAME</stp>
        <stp>[VALORES POTENCIALES Y SEGUIMIENTO.xlsx]SPX SX5E CAC40 DAX30 IBEX35!R155C5</stp>
        <tr r="E155" s="6"/>
      </tp>
      <tp t="s">
        <v>Gap Inc/The</v>
        <stp/>
        <stp>##V3_BDPV12</stp>
        <stp>GPS UN Equity</stp>
        <stp>SECURITY_NAME</stp>
        <stp>[VALORES POTENCIALES Y SEGUIMIENTO.xlsx]SPX SX5E CAC40 DAX30 IBEX35!R215C5</stp>
        <tr r="E215" s="6"/>
      </tp>
      <tp t="s">
        <v>UNITED STATES</v>
        <stp/>
        <stp>##V3_BDPV12</stp>
        <stp>CDNS US Equity</stp>
        <stp>COUNTRY_FULL_NAME</stp>
        <stp>[VALORES POTENCIALES Y SEGUIMIENTO.xlsx]POTENCIALES!R291C13</stp>
        <tr r="M291" s="1"/>
      </tp>
      <tp t="s">
        <v>UNITED STATES</v>
        <stp/>
        <stp>##V3_BDPV12</stp>
        <stp>LDOS US Equity</stp>
        <stp>COUNTRY_FULL_NAME</stp>
        <stp>[VALORES POTENCIALES Y SEGUIMIENTO.xlsx]POTENCIALES!R339C13</stp>
        <tr r="M339" s="1"/>
      </tp>
      <tp t="s">
        <v>FleetCor Technologies Inc</v>
        <stp/>
        <stp>##V3_BDPV12</stp>
        <stp>FLT UN Equity</stp>
        <stp>SECURITY_NAME</stp>
        <stp>[VALORES POTENCIALES Y SEGUIMIENTO.xlsx]SPX SX5E CAC40 DAX30 IBEX35!R195C5</stp>
        <tr r="E195" s="6"/>
      </tp>
      <tp>
        <v>9.4764674775251194</v>
        <stp/>
        <stp>##V3_BDPV12</stp>
        <stp>SAN FP Equity</stp>
        <stp>RETURN_COM_EQY</stp>
        <stp>[VALORES POTENCIALES Y SEGUIMIENTO.xlsx]CARTERA!R26C19</stp>
        <tr r="S26" s="4"/>
      </tp>
      <tp>
        <v>50.35</v>
        <stp/>
        <stp>##V3_BDPV12</stp>
        <stp>HQY US Equity</stp>
        <stp>LOW_52WEEK</stp>
        <stp>[VALORES POTENCIALES Y SEGUIMIENTO.xlsx]POTENCIALES!R55C35</stp>
        <tr r="AI55" s="1"/>
      </tp>
      <tp>
        <v>408.2</v>
        <stp/>
        <stp>##V3_BDPV12</stp>
        <stp>HUM US Equity</stp>
        <stp>LOW_52WEEK</stp>
        <stp>[VALORES POTENCIALES Y SEGUIMIENTO.xlsx]POTENCIALES!R79C35</stp>
        <tr r="AI79" s="1"/>
      </tp>
      <tp t="s">
        <v>13/12/2022</v>
        <stp/>
        <stp>##V3_BDPV12</stp>
        <stp>UNH US Equity</stp>
        <stp>DVD_PAY_DT</stp>
        <stp>[VALORES POTENCIALES Y SEGUIMIENTO.xlsx]POTENCIALES!R87C12</stp>
        <tr r="L87" s="1"/>
      </tp>
      <tp t="s">
        <v>22/02/2023</v>
        <stp/>
        <stp>##V3_BDPV12</stp>
        <stp>URI US Equity</stp>
        <stp>DVD_PAY_DT</stp>
        <stp>[VALORES POTENCIALES Y SEGUIMIENTO.xlsx]POTENCIALES!R63C12</stp>
        <tr r="L63" s="1"/>
      </tp>
      <tp>
        <v>108.41</v>
        <stp/>
        <stp>##V3_BDPV12</stp>
        <stp>HLT US Equity</stp>
        <stp>LOW_52WEEK</stp>
        <stp>[VALORES POTENCIALES Y SEGUIMIENTO.xlsx]POTENCIALES!R28C35</stp>
        <tr r="AI28" s="1"/>
      </tp>
      <tp>
        <v>54.65</v>
        <stp/>
        <stp>##V3_BDPV12</stp>
        <stp>HAS US Equity</stp>
        <stp>LOW_52WEEK</stp>
        <stp>[VALORES POTENCIALES Y SEGUIMIENTO.xlsx]POTENCIALES!R30C35</stp>
        <tr r="AI30" s="1"/>
      </tp>
      <tp t="s">
        <v>HK0941009539</v>
        <stp/>
        <stp>##V3_BDPV12</stp>
        <stp>941 HK Equity</stp>
        <stp>ID_ISIN</stp>
        <stp>[VALORES POTENCIALES Y SEGUIMIENTO.xlsx]CARTERA!R59C3</stp>
        <tr r="C59" s="4"/>
      </tp>
      <tp>
        <v>0.64</v>
        <stp/>
        <stp>##V3_BDPV12</stp>
        <stp>B US Equity</stp>
        <stp>EQY_DPS</stp>
        <stp>[VALORES POTENCIALES Y SEGUIMIENTO.xlsx]POTENCIALES!R209C10</stp>
        <tr r="J209" s="1"/>
      </tp>
      <tp>
        <v>47.64</v>
        <stp/>
        <stp>##V3_BDPV12</stp>
        <stp>CSCO US Equity</stp>
        <stp>PX_CLOSE_YTD</stp>
        <stp>[VALORES POTENCIALES Y SEGUIMIENTO.xlsx]POTENCIALES!R13C29</stp>
        <tr r="AC13" s="1"/>
      </tp>
      <tp t="s">
        <v>UNITED STATES</v>
        <stp/>
        <stp>##V3_BDPV12</stp>
        <stp>VMW US Equity</stp>
        <stp>COUNTRY_FULL_NAME</stp>
        <stp>[VALORES POTENCIALES Y SEGUIMIENTO.xlsx]POTENCIALES!R297C13</stp>
        <tr r="M297" s="1"/>
      </tp>
      <tp>
        <v>67.62</v>
        <stp/>
        <stp>##V3_BDPV12</stp>
        <stp>NTAP US Equity</stp>
        <stp>PX_CLOSE_1D</stp>
        <stp>[VALORES POTENCIALES Y SEGUIMIENTO.xlsx]POTENCIALES!R333C32</stp>
        <tr r="AF333" s="1"/>
      </tp>
      <tp>
        <v>115.23</v>
        <stp/>
        <stp>##V3_BDPV12</stp>
        <stp>IPGP US Equity</stp>
        <stp>PX_CLOSE_1D</stp>
        <stp>[VALORES POTENCIALES Y SEGUIMIENTO.xlsx]POTENCIALES!R350C32</stp>
        <tr r="AF350" s="1"/>
      </tp>
      <tp>
        <v>528.64</v>
        <stp/>
        <stp>##V3_BDPV12</stp>
        <stp>ULTA US Equity</stp>
        <stp>HIGH_52WEEK</stp>
        <stp>[VALORES POTENCIALES Y SEGUIMIENTO.xlsx]POTENCIALES!R237C33</stp>
        <tr r="AG237" s="1"/>
      </tp>
      <tp t="s">
        <v>#N/A N/A</v>
        <stp/>
        <stp>##V3_BDPV12</stp>
        <stp>ZNGA US Equity</stp>
        <stp>HIGH_52WEEK</stp>
        <stp>[VALORES POTENCIALES Y SEGUIMIENTO.xlsx]POTENCIALES!R328C33</stp>
        <tr r="AG328" s="1"/>
      </tp>
      <tp>
        <v>509.11</v>
        <stp/>
        <stp>##V3_BDPV12</stp>
        <stp>ZBRA US Equity</stp>
        <stp>HIGH_52WEEK</stp>
        <stp>[VALORES POTENCIALES Y SEGUIMIENTO.xlsx]POTENCIALES!R345C33</stp>
        <tr r="AG345" s="1"/>
      </tp>
      <tp>
        <v>14.742752457810466</v>
        <stp/>
        <stp>##V3_BDPV12</stp>
        <stp>BABA US Equity</stp>
        <stp>pe_ratio</stp>
        <stp>[VALORES POTENCIALES Y SEGUIMIENTO.xlsx]CARTERA!R41C18</stp>
        <tr r="R41" s="4"/>
      </tp>
      <tp>
        <v>128.46</v>
        <stp/>
        <stp>##V3_BDPV12</stp>
        <stp>CHKP US Equity</stp>
        <stp>PX_CLOSE_1D</stp>
        <stp>[VALORES POTENCIALES Y SEGUIMIENTO.xlsx]POTENCIALES!R360C32</stp>
        <tr r="AF360" s="1"/>
      </tp>
      <tp>
        <v>308.51</v>
        <stp/>
        <stp>##V3_BDPV12</stp>
        <stp>BRK/B US Equity</stp>
        <stp>PX_CLOSE_1D</stp>
        <stp>[VALORES POTENCIALES Y SEGUIMIENTO.xlsx]POTENCIALES!R115C32</stp>
        <tr r="AF115" s="1"/>
      </tp>
      <tp>
        <v>129.4</v>
        <stp/>
        <stp>##V3_BDPV12</stp>
        <stp>BABA US Equity</stp>
        <stp>HIGH_52WEEK</stp>
        <stp>[VALORES POTENCIALES Y SEGUIMIENTO.xlsx]POTENCIALES!R362C33</stp>
        <tr r="AG362" s="1"/>
      </tp>
      <tp t="s">
        <v>24/01/2023</v>
        <stp/>
        <stp>##V3_BDPV12</stp>
        <stp>LOW US Equity</stp>
        <stp>DVD_EX_DT</stp>
        <stp>[VALORES POTENCIALES Y SEGUIMIENTO.xlsx]POTENCIALES!R222C11</stp>
        <tr r="K222" s="1"/>
      </tp>
      <tp t="s">
        <v>28/02/2023</v>
        <stp/>
        <stp>##V3_BDPV12</stp>
        <stp>LMT US Equity</stp>
        <stp>DVD_EX_DT</stp>
        <stp>[VALORES POTENCIALES Y SEGUIMIENTO.xlsx]POTENCIALES!R194C11</stp>
        <tr r="K194" s="1"/>
      </tp>
      <tp t="s">
        <v>29/12/2022</v>
        <stp/>
        <stp>##V3_BDPV12</stp>
        <stp>LII US Equity</stp>
        <stp>DVD_EX_DT</stp>
        <stp>[VALORES POTENCIALES Y SEGUIMIENTO.xlsx]POTENCIALES!R121C11</stp>
        <tr r="K121" s="1"/>
      </tp>
      <tp t="s">
        <v>17/11/2022</v>
        <stp/>
        <stp>##V3_BDPV12</stp>
        <stp>LHX US Equity</stp>
        <stp>DVD_EX_DT</stp>
        <stp>[VALORES POTENCIALES Y SEGUIMIENTO.xlsx]POTENCIALES!R204C11</stp>
        <tr r="K204" s="1"/>
      </tp>
      <tp>
        <v>23.93</v>
        <stp/>
        <stp>##V3_BDPV12</stp>
        <stp>TRIP US Equity</stp>
        <stp>PX_CLOSE_1D</stp>
        <stp>[VALORES POTENCIALES Y SEGUIMIENTO.xlsx]POTENCIALES!R265C32</stp>
        <tr r="AF265" s="1"/>
      </tp>
      <tp>
        <v>-1.376277358700903</v>
        <stp/>
        <stp>##V3_BDPV12</stp>
        <stp>941 HK Equity</stp>
        <stp>NET_DEBT_TO_EBITDA</stp>
        <stp>[VALORES POTENCIALES Y SEGUIMIENTO.xlsx]POTENCIALES!R363C20</stp>
        <tr r="T363" s="1"/>
      </tp>
      <tp>
        <v>289.45999999999998</v>
        <stp/>
        <stp>##V3_BDPV12</stp>
        <stp>NVDA US Equity</stp>
        <stp>HIGH_52WEEK</stp>
        <stp>[VALORES POTENCIALES Y SEGUIMIENTO.xlsx]POTENCIALES!R346C33</stp>
        <tr r="AG346" s="1"/>
      </tp>
      <tp t="s">
        <v>UNITED STATES</v>
        <stp/>
        <stp>##V3_BDPV12</stp>
        <stp>VSH US Equity</stp>
        <stp>COUNTRY_FULL_NAME</stp>
        <stp>[VALORES POTENCIALES Y SEGUIMIENTO.xlsx]POTENCIALES!R134C13</stp>
        <tr r="M134" s="1"/>
      </tp>
      <tp t="s">
        <v>#N/A N/A</v>
        <stp/>
        <stp>##V3_BDPV12</stp>
        <stp>RTN US Equity</stp>
        <stp>PX_CLOSE_1D</stp>
        <stp>[VALORES POTENCIALES Y SEGUIMIENTO.xlsx]POTENCIALES!R197C32</stp>
        <tr r="AF197" s="1"/>
      </tp>
      <tp>
        <v>61.93</v>
        <stp/>
        <stp>##V3_BDPV12</stp>
        <stp>SON US Equity</stp>
        <stp>PX_CLOSE_1D</stp>
        <stp>[VALORES POTENCIALES Y SEGUIMIENTO.xlsx]POTENCIALES!R168C32</stp>
        <tr r="AF168" s="1"/>
      </tp>
      <tp>
        <v>132.22999999999999</v>
        <stp/>
        <stp>##V3_BDPV12</stp>
        <stp>WCN US Equity</stp>
        <stp>PX_CLOSE_1D</stp>
        <stp>[VALORES POTENCIALES Y SEGUIMIENTO.xlsx]POTENCIALES!R147C32</stp>
        <tr r="AF147" s="1"/>
      </tp>
      <tp>
        <v>113.06</v>
        <stp/>
        <stp>##V3_BDPV12</stp>
        <stp>GPN US Equity</stp>
        <stp>PX_CLOSE_1D</stp>
        <stp>[VALORES POTENCIALES Y SEGUIMIENTO.xlsx]POTENCIALES!R193C32</stp>
        <tr r="AF193" s="1"/>
      </tp>
      <tp>
        <v>202.69</v>
        <stp/>
        <stp>##V3_BDPV12</stp>
        <stp>HON US Equity</stp>
        <stp>PX_CLOSE_1D</stp>
        <stp>[VALORES POTENCIALES Y SEGUIMIENTO.xlsx]POTENCIALES!R125C32</stp>
        <tr r="AF125" s="1"/>
      </tp>
      <tp>
        <v>71.2</v>
        <stp/>
        <stp>##V3_BDPV12</stp>
        <stp>STN CN Equity</stp>
        <stp>PX_CLOSE_1D</stp>
        <stp>[VALORES POTENCIALES Y SEGUIMIENTO.xlsx]POTENCIALES!R141C32</stp>
        <tr r="AF141" s="1"/>
      </tp>
      <tp>
        <v>33.270000000000003</v>
        <stp/>
        <stp>##V3_BDPV12</stp>
        <stp>BEN US Equity</stp>
        <stp>PX_CLOSE_1D</stp>
        <stp>[VALORES POTENCIALES Y SEGUIMIENTO.xlsx]POTENCIALES!R113C32</stp>
        <tr r="AF113" s="1"/>
      </tp>
      <tp>
        <v>44.68</v>
        <stp/>
        <stp>##V3_BDPV12</stp>
        <stp>PSN US Equity</stp>
        <stp>PX_CLOSE_1D</stp>
        <stp>[VALORES POTENCIALES Y SEGUIMIENTO.xlsx]POTENCIALES!R341C32</stp>
        <tr r="AF341" s="1"/>
      </tp>
      <tp>
        <v>182.29</v>
        <stp/>
        <stp>##V3_BDPV12</stp>
        <stp>TXN US Equity</stp>
        <stp>PX_CLOSE_1D</stp>
        <stp>[VALORES POTENCIALES Y SEGUIMIENTO.xlsx]POTENCIALES!R348C32</stp>
        <tr r="AF348" s="1"/>
      </tp>
      <tp>
        <v>65</v>
        <stp/>
        <stp>##V3_BDPV12</stp>
        <stp>BBD/B CN Equity</stp>
        <stp>PX_CLOSE_1D</stp>
        <stp>[VALORES POTENCIALES Y SEGUIMIENTO.xlsx]POTENCIALES!R198C32</stp>
        <tr r="AF198" s="1"/>
      </tp>
      <tp>
        <v>26.38</v>
        <stp/>
        <stp>##V3_BDPV12</stp>
        <stp>JWN US Equity</stp>
        <stp>PX_CLOSE_1D</stp>
        <stp>[VALORES POTENCIALES Y SEGUIMIENTO.xlsx]POTENCIALES!R235C32</stp>
        <tr r="AF235" s="1"/>
      </tp>
      <tp>
        <v>65.950900928856612</v>
        <stp/>
        <stp>##V3_BDPV12</stp>
        <stp>PCTY US Equity</stp>
        <stp>EV_EBITDA_ADJUSTED</stp>
        <stp>[VALORES POTENCIALES Y SEGUIMIENTO.xlsx]POTENCIALES!R62C15</stp>
        <tr r="O62" s="1"/>
      </tp>
      <tp>
        <v>469.07</v>
        <stp/>
        <stp>##V3_BDPV12</stp>
        <stp>ULTA US Equity</stp>
        <stp>PX_CLOSE_YTD</stp>
        <stp>[VALORES POTENCIALES Y SEGUIMIENTO.xlsx]POTENCIALES!R237C29</stp>
        <tr r="AC237" s="1"/>
      </tp>
      <tp>
        <v>0.76</v>
        <stp/>
        <stp>##V3_BDPV12</stp>
        <stp>CP CN Equity</stp>
        <stp>EQY_DPS</stp>
        <stp>[VALORES POTENCIALES Y SEGUIMIENTO.xlsx]POTENCIALES!R170C10</stp>
        <tr r="J170" s="1"/>
      </tp>
      <tp>
        <v>1</v>
        <stp/>
        <stp>##V3_BDPV12</stp>
        <stp>HP US Equity</stp>
        <stp>EQY_DPS</stp>
        <stp>[VALORES POTENCIALES Y SEGUIMIENTO.xlsx]POTENCIALES!R332C10</stp>
        <tr r="J332" s="1"/>
      </tp>
      <tp t="s">
        <v>#N/A Field Not Applicable</v>
        <stp/>
        <stp>##V3_BDPV12</stp>
        <stp>RGEN US Equity</stp>
        <stp>DVD_PAY_DT</stp>
        <stp>[VALORES POTENCIALES Y SEGUIMIENTO.xlsx]POTENCIALES!R75C12</stp>
        <tr r="L75" s="1"/>
      </tp>
      <tp>
        <v>90.64</v>
        <stp/>
        <stp>##V3_BDPV12</stp>
        <stp>US74766Q1013 ISIN</stp>
        <stp>INTERVAL_HIGH</stp>
        <stp>[VALORES POTENCIALES Y SEGUIMIENTO.xlsx]CARTERA!R18C4</stp>
        <stp>START_DATE_OVERRIDE</stp>
        <stp>20200101</stp>
        <stp>END_DATE_OVERRIDE</stp>
        <stp>20230203</stp>
        <stp>MARKET_DATA_OVERRIDE</stp>
        <stp>PX_LAST</stp>
        <tr r="D18" s="4"/>
      </tp>
      <tp t="s">
        <v>#N/A N/A</v>
        <stp/>
        <stp>##V3_BDPV12</stp>
        <stp>ORCL US Equity</stp>
        <stp>RETURN_COM_EQY</stp>
        <stp>[VALORES POTENCIALES Y SEGUIMIENTO.xlsx]CARTERA!R45C19</stp>
        <tr r="S45" s="4"/>
      </tp>
      <tp t="s">
        <v>UNITED STATES</v>
        <stp/>
        <stp>##V3_BDPV12</stp>
        <stp>MKTX US Equity</stp>
        <stp>COUNTRY_FULL_NAME</stp>
        <stp>[VALORES POTENCIALES Y SEGUIMIENTO.xlsx]POTENCIALES!R185C13</stp>
        <tr r="M185" s="1"/>
      </tp>
      <tp t="s">
        <v>#N/A N/A</v>
        <stp/>
        <stp>##V3_BDPV12</stp>
        <stp>CERN US Equity</stp>
        <stp>BEST_TARGET_PRICE</stp>
        <stp>[VALORES POTENCIALES Y SEGUIMIENTO.xlsx]POTENCIALES!R313C27</stp>
        <tr r="AA313" s="1"/>
      </tp>
      <tp t="s">
        <v>Penn Entertainment Inc</v>
        <stp/>
        <stp>##V3_BDPV12</stp>
        <stp>PENN UW Equity</stp>
        <stp>SECURITY_NAME</stp>
        <stp>[VALORES POTENCIALES Y SEGUIMIENTO.xlsx]SPX SX5E CAC40 DAX30 IBEX35!R369C5</stp>
        <tr r="E369" s="6"/>
      </tp>
      <tp>
        <v>99</v>
        <stp/>
        <stp>##V3_BDPV12</stp>
        <stp>AEIS US Equity</stp>
        <stp>BEST_TARGET_PRICE</stp>
        <stp>[VALORES POTENCIALES Y SEGUIMIENTO.xlsx]POTENCIALES!R249C27</stp>
        <tr r="AA249" s="1"/>
      </tp>
      <tp t="s">
        <v>UNITED STATES</v>
        <stp/>
        <stp>##V3_BDPV12</stp>
        <stp>AKAM US Equity</stp>
        <stp>COUNTRY_FULL_NAME</stp>
        <stp>[VALORES POTENCIALES Y SEGUIMIENTO.xlsx]POTENCIALES!R300C13</stp>
        <tr r="M300" s="1"/>
      </tp>
      <tp>
        <v>63.25</v>
        <stp/>
        <stp>##V3_BDPV12</stp>
        <stp>SEIC US Equity</stp>
        <stp>BEST_TARGET_PRICE</stp>
        <stp>[VALORES POTENCIALES Y SEGUIMIENTO.xlsx]POTENCIALES!R109C27</stp>
        <tr r="AA109" s="1"/>
      </tp>
      <tp t="s">
        <v>UNITED STATES</v>
        <stp/>
        <stp>##V3_BDPV12</stp>
        <stp>QTRX US Equity</stp>
        <stp>COUNTRY_FULL_NAME</stp>
        <stp>[VALORES POTENCIALES Y SEGUIMIENTO.xlsx]CARTERA!R18C32</stp>
        <tr r="AF18" s="4"/>
      </tp>
      <tp>
        <v>20</v>
        <stp/>
        <stp>##V3_BDPV12</stp>
        <stp>NEOG US Equity</stp>
        <stp>BEST_TARGET_PRICE</stp>
        <stp>[VALORES POTENCIALES Y SEGUIMIENTO.xlsx]POTENCIALES!R101C27</stp>
        <tr r="AA101" s="1"/>
      </tp>
      <tp t="s">
        <v>UNITED STATES</v>
        <stp/>
        <stp>##V3_BDPV12</stp>
        <stp>JKHY US Equity</stp>
        <stp>COUNTRY_FULL_NAME</stp>
        <stp>[VALORES POTENCIALES Y SEGUIMIENTO.xlsx]POTENCIALES!R310C13</stp>
        <tr r="M310" s="1"/>
      </tp>
      <tp>
        <v>164.14285278320313</v>
        <stp/>
        <stp>##V3_BDPV12</stp>
        <stp>LECO US Equity</stp>
        <stp>BEST_TARGET_PRICE</stp>
        <stp>[VALORES POTENCIALES Y SEGUIMIENTO.xlsx]POTENCIALES!R149C27</stp>
        <tr r="AA149" s="1"/>
      </tp>
      <tp>
        <v>209.39630126953125</v>
        <stp/>
        <stp>##V3_BDPV12</stp>
        <stp>VEEV US Equity</stp>
        <stp>BEST_TARGET_PRICE</stp>
        <stp>[VALORES POTENCIALES Y SEGUIMIENTO.xlsx]POTENCIALES!R316C27</stp>
        <tr r="AA316" s="1"/>
      </tp>
      <tp>
        <v>13.75</v>
        <stp/>
        <stp>##V3_BDPV12</stp>
        <stp>QTRX US Equity</stp>
        <stp>BEST_TARGET_PRICE</stp>
        <stp>[VALORES POTENCIALES Y SEGUIMIENTO.xlsx]CARTERA!R18C30</stp>
        <tr r="AD18" s="4"/>
      </tp>
      <tp t="s">
        <v>UNITED STATES</v>
        <stp/>
        <stp>##V3_BDPV12</stp>
        <stp>BKNG US Equity</stp>
        <stp>COUNTRY_FULL_NAME</stp>
        <stp>[VALORES POTENCIALES Y SEGUIMIENTO.xlsx]POTENCIALES!R263C13</stp>
        <tr r="M263" s="1"/>
      </tp>
      <tp>
        <v>45780355658.18</v>
        <stp/>
        <stp>##V3_BDPV12</stp>
        <stp>AZO US Equity</stp>
        <stp>CUR_MKT_CAP</stp>
        <stp>[VALORES POTENCIALES Y SEGUIMIENTO.xlsx]POTENCIALES!R217C17</stp>
        <tr r="Q217" s="1"/>
      </tp>
      <tp>
        <v>11050571898.240002</v>
        <stp/>
        <stp>##V3_BDPV12</stp>
        <stp>CCL/B CN Equity</stp>
        <stp>CUR_MKT_CAP</stp>
        <stp>[VALORES POTENCIALES Y SEGUIMIENTO.xlsx]POTENCIALES!R167C17</stp>
        <tr r="Q167" s="1"/>
      </tp>
      <tp>
        <v>0.26660341894364414</v>
        <stp/>
        <stp>##V3_BDPV12</stp>
        <stp>TCEHY US Equity</stp>
        <stp>NET_DEBT_TO_EBITDA</stp>
        <stp>[VALORES POTENCIALES Y SEGUIMIENTO.xlsx]CARTERA!R40C23</stp>
        <tr r="W40" s="4"/>
      </tp>
      <tp>
        <v>57988295999.999992</v>
        <stp/>
        <stp>##V3_BDPV12</stp>
        <stp>MCO US Equity</stp>
        <stp>CUR_MKT_CAP</stp>
        <stp>[VALORES POTENCIALES Y SEGUIMIENTO.xlsx]POTENCIALES!R182C17</stp>
        <tr r="Q182" s="1"/>
      </tp>
      <tp>
        <v>16587023999.999998</v>
        <stp/>
        <stp>##V3_BDPV12</stp>
        <stp>BRO US Equity</stp>
        <stp>CUR_MKT_CAP</stp>
        <stp>[VALORES POTENCIALES Y SEGUIMIENTO.xlsx]POTENCIALES!R116C17</stp>
        <tr r="Q116" s="1"/>
      </tp>
      <tp>
        <v>-79.93536224077566</v>
        <stp/>
        <stp>##V3_BDPV12</stp>
        <stp>SPM IM Equity</stp>
        <stp>RETURN_COM_EQY</stp>
        <stp>[VALORES POTENCIALES Y SEGUIMIENTO.xlsx]CARTERA!R63C19</stp>
        <tr r="S63" s="4"/>
      </tp>
      <tp t="s">
        <v>01/03/2023</v>
        <stp/>
        <stp>##V3_BDPV12</stp>
        <stp>ZTS US Equity</stp>
        <stp>DVD_PAY_DT</stp>
        <stp>[VALORES POTENCIALES Y SEGUIMIENTO.xlsx]POTENCIALES!R93C12</stp>
        <tr r="L93" s="1"/>
      </tp>
      <tp>
        <v>0.68421052631578938</v>
        <stp/>
        <stp>##V3_BDPV12</stp>
        <stp>WBC US Equity</stp>
        <stp>NET_DEBT_TO_EBITDA</stp>
        <stp>[VALORES POTENCIALES Y SEGUIMIENTO.xlsx]POTENCIALES!R17C20</stp>
        <tr r="T17" s="1"/>
      </tp>
      <tp>
        <v>0.27</v>
        <stp/>
        <stp>##V3_BDPV12</stp>
        <stp>327 HK Equity</stp>
        <stp>EQY_DPS</stp>
        <stp>[VALORES POTENCIALES Y SEGUIMIENTO.xlsx]CARTERA!R66C39</stp>
        <tr r="AM66" s="4"/>
      </tp>
      <tp>
        <v>71477175205.800003</v>
        <stp/>
        <stp>##V3_BDPV12</stp>
        <stp>KER FP Equity</stp>
        <stp>CUR_MKT_CAP</stp>
        <stp>[VALORES POTENCIALES Y SEGUIMIENTO.xlsx]SPX SX5E CAC40 DAX30 IBEX35!R37C12</stp>
        <tr r="L37" s="6"/>
      </tp>
      <tp>
        <v>15868033992.799999</v>
        <stp/>
        <stp>##V3_BDPV12</stp>
        <stp>TEP FP Equity</stp>
        <stp>CUR_MKT_CAP</stp>
        <stp>[VALORES POTENCIALES Y SEGUIMIENTO.xlsx]SPX SX5E CAC40 DAX30 IBEX35!R41C21</stp>
        <tr r="U41" s="6"/>
      </tp>
      <tp>
        <v>430.37</v>
        <stp/>
        <stp>##V3_BDPV12</stp>
        <stp>FDS US Equity</stp>
        <stp>LAST PRICE</stp>
        <stp>[VALORES POTENCIALES Y SEGUIMIENTO.xlsx]POTENCIALES!R10C30</stp>
        <tr r="AD10" s="1"/>
      </tp>
      <tp>
        <v>29304823725.899998</v>
        <stp/>
        <stp>##V3_BDPV12</stp>
        <stp>NDAQ US Equity</stp>
        <stp>CUR_MKT_CAP</stp>
        <stp>[VALORES POTENCIALES Y SEGUIMIENTO.xlsx]POTENCIALES!R110C17</stp>
        <tr r="Q110" s="1"/>
      </tp>
      <tp>
        <v>0.3</v>
        <stp/>
        <stp>##V3_BDPV12</stp>
        <stp>M US Equity</stp>
        <stp>EQY_DPS</stp>
        <stp>[VALORES POTENCIALES Y SEGUIMIENTO.xlsx]POTENCIALES!R238C10</stp>
        <tr r="J238" s="1"/>
      </tp>
      <tp>
        <v>71477175205.800003</v>
        <stp/>
        <stp>##V3_BDPV12</stp>
        <stp>KER FP Equity</stp>
        <stp>CUR_MKT_CAP</stp>
        <stp>[VALORES POTENCIALES Y SEGUIMIENTO.xlsx]SPX SX5E CAC40 DAX30 IBEX35!R24C21</stp>
        <tr r="U24" s="6"/>
      </tp>
      <tp>
        <v>88487090722.399994</v>
        <stp/>
        <stp>##V3_BDPV12</stp>
        <stp>ALV GY Equity</stp>
        <stp>CUR_MKT_CAP</stp>
        <stp>[VALORES POTENCIALES Y SEGUIMIENTO.xlsx]SPX SX5E CAC40 DAX30 IBEX35!R13C12</stp>
        <tr r="L13" s="6"/>
      </tp>
      <tp>
        <v>166.02</v>
        <stp/>
        <stp>##V3_BDPV12</stp>
        <stp>FCN US Equity</stp>
        <stp>LAST PRICE</stp>
        <stp>[VALORES POTENCIALES Y SEGUIMIENTO.xlsx]POTENCIALES!R51C30</stp>
        <tr r="AD51" s="1"/>
      </tp>
      <tp>
        <v>88487090722.399994</v>
        <stp/>
        <stp>##V3_BDPV12</stp>
        <stp>ALV GY Equity</stp>
        <stp>CUR_MKT_CAP</stp>
        <stp>[VALORES POTENCIALES Y SEGUIMIENTO.xlsx]SPX SX5E CAC40 DAX30 IBEX35!R10C30</stp>
        <tr r="AD10" s="6"/>
      </tp>
      <tp>
        <v>234.23</v>
        <stp/>
        <stp>##V3_BDPV12</stp>
        <stp>AAP US Equity</stp>
        <stp>HIGH_52WEEK</stp>
        <stp>[VALORES POTENCIALES Y SEGUIMIENTO.xlsx]POTENCIALES!R220C33</stp>
        <tr r="AG220" s="1"/>
      </tp>
      <tp t="s">
        <v>#N/A Field Not Applicable</v>
        <stp/>
        <stp>##V3_BDPV12</stp>
        <stp>ICLN US Equity</stp>
        <stp>pe_ratio</stp>
        <stp>[VALORES POTENCIALES Y SEGUIMIENTO.xlsx]CARTERA!R52C18</stp>
        <tr r="R52" s="4"/>
      </tp>
      <tp>
        <v>274.92</v>
        <stp/>
        <stp>##V3_BDPV12</stp>
        <stp>ADP US Equity</stp>
        <stp>HIGH_52WEEK</stp>
        <stp>[VALORES POTENCIALES Y SEGUIMIENTO.xlsx]POTENCIALES!R184C33</stp>
        <tr r="AG184" s="1"/>
      </tp>
      <tp>
        <v>174.92</v>
        <stp/>
        <stp>##V3_BDPV12</stp>
        <stp>WSP CN Equity</stp>
        <stp>HIGH_52WEEK</stp>
        <stp>[VALORES POTENCIALES Y SEGUIMIENTO.xlsx]POTENCIALES!R140C33</stp>
        <tr r="AG140" s="1"/>
      </tp>
      <tp>
        <v>278.94</v>
        <stp/>
        <stp>##V3_BDPV12</stp>
        <stp>UNP US Equity</stp>
        <stp>HIGH_52WEEK</stp>
        <stp>[VALORES POTENCIALES Y SEGUIMIENTO.xlsx]POTENCIALES!R173C33</stp>
        <tr r="AG173" s="1"/>
      </tp>
      <tp>
        <v>488.23</v>
        <stp/>
        <stp>##V3_BDPV12</stp>
        <stp>ROP US Equity</stp>
        <stp>HIGH_52WEEK</stp>
        <stp>[VALORES POTENCIALES Y SEGUIMIENTO.xlsx]POTENCIALES!R132C33</stp>
        <tr r="AG132" s="1"/>
      </tp>
      <tp>
        <v>195</v>
        <stp/>
        <stp>##V3_BDPV12</stp>
        <stp>WEX US Equity</stp>
        <stp>BEST_TARGET_PRICE</stp>
        <stp>[VALORES POTENCIALES Y SEGUIMIENTO.xlsx]POTENCIALES!R187C27</stp>
        <tr r="AA187" s="1"/>
      </tp>
      <tp t="s">
        <v>Financials</v>
        <stp/>
        <stp>##V3_BDPV12</stp>
        <stp>BRK/B US Equity</stp>
        <stp>ICB_INDUSTRY_NAME</stp>
        <stp>[VALORES POTENCIALES Y SEGUIMIENTO.xlsx]CARTERA!R29C35</stp>
        <tr r="AI29" s="4"/>
      </tp>
      <tp>
        <v>228.8</v>
        <stp/>
        <stp>##V3_BDPV12</stp>
        <stp>VRSN US Equity</stp>
        <stp>HIGH_52WEEK</stp>
        <stp>[VALORES POTENCIALES Y SEGUIMIENTO.xlsx]POTENCIALES!R279C33</stp>
        <tr r="AG279" s="1"/>
      </tp>
      <tp>
        <v>148.27139282226563</v>
        <stp/>
        <stp>##V3_BDPV12</stp>
        <stp>WCN US Equity</stp>
        <stp>BEST_TARGET_PRICE</stp>
        <stp>[VALORES POTENCIALES Y SEGUIMIENTO.xlsx]POTENCIALES!R147C27</stp>
        <tr r="AA147" s="1"/>
      </tp>
      <tp>
        <v>41.928569793701172</v>
        <stp/>
        <stp>##V3_BDPV12</stp>
        <stp>WBA US Equity</stp>
        <stp>BEST_TARGET_PRICE</stp>
        <stp>[VALORES POTENCIALES Y SEGUIMIENTO.xlsx]POTENCIALES!R232C27</stp>
        <tr r="AA232" s="1"/>
      </tp>
      <tp>
        <v>344.72726440429688</v>
        <stp/>
        <stp>##V3_BDPV12</stp>
        <stp>WAT US Equity</stp>
        <stp>BEST_TARGET_PRICE</stp>
        <stp>[VALORES POTENCIALES Y SEGUIMIENTO.xlsx]POTENCIALES!R126C27</stp>
        <tr r="AA126" s="1"/>
      </tp>
      <tp>
        <v>160.74920654296875</v>
        <stp/>
        <stp>##V3_BDPV12</stp>
        <stp>WMT US Equity</stp>
        <stp>BEST_TARGET_PRICE</stp>
        <stp>[VALORES POTENCIALES Y SEGUIMIENTO.xlsx]POTENCIALES!R231C27</stp>
        <tr r="AA231" s="1"/>
      </tp>
      <tp t="s">
        <v>19/01/2023</v>
        <stp/>
        <stp>##V3_BDPV12</stp>
        <stp>CVS US Equity</stp>
        <stp>DVD_EX_DT</stp>
        <stp>[VALORES POTENCIALES Y SEGUIMIENTO.xlsx]POTENCIALES!R100C11</stp>
        <tr r="K100" s="1"/>
      </tp>
      <tp t="s">
        <v>#N/A Field Not Applicable</v>
        <stp/>
        <stp>##V3_BDPV12</stp>
        <stp>CRM US Equity</stp>
        <stp>DVD_EX_DT</stp>
        <stp>[VALORES POTENCIALES Y SEGUIMIENTO.xlsx]POTENCIALES!R288C11</stp>
        <tr r="K288" s="1"/>
      </tp>
      <tp>
        <v>18106.45746252</v>
        <stp/>
        <stp>##V3_BDPV12</stp>
        <stp>IPG US Equity</stp>
        <stp>CURR_ENTP_VAL</stp>
        <stp>[VALORES POTENCIALES Y SEGUIMIENTO.xlsx]POTENCIALES!R9C18</stp>
        <tr r="R9" s="1"/>
      </tp>
      <tp t="s">
        <v>29/11/2022</v>
        <stp/>
        <stp>##V3_BDPV12</stp>
        <stp>CSX US Equity</stp>
        <stp>DVD_EX_DT</stp>
        <stp>[VALORES POTENCIALES Y SEGUIMIENTO.xlsx]POTENCIALES!R174C11</stp>
        <tr r="K174" s="1"/>
      </tp>
      <tp t="s">
        <v>#N/A Field Not Applicable</v>
        <stp/>
        <stp>##V3_BDPV12</stp>
        <stp>CLH US Equity</stp>
        <stp>DVD_EX_DT</stp>
        <stp>[VALORES POTENCIALES Y SEGUIMIENTO.xlsx]POTENCIALES!R148C11</stp>
        <tr r="K148" s="1"/>
      </tp>
      <tp>
        <v>69</v>
        <stp/>
        <stp>##V3_BDPV12</stp>
        <stp>TCEHY US Equity</stp>
        <stp>BEST_TARGET_PRICE</stp>
        <stp>[VALORES POTENCIALES Y SEGUIMIENTO.xlsx]CARTERA!R40C30</stp>
        <tr r="AD40" s="4"/>
      </tp>
      <tp t="s">
        <v>#N/A N/A</v>
        <stp/>
        <stp>##V3_BDPV12</stp>
        <stp>CERN US Equity</stp>
        <stp>HIGH_52WEEK</stp>
        <stp>[VALORES POTENCIALES Y SEGUIMIENTO.xlsx]POTENCIALES!R313C33</stp>
        <tr r="AG313" s="1"/>
      </tp>
      <tp t="s">
        <v>#N/A N/A</v>
        <stp/>
        <stp>##V3_BDPV12</stp>
        <stp>AAXN US Equity</stp>
        <stp>HIGH_52WEEK</stp>
        <stp>[VALORES POTENCIALES Y SEGUIMIENTO.xlsx]POTENCIALES!R162C33</stp>
        <tr r="AG162" s="1"/>
      </tp>
      <tp>
        <v>263.58999999999997</v>
        <stp/>
        <stp>##V3_BDPV12</stp>
        <stp>AZPN US Equity</stp>
        <stp>HIGH_52WEEK</stp>
        <stp>[VALORES POTENCIALES Y SEGUIMIENTO.xlsx]POTENCIALES!R294C33</stp>
        <tr r="AG294" s="1"/>
      </tp>
      <tp>
        <v>170.83099999999999</v>
        <stp/>
        <stp>##V3_BDPV12</stp>
        <stp>AMZN US Equity</stp>
        <stp>HIGH_52WEEK</stp>
        <stp>[VALORES POTENCIALES Y SEGUIMIENTO.xlsx]POTENCIALES!R262C33</stp>
        <tr r="AG262" s="1"/>
      </tp>
      <tp t="s">
        <v>#N/A Field Not Applicable</v>
        <stp/>
        <stp>##V3_BDPV12</stp>
        <stp>CMG US Equity</stp>
        <stp>DVD_EX_DT</stp>
        <stp>[VALORES POTENCIALES Y SEGUIMIENTO.xlsx]POTENCIALES!R244C11</stp>
        <tr r="K244" s="1"/>
      </tp>
      <tp>
        <v>138.34</v>
        <stp/>
        <stp>##V3_BDPV12</stp>
        <stp>FIVN US Equity</stp>
        <stp>HIGH_52WEEK</stp>
        <stp>[VALORES POTENCIALES Y SEGUIMIENTO.xlsx]POTENCIALES!R286C33</stp>
        <tr r="AG286" s="1"/>
      </tp>
      <tp>
        <v>134.80000305175781</v>
        <stp/>
        <stp>##V3_BDPV12</stp>
        <stp>WSM US Equity</stp>
        <stp>BEST_TARGET_PRICE</stp>
        <stp>[VALORES POTENCIALES Y SEGUIMIENTO.xlsx]POTENCIALES!R233C27</stp>
        <tr r="AA233" s="1"/>
      </tp>
      <tp t="s">
        <v>#N/A N/A</v>
        <stp/>
        <stp>##V3_BDPV12</stp>
        <stp>DNKN US Equity</stp>
        <stp>HIGH_52WEEK</stp>
        <stp>[VALORES POTENCIALES Y SEGUIMIENTO.xlsx]POTENCIALES!R243C33</stp>
        <tr r="AG243" s="1"/>
      </tp>
      <tp>
        <v>57.067572664773628</v>
        <stp/>
        <stp>##V3_BDPV12</stp>
        <stp>SAP GY Equity</stp>
        <stp>pe_ratio</stp>
        <stp>[VALORES POTENCIALES Y SEGUIMIENTO.xlsx]CARTERA!R15C18</stp>
        <tr r="R15" s="4"/>
      </tp>
      <tp t="s">
        <v>#N/A N/A</v>
        <stp/>
        <stp>##V3_BDPV12</stp>
        <stp>TGP US Equity</stp>
        <stp>pe_ratio</stp>
        <stp>[VALORES POTENCIALES Y SEGUIMIENTO.xlsx]CARTERA!R56C18</stp>
        <tr r="R56" s="4"/>
      </tp>
      <tp t="s">
        <v>UNITED STATES</v>
        <stp/>
        <stp>##V3_BDPV12</stp>
        <stp>YUM US Equity</stp>
        <stp>COUNTRY_FULL_NAME</stp>
        <stp>[VALORES POTENCIALES Y SEGUIMIENTO.xlsx]POTENCIALES!R242C13</stp>
        <tr r="M242" s="1"/>
      </tp>
      <tp t="s">
        <v>#N/A Invalid Security</v>
        <stp/>
        <stp>##V3_BDPV12</stp>
        <stp>CGI US Equity</stp>
        <stp>DVD_EX_DT</stp>
        <stp>[VALORES POTENCIALES Y SEGUIMIENTO.xlsx]POTENCIALES!R342C11</stp>
        <tr r="K342" s="1"/>
      </tp>
      <tp t="s">
        <v>23/11/2022</v>
        <stp/>
        <stp>##V3_BDPV12</stp>
        <stp>CDW US Equity</stp>
        <stp>DVD_EX_DT</stp>
        <stp>[VALORES POTENCIALES Y SEGUIMIENTO.xlsx]POTENCIALES!R270C11</stp>
        <tr r="K270" s="1"/>
      </tp>
      <tp t="s">
        <v>16/06/2022</v>
        <stp/>
        <stp>##V3_BDPV12</stp>
        <stp>CDK US Equity</stp>
        <stp>DVD_EX_DT</stp>
        <stp>[VALORES POTENCIALES Y SEGUIMIENTO.xlsx]POTENCIALES!R287C11</stp>
        <tr r="K287" s="1"/>
      </tp>
      <tp>
        <v>259.66000000000003</v>
        <stp/>
        <stp>##V3_BDPV12</stp>
        <stp>SNA US Equity</stp>
        <stp>PX_CLOSE_1D</stp>
        <stp>[VALORES POTENCIALES Y SEGUIMIENTO.xlsx]POTENCIALES!R151C32</stp>
        <tr r="AF151" s="1"/>
      </tp>
      <tp>
        <v>140.35</v>
        <stp/>
        <stp>##V3_BDPV12</stp>
        <stp>MSA US Equity</stp>
        <stp>PX_CLOSE_1D</stp>
        <stp>[VALORES POTENCIALES Y SEGUIMIENTO.xlsx]POTENCIALES!R150C32</stp>
        <tr r="AF150" s="1"/>
      </tp>
      <tp t="s">
        <v>#N/A N/A</v>
        <stp/>
        <stp>##V3_BDPV12</stp>
        <stp>NUAN US Equity</stp>
        <stp>HIGH_52WEEK</stp>
        <stp>[VALORES POTENCIALES Y SEGUIMIENTO.xlsx]POTENCIALES!R290C33</stp>
        <tr r="AG290" s="1"/>
      </tp>
      <tp t="s">
        <v>19/01/2023</v>
        <stp/>
        <stp>##V3_BDPV12</stp>
        <stp>CAT US Equity</stp>
        <stp>DVD_EX_DT</stp>
        <stp>[VALORES POTENCIALES Y SEGUIMIENTO.xlsx]POTENCIALES!R152C11</stp>
        <tr r="K152" s="1"/>
      </tp>
      <tp>
        <v>251.26</v>
        <stp/>
        <stp>##V3_BDPV12</stp>
        <stp>NDSN US Equity</stp>
        <stp>HIGH_52WEEK</stp>
        <stp>[VALORES POTENCIALES Y SEGUIMIENTO.xlsx]POTENCIALES!R158C33</stp>
        <tr r="AG158" s="1"/>
      </tp>
      <tp t="s">
        <v>CHINA</v>
        <stp/>
        <stp>##V3_BDPV12</stp>
        <stp>TCEHY US Equity</stp>
        <stp>COUNTRY_FULL_NAME</stp>
        <stp>[VALORES POTENCIALES Y SEGUIMIENTO.xlsx]CARTERA!R40C32</stp>
        <tr r="AF40" s="4"/>
      </tp>
      <tp t="s">
        <v>09/11/2022</v>
        <stp/>
        <stp>##V3_BDPV12</stp>
        <stp>CCK US Equity</stp>
        <stp>DVD_EX_DT</stp>
        <stp>[VALORES POTENCIALES Y SEGUIMIENTO.xlsx]POTENCIALES!R166C11</stp>
        <tr r="K166" s="1"/>
      </tp>
      <tp>
        <v>37.090000000000003</v>
        <stp/>
        <stp>##V3_BDPV12</stp>
        <stp>WBA US Equity</stp>
        <stp>PX_CLOSE_1D</stp>
        <stp>[VALORES POTENCIALES Y SEGUIMIENTO.xlsx]POTENCIALES!R232C32</stp>
        <tr r="AF232" s="1"/>
      </tp>
      <tp>
        <v>-1.5714460260248031</v>
        <stp/>
        <stp>##V3_BDPV12</stp>
        <stp>REGN US Equity</stp>
        <stp>NET_DEBT_TO_EBITDA</stp>
        <stp>[VALORES POTENCIALES Y SEGUIMIENTO.xlsx]POTENCIALES!R41C20</stp>
        <tr r="T41" s="1"/>
      </tp>
      <tp t="s">
        <v>#N/A N/A</v>
        <stp/>
        <stp>##V3_BDPV12</stp>
        <stp>ZNGA US Equity</stp>
        <stp>PX_CLOSE_YTD</stp>
        <stp>[VALORES POTENCIALES Y SEGUIMIENTO.xlsx]POTENCIALES!R328C29</stp>
        <tr r="AC328" s="1"/>
      </tp>
      <tp>
        <v>440.21499999999997</v>
        <stp/>
        <stp>##V3_BDPV12</stp>
        <stp>CTAS US Equity</stp>
        <stp>LAST PRICE</stp>
        <stp>[VALORES POTENCIALES Y SEGUIMIENTO.xlsx]POTENCIALES!R47C30</stp>
        <tr r="AD47" s="1"/>
      </tp>
      <tp>
        <v>7.327083254695121</v>
        <stp/>
        <stp>##V3_BDPV12</stp>
        <stp>ALSN US Equity</stp>
        <stp>EV_EBITDA_ADJUSTED</stp>
        <stp>[VALORES POTENCIALES Y SEGUIMIENTO.xlsx]POTENCIALES!R18C15</stp>
        <tr r="O18" s="1"/>
      </tp>
      <tp>
        <v>8.4208806897144726</v>
        <stp/>
        <stp>##V3_BDPV12</stp>
        <stp>NLSN US Equity</stp>
        <stp>EV_EBITDA_ADJUSTED</stp>
        <stp>[VALORES POTENCIALES Y SEGUIMIENTO.xlsx]POTENCIALES!R48C15</stp>
        <tr r="O48" s="1"/>
      </tp>
      <tp>
        <v>258.55</v>
        <stp/>
        <stp>##V3_BDPV12</stp>
        <stp>UTHR US Equity</stp>
        <stp>LAST PRICE</stp>
        <stp>[VALORES POTENCIALES Y SEGUIMIENTO.xlsx]POTENCIALES!R40C30</stp>
        <tr r="AD40" s="1"/>
      </tp>
      <tp>
        <v>15.269</v>
        <stp/>
        <stp>##V3_BDPV12</stp>
        <stp>PTON US Equity</stp>
        <stp>LAST PRICE</stp>
        <stp>[VALORES POTENCIALES Y SEGUIMIENTO.xlsx]POTENCIALES!R22C30</stp>
        <tr r="AD22" s="1"/>
      </tp>
      <tp>
        <v>256.41000000000003</v>
        <stp/>
        <stp>##V3_BDPV12</stp>
        <stp>ZBRA US Equity</stp>
        <stp>PX_CLOSE_YTD</stp>
        <stp>[VALORES POTENCIALES Y SEGUIMIENTO.xlsx]POTENCIALES!R345C29</stp>
        <tr r="AC345" s="1"/>
      </tp>
      <tp>
        <v>13.417770039721358</v>
        <stp/>
        <stp>##V3_BDPV12</stp>
        <stp>CLGX US Equity</stp>
        <stp>EV_EBITDA_ADJUSTED</stp>
        <stp>[VALORES POTENCIALES Y SEGUIMIENTO.xlsx]POTENCIALES!R46C15</stp>
        <tr r="O46" s="1"/>
      </tp>
      <tp t="s">
        <v>14/12/2022</v>
        <stp/>
        <stp>##V3_BDPV12</stp>
        <stp>IPAR US Equity</stp>
        <stp>DVD_EX_DT</stp>
        <stp>[VALORES POTENCIALES Y SEGUIMIENTO.xlsx]POTENCIALES!R259C11</stp>
        <tr r="K259" s="1"/>
      </tp>
      <tp t="s">
        <v>UNITED STATES</v>
        <stp/>
        <stp>##V3_BDPV12</stp>
        <stp>AJRD US Equity</stp>
        <stp>COUNTRY_FULL_NAME</stp>
        <stp>[VALORES POTENCIALES Y SEGUIMIENTO.xlsx]POTENCIALES!R203C13</stp>
        <tr r="M203" s="1"/>
      </tp>
      <tp t="s">
        <v>#N/A Field Not Applicable</v>
        <stp/>
        <stp>##V3_BDPV12</stp>
        <stp>EPAM US Equity</stp>
        <stp>DVD_EX_DT</stp>
        <stp>[VALORES POTENCIALES Y SEGUIMIENTO.xlsx]POTENCIALES!R340C11</stp>
        <tr r="K340" s="1"/>
      </tp>
      <tp t="s">
        <v>19/12/2012</v>
        <stp/>
        <stp>##V3_BDPV12</stp>
        <stp>IPGP US Equity</stp>
        <stp>DVD_EX_DT</stp>
        <stp>[VALORES POTENCIALES Y SEGUIMIENTO.xlsx]POTENCIALES!R350C11</stp>
        <tr r="K350" s="1"/>
      </tp>
      <tp t="s">
        <v>UNITED STATES</v>
        <stp/>
        <stp>##V3_BDPV12</stp>
        <stp>PANW US Equity</stp>
        <stp>COUNTRY_FULL_NAME</stp>
        <stp>[VALORES POTENCIALES Y SEGUIMIENTO.xlsx]CARTERA!R22C32</stp>
        <tr r="AF22" s="4"/>
      </tp>
      <tp t="s">
        <v>23/02/2023</v>
        <stp/>
        <stp>##V3_BDPV12</stp>
        <stp>SPGI US Equity</stp>
        <stp>DVD_EX_DT</stp>
        <stp>[VALORES POTENCIALES Y SEGUIMIENTO.xlsx]POTENCIALES!R183C11</stp>
        <tr r="K183" s="1"/>
      </tp>
      <tp>
        <v>203.875</v>
        <stp/>
        <stp>##V3_BDPV12</stp>
        <stp>PANW US Equity</stp>
        <stp>BEST_TARGET_PRICE</stp>
        <stp>[VALORES POTENCIALES Y SEGUIMIENTO.xlsx]CARTERA!R22C30</stp>
        <tr r="AD22" s="4"/>
      </tp>
      <tp t="s">
        <v>UNITED STATES</v>
        <stp/>
        <stp>##V3_BDPV12</stp>
        <stp>TJX  US Equity</stp>
        <stp>COUNTRY_FULL_NAME</stp>
        <stp>[VALORES POTENCIALES Y SEGUIMIENTO.xlsx]POTENCIALES!R234C13</stp>
        <tr r="M234" s="1"/>
      </tp>
      <tp>
        <v>259.71429443359375</v>
        <stp/>
        <stp>##V3_BDPV12</stp>
        <stp>NDSN US Equity</stp>
        <stp>BEST_TARGET_PRICE</stp>
        <stp>[VALORES POTENCIALES Y SEGUIMIENTO.xlsx]POTENCIALES!R158C27</stp>
        <tr r="AA158" s="1"/>
      </tp>
      <tp>
        <v>229.47500610351563</v>
        <stp/>
        <stp>##V3_BDPV12</stp>
        <stp>ADSK US Equity</stp>
        <stp>BEST_TARGET_PRICE</stp>
        <stp>[VALORES POTENCIALES Y SEGUIMIENTO.xlsx]POTENCIALES!R293C27</stp>
        <tr r="AA293" s="1"/>
      </tp>
      <tp t="s">
        <v>#N/A Field Not Applicable</v>
        <stp/>
        <stp>##V3_BDPV12</stp>
        <stp>XPEV US Equity</stp>
        <stp>DVD_EX_DT</stp>
        <stp>[VALORES POTENCIALES Y SEGUIMIENTO.xlsx]CARTERA!R33C40</stp>
        <tr r="AN33" s="4"/>
      </tp>
      <tp>
        <v>101.64861297607422</v>
        <stp/>
        <stp>##V3_BDPV12</stp>
        <stp>PYPL US Equity</stp>
        <stp>BEST_TARGET_PRICE</stp>
        <stp>[VALORES POTENCIALES Y SEGUIMIENTO.xlsx]CARTERA!R27C30</stp>
        <tr r="AD27" s="4"/>
      </tp>
      <tp t="s">
        <v>Technology</v>
        <stp/>
        <stp>##V3_BDPV12</stp>
        <stp>AAPL US Equity</stp>
        <stp>ICB_INDUSTRY_NAME</stp>
        <stp>[VALORES POTENCIALES Y SEGUIMIENTO.xlsx]CARTERA!R50C35</stp>
        <tr r="AI50" s="4"/>
      </tp>
      <tp t="s">
        <v>#N/A Field Not Applicable</v>
        <stp/>
        <stp>##V3_BDPV12</stp>
        <stp>APPF US Equity</stp>
        <stp>DVD_EX_DT</stp>
        <stp>[VALORES POTENCIALES Y SEGUIMIENTO.xlsx]POTENCIALES!R284C11</stp>
        <tr r="K284" s="1"/>
      </tp>
      <tp t="s">
        <v>29/12/2022</v>
        <stp/>
        <stp>##V3_BDPV12</stp>
        <stp>MPWR US Equity</stp>
        <stp>DVD_EX_DT</stp>
        <stp>[VALORES POTENCIALES Y SEGUIMIENTO.xlsx]POTENCIALES!R353C11</stp>
        <tr r="K353" s="1"/>
      </tp>
      <tp>
        <v>200</v>
        <stp/>
        <stp>##V3_BDPV12</stp>
        <stp>CDNS US Equity</stp>
        <stp>BEST_TARGET_PRICE</stp>
        <stp>[VALORES POTENCIALES Y SEGUIMIENTO.xlsx]POTENCIALES!R291C27</stp>
        <tr r="AA291" s="1"/>
      </tp>
      <tp>
        <v>119.66666412353516</v>
        <stp/>
        <stp>##V3_BDPV12</stp>
        <stp>LDOS US Equity</stp>
        <stp>BEST_TARGET_PRICE</stp>
        <stp>[VALORES POTENCIALES Y SEGUIMIENTO.xlsx]POTENCIALES!R339C27</stp>
        <tr r="AA339" s="1"/>
      </tp>
      <tp>
        <v>381.48385620117188</v>
        <stp/>
        <stp>##V3_BDPV12</stp>
        <stp>ADBE US Equity</stp>
        <stp>BEST_TARGET_PRICE</stp>
        <stp>[VALORES POTENCIALES Y SEGUIMIENTO.xlsx]POTENCIALES!R315C27</stp>
        <tr r="AA315" s="1"/>
      </tp>
      <tp>
        <v>63</v>
        <stp/>
        <stp>##V3_BDPV12</stp>
        <stp>NDAQ US Equity</stp>
        <stp>BEST_TARGET_PRICE</stp>
        <stp>[VALORES POTENCIALES Y SEGUIMIENTO.xlsx]POTENCIALES!R110C27</stp>
        <tr r="AA110" s="1"/>
      </tp>
      <tp>
        <v>91.322219848632813</v>
        <stp/>
        <stp>##V3_BDPV12</stp>
        <stp>GDDY US Equity</stp>
        <stp>BEST_TARGET_PRICE</stp>
        <stp>[VALORES POTENCIALES Y SEGUIMIENTO.xlsx]POTENCIALES!R280C27</stp>
        <tr r="AA280" s="1"/>
      </tp>
      <tp t="s">
        <v>UNITED STATES</v>
        <stp/>
        <stp>##V3_BDPV12</stp>
        <stp>PYPL US Equity</stp>
        <stp>COUNTRY_FULL_NAME</stp>
        <stp>[VALORES POTENCIALES Y SEGUIMIENTO.xlsx]CARTERA!R27C32</stp>
        <tr r="AF27" s="4"/>
      </tp>
      <tp>
        <v>156.66667175292969</v>
        <stp/>
        <stp>##V3_BDPV12</stp>
        <stp>WDFC US Equity</stp>
        <stp>BEST_TARGET_PRICE</stp>
        <stp>[VALORES POTENCIALES Y SEGUIMIENTO.xlsx]POTENCIALES!R248C27</stp>
        <tr r="AA248" s="1"/>
      </tp>
      <tp>
        <v>3325563272.9550004</v>
        <stp/>
        <stp>##V3_BDPV12</stp>
        <stp>TRIP US Equity</stp>
        <stp>CUR_MKT_CAP</stp>
        <stp>[VALORES POTENCIALES Y SEGUIMIENTO.xlsx]POTENCIALES!R265C17</stp>
        <tr r="Q265" s="1"/>
      </tp>
      <tp>
        <v>19.538015344637259</v>
        <stp/>
        <stp>##V3_BDPV12</stp>
        <stp>MT IM Equity</stp>
        <stp>RETURN_COM_EQY</stp>
        <stp>[VALORES POTENCIALES Y SEGUIMIENTO.xlsx]CARTERA!R65C19</stp>
        <tr r="S65" s="4"/>
      </tp>
      <tp>
        <v>6351558782.9900007</v>
        <stp/>
        <stp>##V3_BDPV12</stp>
        <stp>BBD/B CN Equity</stp>
        <stp>CUR_MKT_CAP</stp>
        <stp>[VALORES POTENCIALES Y SEGUIMIENTO.xlsx]POTENCIALES!R198C17</stp>
        <tr r="Q198" s="1"/>
      </tp>
      <tp>
        <v>3810735894.0149999</v>
        <stp/>
        <stp>##V3_BDPV12</stp>
        <stp>JWN US Equity</stp>
        <stp>CUR_MKT_CAP</stp>
        <stp>[VALORES POTENCIALES Y SEGUIMIENTO.xlsx]POTENCIALES!R235C17</stp>
        <tr r="Q235" s="1"/>
      </tp>
      <tp>
        <v>4601739778.7400007</v>
        <stp/>
        <stp>##V3_BDPV12</stp>
        <stp>PSN US Equity</stp>
        <stp>CUR_MKT_CAP</stp>
        <stp>[VALORES POTENCIALES Y SEGUIMIENTO.xlsx]POTENCIALES!R341C17</stp>
        <tr r="Q341" s="1"/>
      </tp>
      <tp>
        <v>164331358865.29999</v>
        <stp/>
        <stp>##V3_BDPV12</stp>
        <stp>TXN US Equity</stp>
        <stp>CUR_MKT_CAP</stp>
        <stp>[VALORES POTENCIALES Y SEGUIMIENTO.xlsx]POTENCIALES!R348C17</stp>
        <tr r="Q348" s="1"/>
      </tp>
      <tp>
        <v>16033967207.115</v>
        <stp/>
        <stp>##V3_BDPV12</stp>
        <stp>BEN US Equity</stp>
        <stp>CUR_MKT_CAP</stp>
        <stp>[VALORES POTENCIALES Y SEGUIMIENTO.xlsx]POTENCIALES!R113C17</stp>
        <tr r="Q113" s="1"/>
      </tp>
      <tp>
        <v>7829765353.1999998</v>
        <stp/>
        <stp>##V3_BDPV12</stp>
        <stp>STN CN Equity</stp>
        <stp>CUR_MKT_CAP</stp>
        <stp>[VALORES POTENCIALES Y SEGUIMIENTO.xlsx]POTENCIALES!R141C17</stp>
        <tr r="Q141" s="1"/>
      </tp>
      <tp>
        <v>30083479498.229996</v>
        <stp/>
        <stp>##V3_BDPV12</stp>
        <stp>GPN US Equity</stp>
        <stp>CUR_MKT_CAP</stp>
        <stp>[VALORES POTENCIALES Y SEGUIMIENTO.xlsx]POTENCIALES!R193C17</stp>
        <tr r="Q193" s="1"/>
      </tp>
      <tp>
        <v>135143491854.31999</v>
        <stp/>
        <stp>##V3_BDPV12</stp>
        <stp>HON US Equity</stp>
        <stp>CUR_MKT_CAP</stp>
        <stp>[VALORES POTENCIALES Y SEGUIMIENTO.xlsx]POTENCIALES!R125C17</stp>
        <tr r="Q125" s="1"/>
      </tp>
      <tp>
        <v>5971648720.2400007</v>
        <stp/>
        <stp>##V3_BDPV12</stp>
        <stp>SON US Equity</stp>
        <stp>CUR_MKT_CAP</stp>
        <stp>[VALORES POTENCIALES Y SEGUIMIENTO.xlsx]POTENCIALES!R168C17</stp>
        <tr r="Q168" s="1"/>
      </tp>
      <tp>
        <v>34050886461.719994</v>
        <stp/>
        <stp>##V3_BDPV12</stp>
        <stp>WCN US Equity</stp>
        <stp>CUR_MKT_CAP</stp>
        <stp>[VALORES POTENCIALES Y SEGUIMIENTO.xlsx]POTENCIALES!R147C17</stp>
        <tr r="Q147" s="1"/>
      </tp>
      <tp t="s">
        <v>#N/A N/A</v>
        <stp/>
        <stp>##V3_BDPV12</stp>
        <stp>RTN US Equity</stp>
        <stp>CUR_MKT_CAP</stp>
        <stp>[VALORES POTENCIALES Y SEGUIMIENTO.xlsx]POTENCIALES!R197C17</stp>
        <tr r="Q197" s="1"/>
      </tp>
      <tp>
        <v>53.1</v>
        <stp/>
        <stp>##V3_BDPV12</stp>
        <stp>TTD US Equity</stp>
        <stp>PX_CLOSE_1D</stp>
        <stp>[VALORES POTENCIALES Y SEGUIMIENTO.xlsx]POTENCIALES!R7C32</stp>
        <tr r="AF7" s="1"/>
      </tp>
      <tp>
        <v>10513003877.67</v>
        <stp/>
        <stp>##V3_BDPV12</stp>
        <stp>FME GY Equity</stp>
        <stp>CUR_MKT_CAP</stp>
        <stp>[VALORES POTENCIALES Y SEGUIMIENTO.xlsx]SPX SX5E CAC40 DAX30 IBEX35!R25C30</stp>
        <tr r="AD25" s="6"/>
      </tp>
      <tp>
        <v>674445680563.73694</v>
        <stp/>
        <stp>##V3_BDPV12</stp>
        <stp>BRK/B US Equity</stp>
        <stp>CUR_MKT_CAP</stp>
        <stp>[VALORES POTENCIALES Y SEGUIMIENTO.xlsx]POTENCIALES!R115C17</stp>
        <tr r="Q115" s="1"/>
      </tp>
      <tp>
        <v>15421217116.1</v>
        <stp/>
        <stp>##V3_BDPV12</stp>
        <stp>CHKP US Equity</stp>
        <stp>CUR_MKT_CAP</stp>
        <stp>[VALORES POTENCIALES Y SEGUIMIENTO.xlsx]POTENCIALES!R360C17</stp>
        <tr r="Q360" s="1"/>
      </tp>
      <tp>
        <v>14277423434.110001</v>
        <stp/>
        <stp>##V3_BDPV12</stp>
        <stp>NTAP US Equity</stp>
        <stp>CUR_MKT_CAP</stp>
        <stp>[VALORES POTENCIALES Y SEGUIMIENTO.xlsx]POTENCIALES!R333C17</stp>
        <tr r="Q333" s="1"/>
      </tp>
      <tp>
        <v>132.36000000000001</v>
        <stp/>
        <stp>##V3_BDPV12</stp>
        <stp>FCN US Equity</stp>
        <stp>LOW_52WEEK</stp>
        <stp>[VALORES POTENCIALES Y SEGUIMIENTO.xlsx]POTENCIALES!R51C35</stp>
        <tr r="AI51" s="1"/>
      </tp>
      <tp>
        <v>-0.91416216216216206</v>
        <stp/>
        <stp>##V3_BDPV12</stp>
        <stp>VAR US Equity</stp>
        <stp>NET_DEBT_TO_EBITDA</stp>
        <stp>[VALORES POTENCIALES Y SEGUIMIENTO.xlsx]POTENCIALES!R77C20</stp>
        <tr r="T77" s="1"/>
      </tp>
      <tp>
        <v>63604830299.919991</v>
        <stp/>
        <stp>##V3_BDPV12</stp>
        <stp>BMW GY Equity</stp>
        <stp>CUR_MKT_CAP</stp>
        <stp>[VALORES POTENCIALES Y SEGUIMIENTO.xlsx]SPX SX5E CAC40 DAX30 IBEX35!R18C12</stp>
        <tr r="L18" s="6"/>
      </tp>
      <tp>
        <v>345.92</v>
        <stp/>
        <stp>##V3_BDPV12</stp>
        <stp>FDS US Equity</stp>
        <stp>LOW_52WEEK</stp>
        <stp>[VALORES POTENCIALES Y SEGUIMIENTO.xlsx]POTENCIALES!R10C35</stp>
        <tr r="AI10" s="1"/>
      </tp>
      <tp>
        <v>63604830299.919991</v>
        <stp/>
        <stp>##V3_BDPV12</stp>
        <stp>BMW GY Equity</stp>
        <stp>CUR_MKT_CAP</stp>
        <stp>[VALORES POTENCIALES Y SEGUIMIENTO.xlsx]SPX SX5E CAC40 DAX30 IBEX35!R13C30</stp>
        <tr r="AD13" s="6"/>
      </tp>
      <tp>
        <v>5477686097.7549992</v>
        <stp/>
        <stp>##V3_BDPV12</stp>
        <stp>IPGP US Equity</stp>
        <stp>CUR_MKT_CAP</stp>
        <stp>[VALORES POTENCIALES Y SEGUIMIENTO.xlsx]POTENCIALES!R350C17</stp>
        <tr r="Q350" s="1"/>
      </tp>
      <tp t="s">
        <v>Warner Bros Discovery Inc</v>
        <stp/>
        <stp>##V3_BDPV12</stp>
        <stp>DISCA UW Equity</stp>
        <stp>SECURITY_NAME</stp>
        <stp>[VALORES POTENCIALES Y SEGUIMIENTO.xlsx]SPX SX5E CAC40 DAX30 IBEX35!R143C5</stp>
        <tr r="E143" s="6"/>
      </tp>
      <tp>
        <v>178.5</v>
        <stp/>
        <stp>##V3_BDPV12</stp>
        <stp>TTWO US Equity</stp>
        <stp>HIGH_52WEEK</stp>
        <stp>[VALORES POTENCIALES Y SEGUIMIENTO.xlsx]POTENCIALES!R327C33</stp>
        <tr r="AG327" s="1"/>
      </tp>
      <tp>
        <v>140.5</v>
        <stp/>
        <stp>##V3_BDPV12</stp>
        <stp>VMW US Equity</stp>
        <stp>BEST_TARGET_PRICE</stp>
        <stp>[VALORES POTENCIALES Y SEGUIMIENTO.xlsx]POTENCIALES!R297C27</stp>
        <tr r="AA297" s="1"/>
      </tp>
      <tp t="s">
        <v>09/01/2023</v>
        <stp/>
        <stp>##V3_BDPV12</stp>
        <stp>BRC US Equity</stp>
        <stp>DVD_EX_DT</stp>
        <stp>[VALORES POTENCIALES Y SEGUIMIENTO.xlsx]POTENCIALES!R308C11</stp>
        <tr r="K308" s="1"/>
      </tp>
      <tp t="s">
        <v>09/01/2023</v>
        <stp/>
        <stp>##V3_BDPV12</stp>
        <stp>BRC US Equity</stp>
        <stp>DVD_EX_DT</stp>
        <stp>[VALORES POTENCIALES Y SEGUIMIENTO.xlsx]POTENCIALES!R258C11</stp>
        <tr r="K258" s="1"/>
      </tp>
      <tp t="s">
        <v>02/02/2023</v>
        <stp/>
        <stp>##V3_BDPV12</stp>
        <stp>BRO US Equity</stp>
        <stp>DVD_EX_DT</stp>
        <stp>[VALORES POTENCIALES Y SEGUIMIENTO.xlsx]POTENCIALES!R116C11</stp>
        <tr r="K116" s="1"/>
      </tp>
      <tp t="s">
        <v>09/01/2023</v>
        <stp/>
        <stp>##V3_BDPV12</stp>
        <stp>BRC US Equity</stp>
        <stp>DVD_EX_DT</stp>
        <stp>[VALORES POTENCIALES Y SEGUIMIENTO.xlsx]POTENCIALES!R130C11</stp>
        <tr r="K130" s="1"/>
      </tp>
      <tp>
        <v>19.748296416506143</v>
        <stp/>
        <stp>##V3_BDPV12</stp>
        <stp>EBRO SM Equity</stp>
        <stp>pe_ratio</stp>
        <stp>[VALORES POTENCIALES Y SEGUIMIENTO.xlsx]CARTERA!R49C18</stp>
        <tr r="R49" s="4"/>
      </tp>
      <tp>
        <v>645.30999999999995</v>
        <stp/>
        <stp>##V3_BDPV12</stp>
        <stp>AVGO US Equity</stp>
        <stp>HIGH_52WEEK</stp>
        <stp>[VALORES POTENCIALES Y SEGUIMIENTO.xlsx]POTENCIALES!R351C33</stp>
        <tr r="AG351" s="1"/>
      </tp>
      <tp>
        <v>710</v>
        <stp/>
        <stp>##V3_BDPV12</stp>
        <stp>FICO US Equity</stp>
        <stp>HIGH_52WEEK</stp>
        <stp>[VALORES POTENCIALES Y SEGUIMIENTO.xlsx]POTENCIALES!R307C33</stp>
        <tr r="AG307" s="1"/>
      </tp>
      <tp t="s">
        <v>Comcast Corp</v>
        <stp/>
        <stp>##V3_BDPV12</stp>
        <stp>CMCSA UW Equity</stp>
        <stp>SECURITY_NAME</stp>
        <stp>[VALORES POTENCIALES Y SEGUIMIENTO.xlsx]SPX SX5E CAC40 DAX30 IBEX35!R107C5</stp>
        <tr r="E107" s="6"/>
      </tp>
      <tp>
        <v>112.749</v>
        <stp/>
        <stp>##V3_BDPV12</stp>
        <stp>EXPO US Equity</stp>
        <stp>HIGH_52WEEK</stp>
        <stp>[VALORES POTENCIALES Y SEGUIMIENTO.xlsx]POTENCIALES!R139C33</stp>
        <tr r="AG139" s="1"/>
      </tp>
      <tp>
        <v>20.5</v>
        <stp/>
        <stp>##V3_BDPV12</stp>
        <stp>VSH US Equity</stp>
        <stp>BEST_TARGET_PRICE</stp>
        <stp>[VALORES POTENCIALES Y SEGUIMIENTO.xlsx]POTENCIALES!R134C27</stp>
        <tr r="AA134" s="1"/>
      </tp>
      <tp t="s">
        <v>29/12/2022</v>
        <stp/>
        <stp>##V3_BDPV12</stp>
        <stp>BEN US Equity</stp>
        <stp>DVD_EX_DT</stp>
        <stp>[VALORES POTENCIALES Y SEGUIMIENTO.xlsx]POTENCIALES!R113C11</stp>
        <tr r="K113" s="1"/>
      </tp>
      <tp>
        <v>174.62</v>
        <stp/>
        <stp>##V3_BDPV12</stp>
        <stp>LECO US Equity</stp>
        <stp>HIGH_52WEEK</stp>
        <stp>[VALORES POTENCIALES Y SEGUIMIENTO.xlsx]POTENCIALES!R149C33</stp>
        <tr r="AG149" s="1"/>
      </tp>
      <tp t="s">
        <v>12/12/2022</v>
        <stp/>
        <stp>##V3_BDPV12</stp>
        <stp>BBY US Equity</stp>
        <stp>DVD_EX_DT</stp>
        <stp>[VALORES POTENCIALES Y SEGUIMIENTO.xlsx]POTENCIALES!R224C11</stp>
        <tr r="K224" s="1"/>
      </tp>
      <tp>
        <v>19.833332962459984</v>
        <stp/>
        <stp>##V3_BDPV12</stp>
        <stp>TLGO SM Equity</stp>
        <stp>pe_ratio</stp>
        <stp>[VALORES POTENCIALES Y SEGUIMIENTO.xlsx]CARTERA!R62C18</stp>
        <tr r="R62" s="4"/>
      </tp>
      <tp>
        <v>343.86</v>
        <stp/>
        <stp>##V3_BDPV12</stp>
        <stp>CTAS US Equity</stp>
        <stp>LOW_52WEEK</stp>
        <stp>[VALORES POTENCIALES Y SEGUIMIENTO.xlsx]POTENCIALES!R47C35</stp>
        <tr r="AI47" s="1"/>
      </tp>
      <tp>
        <v>6.66</v>
        <stp/>
        <stp>##V3_BDPV12</stp>
        <stp>PTON US Equity</stp>
        <stp>LOW_52WEEK</stp>
        <stp>[VALORES POTENCIALES Y SEGUIMIENTO.xlsx]POTENCIALES!R22C35</stp>
        <tr r="AI22" s="1"/>
      </tp>
      <tp>
        <v>158.38</v>
        <stp/>
        <stp>##V3_BDPV12</stp>
        <stp>UTHR US Equity</stp>
        <stp>LOW_52WEEK</stp>
        <stp>[VALORES POTENCIALES Y SEGUIMIENTO.xlsx]POTENCIALES!R40C35</stp>
        <tr r="AI40" s="1"/>
      </tp>
      <tp>
        <v>17.476761575933299</v>
        <stp/>
        <stp>##V3_BDPV12</stp>
        <stp>AMED US Equity</stp>
        <stp>EV_EBITDA_ADJUSTED</stp>
        <stp>[VALORES POTENCIALES Y SEGUIMIENTO.xlsx]POTENCIALES!R84C15</stp>
        <tr r="O84" s="1"/>
      </tp>
      <tp>
        <v>21.095781541499111</v>
        <stp/>
        <stp>##V3_BDPV12</stp>
        <stp>GMED US Equity</stp>
        <stp>EV_EBITDA_ADJUSTED</stp>
        <stp>[VALORES POTENCIALES Y SEGUIMIENTO.xlsx]POTENCIALES!R72C15</stp>
        <tr r="O72" s="1"/>
      </tp>
      <tp t="s">
        <v>30/03/2023</v>
        <stp/>
        <stp>##V3_BDPV12</stp>
        <stp>GILD US Equity</stp>
        <stp>DVD_PAY_DT</stp>
        <stp>[VALORES POTENCIALES Y SEGUIMIENTO.xlsx]POTENCIALES!R39C12</stp>
        <tr r="L39" s="1"/>
      </tp>
      <tp t="s">
        <v>15/03/2023</v>
        <stp/>
        <stp>##V3_BDPV12</stp>
        <stp>PINC US Equity</stp>
        <stp>DVD_PAY_DT</stp>
        <stp>[VALORES POTENCIALES Y SEGUIMIENTO.xlsx]POTENCIALES!R95C12</stp>
        <tr r="L95" s="1"/>
      </tp>
      <tp>
        <v>1.3026906581548308</v>
        <stp/>
        <stp>##V3_BDPV12</stp>
        <stp>IDXX US Equity</stp>
        <stp>NET_DEBT_TO_EBITDA</stp>
        <stp>[VALORES POTENCIALES Y SEGUIMIENTO.xlsx]POTENCIALES!R70C20</stp>
        <tr r="T70" s="1"/>
      </tp>
      <tp t="s">
        <v>BERMUDA</v>
        <stp/>
        <stp>##V3_BDPV12</stp>
        <stp>TGP US Equity</stp>
        <stp>COUNTRY_FULL_NAME</stp>
        <stp>[VALORES POTENCIALES Y SEGUIMIENTO.xlsx]CARTERA!R56C32</stp>
        <tr r="AF56" s="4"/>
      </tp>
      <tp t="s">
        <v>SWITZERLAND</v>
        <stp/>
        <stp>##V3_BDPV12</stp>
        <stp>ROG SW Equity</stp>
        <stp>COUNTRY_FULL_NAME</stp>
        <stp>[VALORES POTENCIALES Y SEGUIMIENTO.xlsx]CARTERA!R17C32</stp>
        <tr r="AF17" s="4"/>
      </tp>
      <tp t="s">
        <v>16/02/2023</v>
        <stp/>
        <stp>##V3_BDPV12</stp>
        <stp>MSCI US Equity</stp>
        <stp>DVD_EX_DT</stp>
        <stp>[VALORES POTENCIALES Y SEGUIMIENTO.xlsx]POTENCIALES!R314C11</stp>
        <tr r="K314" s="1"/>
      </tp>
      <tp t="s">
        <v>CHINA</v>
        <stp/>
        <stp>##V3_BDPV12</stp>
        <stp>VIPS US Equity</stp>
        <stp>COUNTRY_FULL_NAME</stp>
        <stp>[VALORES POTENCIALES Y SEGUIMIENTO.xlsx]POTENCIALES!R361C13</stp>
        <tr r="M361" s="1"/>
      </tp>
      <tp t="s">
        <v>UNITED STATES</v>
        <stp/>
        <stp>##V3_BDPV12</stp>
        <stp>FISV US Equity</stp>
        <stp>COUNTRY_FULL_NAME</stp>
        <stp>[VALORES POTENCIALES Y SEGUIMIENTO.xlsx]POTENCIALES!R309C13</stp>
        <tr r="M309" s="1"/>
      </tp>
      <tp t="s">
        <v>UNITED STATES</v>
        <stp/>
        <stp>##V3_BDPV12</stp>
        <stp>FISV US Equity</stp>
        <stp>COUNTRY_FULL_NAME</stp>
        <stp>[VALORES POTENCIALES Y SEGUIMIENTO.xlsx]POTENCIALES!R311C13</stp>
        <tr r="M311" s="1"/>
      </tp>
      <tp t="s">
        <v>PORTUGAL</v>
        <stp/>
        <stp>##V3_BDPV12</stp>
        <stp>SEM PL Equity</stp>
        <stp>COUNTRY_FULL_NAME</stp>
        <stp>[VALORES POTENCIALES Y SEGUIMIENTO.xlsx]CARTERA!R48C32</stp>
        <tr r="AF48" s="4"/>
      </tp>
      <tp t="s">
        <v>Zimmer Biomet Holdings Inc</v>
        <stp/>
        <stp>##V3_BDPV12</stp>
        <stp>ZBH UN Equity</stp>
        <stp>SECURITY_NAME</stp>
        <stp>[VALORES POTENCIALES Y SEGUIMIENTO.xlsx]SPX SX5E CAC40 DAX30 IBEX35!R508C5</stp>
        <tr r="E508" s="6"/>
      </tp>
      <tp>
        <v>31.545454025268555</v>
        <stp/>
        <stp>##V3_BDPV12</stp>
        <stp>JEN GY Equity</stp>
        <stp>BEST_TARGET_PRICE</stp>
        <stp>[VALORES POTENCIALES Y SEGUIMIENTO.xlsx]CARTERA!R55C30</stp>
        <tr r="AD55" s="4"/>
      </tp>
      <tp t="s">
        <v>GERMANY</v>
        <stp/>
        <stp>##V3_BDPV12</stp>
        <stp>COK GY Equity</stp>
        <stp>COUNTRY_FULL_NAME</stp>
        <stp>[VALORES POTENCIALES Y SEGUIMIENTO.xlsx]CARTERA!R46C32</stp>
        <tr r="AF46" s="4"/>
      </tp>
      <tp t="s">
        <v>Ross Stores Inc</v>
        <stp/>
        <stp>##V3_BDPV12</stp>
        <stp>ROST UW Equity</stp>
        <stp>SECURITY_NAME</stp>
        <stp>[VALORES POTENCIALES Y SEGUIMIENTO.xlsx]SPX SX5E CAC40 DAX30 IBEX35!R409C5</stp>
        <tr r="E409" s="6"/>
      </tp>
      <tp t="s">
        <v>ITALY</v>
        <stp/>
        <stp>##V3_BDPV12</stp>
        <stp>LDO IM Equity</stp>
        <stp>COUNTRY_FULL_NAME</stp>
        <stp>[VALORES POTENCIALES Y SEGUIMIENTO.xlsx]CARTERA!R60C32</stp>
        <tr r="AF60" s="4"/>
      </tp>
      <tp t="s">
        <v>CHINA</v>
        <stp/>
        <stp>##V3_BDPV12</stp>
        <stp>PDD US Equity</stp>
        <stp>COUNTRY_FULL_NAME</stp>
        <stp>[VALORES POTENCIALES Y SEGUIMIENTO.xlsx]CARTERA!R23C32</stp>
        <tr r="AF23" s="4"/>
      </tp>
      <tp t="s">
        <v>15/02/2023</v>
        <stp/>
        <stp>##V3_BDPV12</stp>
        <stp>MSFT US Equity</stp>
        <stp>DVD_EX_DT</stp>
        <stp>[VALORES POTENCIALES Y SEGUIMIENTO.xlsx]POTENCIALES!R282C11</stp>
        <tr r="K282" s="1"/>
      </tp>
      <tp t="s">
        <v>UNITED STATES</v>
        <stp/>
        <stp>##V3_BDPV12</stp>
        <stp>SBUX US Equity</stp>
        <stp>COUNTRY_FULL_NAME</stp>
        <stp>[VALORES POTENCIALES Y SEGUIMIENTO.xlsx]CARTERA!R34C32</stp>
        <tr r="AF34" s="4"/>
      </tp>
      <tp t="s">
        <v>UNITED STATES</v>
        <stp/>
        <stp>##V3_BDPV12</stp>
        <stp>FIVE US Equity</stp>
        <stp>COUNTRY_FULL_NAME</stp>
        <stp>[VALORES POTENCIALES Y SEGUIMIENTO.xlsx]POTENCIALES!R236C13</stp>
        <tr r="M236" s="1"/>
      </tp>
      <tp t="s">
        <v>UNITED STATES</v>
        <stp/>
        <stp>##V3_BDPV12</stp>
        <stp>FIVN US Equity</stp>
        <stp>COUNTRY_FULL_NAME</stp>
        <stp>[VALORES POTENCIALES Y SEGUIMIENTO.xlsx]POTENCIALES!R286C13</stp>
        <tr r="M286" s="1"/>
      </tp>
      <tp t="s">
        <v>FRANCE</v>
        <stp/>
        <stp>##V3_BDPV12</stp>
        <stp>AIR FP Equity</stp>
        <stp>COUNTRY_FULL_NAME</stp>
        <stp>[VALORES POTENCIALES Y SEGUIMIENTO.xlsx]CARTERA!R32C32</stp>
        <tr r="AF32" s="4"/>
      </tp>
      <tp t="s">
        <v>Xilinx Inc</v>
        <stp/>
        <stp>##V3_BDPV12</stp>
        <stp>XLNX UW Equity</stp>
        <stp>SECURITY_NAME</stp>
        <stp>[VALORES POTENCIALES Y SEGUIMIENTO.xlsx]SPX SX5E CAC40 DAX30 IBEX35!R503C5</stp>
        <tr r="E503" s="6"/>
      </tp>
      <tp t="s">
        <v>PerkinElmer Inc</v>
        <stp/>
        <stp>##V3_BDPV12</stp>
        <stp>PKI UN Equity</stp>
        <stp>SECURITY_NAME</stp>
        <stp>[VALORES POTENCIALES Y SEGUIMIENTO.xlsx]SPX SX5E CAC40 DAX30 IBEX35!R378C5</stp>
        <tr r="E378" s="6"/>
      </tp>
      <tp t="s">
        <v>Public Service Enterprise Grou</v>
        <stp/>
        <stp>##V3_BDPV12</stp>
        <stp>PEG UN Equity</stp>
        <stp>SECURITY_NAME</stp>
        <stp>[VALORES POTENCIALES Y SEGUIMIENTO.xlsx]SPX SX5E CAC40 DAX30 IBEX35!R368C5</stp>
        <tr r="E368" s="6"/>
      </tp>
      <tp>
        <v>138.15789794921875</v>
        <stp/>
        <stp>##V3_BDPV12</stp>
        <stp>AIR FP Equity</stp>
        <stp>BEST_TARGET_PRICE</stp>
        <stp>[VALORES POTENCIALES Y SEGUIMIENTO.xlsx]CARTERA!R32C30</stp>
        <tr r="AD32" s="4"/>
      </tp>
      <tp t="s">
        <v>Public Storage</v>
        <stp/>
        <stp>##V3_BDPV12</stp>
        <stp>PSA UN Equity</stp>
        <stp>SECURITY_NAME</stp>
        <stp>[VALORES POTENCIALES Y SEGUIMIENTO.xlsx]SPX SX5E CAC40 DAX30 IBEX35!R388C5</stp>
        <tr r="E388" s="6"/>
      </tp>
      <tp t="s">
        <v>Seagate Technology Holdings PL</v>
        <stp/>
        <stp>##V3_BDPV12</stp>
        <stp>STX UW Equity</stp>
        <stp>SECURITY_NAME</stp>
        <stp>[VALORES POTENCIALES Y SEGUIMIENTO.xlsx]SPX SX5E CAC40 DAX30 IBEX35!R428C5</stp>
        <tr r="E428" s="6"/>
      </tp>
      <tp t="s">
        <v>J M Smucker Co/The</v>
        <stp/>
        <stp>##V3_BDPV12</stp>
        <stp>SJM UN Equity</stp>
        <stp>SECURITY_NAME</stp>
        <stp>[VALORES POTENCIALES Y SEGUIMIENTO.xlsx]SPX SX5E CAC40 DAX30 IBEX35!R418C5</stp>
        <tr r="E418" s="6"/>
      </tp>
      <tp>
        <v>38.727272033691406</v>
        <stp/>
        <stp>##V3_BDPV12</stp>
        <stp>COK GY Equity</stp>
        <stp>BEST_TARGET_PRICE</stp>
        <stp>[VALORES POTENCIALES Y SEGUIMIENTO.xlsx]CARTERA!R46C30</stp>
        <tr r="AD46" s="4"/>
      </tp>
      <tp t="s">
        <v>UNITED STATES</v>
        <stp/>
        <stp>##V3_BDPV12</stp>
        <stp>FIZZ US Equity</stp>
        <stp>COUNTRY_FULL_NAME</stp>
        <stp>[VALORES POTENCIALES Y SEGUIMIENTO.xlsx]POTENCIALES!R251C13</stp>
        <tr r="M251" s="1"/>
      </tp>
      <tp t="s">
        <v>Roper Technologies Inc</v>
        <stp/>
        <stp>##V3_BDPV12</stp>
        <stp>ROP UN Equity</stp>
        <stp>SECURITY_NAME</stp>
        <stp>[VALORES POTENCIALES Y SEGUIMIENTO.xlsx]SPX SX5E CAC40 DAX30 IBEX35!R408C5</stp>
        <tr r="E408" s="6"/>
      </tp>
      <tp>
        <v>11.99333381652832</v>
        <stp/>
        <stp>##V3_BDPV12</stp>
        <stp>LDO IM Equity</stp>
        <stp>BEST_TARGET_PRICE</stp>
        <stp>[VALORES POTENCIALES Y SEGUIMIENTO.xlsx]CARTERA!R60C30</stp>
        <tr r="AD60" s="4"/>
      </tp>
      <tp>
        <v>107.99891662597656</v>
        <stp/>
        <stp>##V3_BDPV12</stp>
        <stp>PDD US Equity</stp>
        <stp>BEST_TARGET_PRICE</stp>
        <stp>[VALORES POTENCIALES Y SEGUIMIENTO.xlsx]CARTERA!R23C30</stp>
        <tr r="AD23" s="4"/>
      </tp>
      <tp>
        <v>111.21428680419922</v>
        <stp/>
        <stp>##V3_BDPV12</stp>
        <stp>SBUX US Equity</stp>
        <stp>BEST_TARGET_PRICE</stp>
        <stp>[VALORES POTENCIALES Y SEGUIMIENTO.xlsx]CARTERA!R34C30</stp>
        <tr r="AD34" s="4"/>
      </tp>
      <tp t="s">
        <v>Union Pacific Corp</v>
        <stp/>
        <stp>##V3_BDPV12</stp>
        <stp>UNP UN Equity</stp>
        <stp>SECURITY_NAME</stp>
        <stp>[VALORES POTENCIALES Y SEGUIMIENTO.xlsx]SPX SX5E CAC40 DAX30 IBEX35!R468C5</stp>
        <tr r="E468" s="6"/>
      </tp>
      <tp>
        <v>20.549999237060547</v>
        <stp/>
        <stp>##V3_BDPV12</stp>
        <stp>SEM PL Equity</stp>
        <stp>BEST_TARGET_PRICE</stp>
        <stp>[VALORES POTENCIALES Y SEGUIMIENTO.xlsx]CARTERA!R48C30</stp>
        <tr r="AD48" s="4"/>
      </tp>
      <tp t="s">
        <v>Teledyne Technologies Inc</v>
        <stp/>
        <stp>##V3_BDPV12</stp>
        <stp>TDY UN Equity</stp>
        <stp>SECURITY_NAME</stp>
        <stp>[VALORES POTENCIALES Y SEGUIMIENTO.xlsx]SPX SX5E CAC40 DAX30 IBEX35!R438C5</stp>
        <tr r="E438" s="6"/>
      </tp>
      <tp t="s">
        <v>Texas Instruments Inc</v>
        <stp/>
        <stp>##V3_BDPV12</stp>
        <stp>TXN UW Equity</stp>
        <stp>SECURITY_NAME</stp>
        <stp>[VALORES POTENCIALES Y SEGUIMIENTO.xlsx]SPX SX5E CAC40 DAX30 IBEX35!R458C5</stp>
        <tr r="E458" s="6"/>
      </tp>
      <tp t="s">
        <v>GERMANY</v>
        <stp/>
        <stp>##V3_BDPV12</stp>
        <stp>JEN GY Equity</stp>
        <stp>COUNTRY_FULL_NAME</stp>
        <stp>[VALORES POTENCIALES Y SEGUIMIENTO.xlsx]CARTERA!R55C32</stp>
        <tr r="AF55" s="4"/>
      </tp>
      <tp t="s">
        <v>Tapestry Inc</v>
        <stp/>
        <stp>##V3_BDPV12</stp>
        <stp>TPR UN Equity</stp>
        <stp>SECURITY_NAME</stp>
        <stp>[VALORES POTENCIALES Y SEGUIMIENTO.xlsx]SPX SX5E CAC40 DAX30 IBEX35!R448C5</stp>
        <tr r="E448" s="6"/>
      </tp>
      <tp t="s">
        <v>#N/A Field Not Applicable</v>
        <stp/>
        <stp>##V3_BDPV12</stp>
        <stp>CSOD US Equity</stp>
        <stp>DVD_EX_DT</stp>
        <stp>[VALORES POTENCIALES Y SEGUIMIENTO.xlsx]POTENCIALES!R304C11</stp>
        <tr r="K304" s="1"/>
      </tp>
      <tp t="s">
        <v>30/11/2022</v>
        <stp/>
        <stp>##V3_BDPV12</stp>
        <stp>SSNC US Equity</stp>
        <stp>DVD_EX_DT</stp>
        <stp>[VALORES POTENCIALES Y SEGUIMIENTO.xlsx]POTENCIALES!R299C11</stp>
        <tr r="K299" s="1"/>
      </tp>
      <tp t="s">
        <v>WEC Energy Group Inc</v>
        <stp/>
        <stp>##V3_BDPV12</stp>
        <stp>WEC UN Equity</stp>
        <stp>SECURITY_NAME</stp>
        <stp>[VALORES POTENCIALES Y SEGUIMIENTO.xlsx]SPX SX5E CAC40 DAX30 IBEX35!R488C5</stp>
        <tr r="E488" s="6"/>
      </tp>
      <tp t="s">
        <v>West Pharmaceutical Services I</v>
        <stp/>
        <stp>##V3_BDPV12</stp>
        <stp>WST UN Equity</stp>
        <stp>SECURITY_NAME</stp>
        <stp>[VALORES POTENCIALES Y SEGUIMIENTO.xlsx]SPX SX5E CAC40 DAX30 IBEX35!R498C5</stp>
        <tr r="E498" s="6"/>
      </tp>
      <tp>
        <v>337.6363525390625</v>
        <stp/>
        <stp>##V3_BDPV12</stp>
        <stp>ROG SW Equity</stp>
        <stp>BEST_TARGET_PRICE</stp>
        <stp>[VALORES POTENCIALES Y SEGUIMIENTO.xlsx]CARTERA!R17C30</stp>
        <tr r="AD17" s="4"/>
      </tp>
      <tp t="s">
        <v>#N/A N/A</v>
        <stp/>
        <stp>##V3_BDPV12</stp>
        <stp>TGP US Equity</stp>
        <stp>BEST_TARGET_PRICE</stp>
        <stp>[VALORES POTENCIALES Y SEGUIMIENTO.xlsx]CARTERA!R56C30</stp>
        <tr r="AD56" s="4"/>
      </tp>
      <tp t="s">
        <v>#N/A N/A</v>
        <stp/>
        <stp>##V3_BDPV12</stp>
        <stp>KSU US Equity</stp>
        <stp>BEST_TARGET_PRICE</stp>
        <stp>[VALORES POTENCIALES Y SEGUIMIENTO.xlsx]CARTERA!R16C30</stp>
        <tr r="AD16" s="4"/>
      </tp>
      <tp t="s">
        <v>Invesco Ltd</v>
        <stp/>
        <stp>##V3_BDPV12</stp>
        <stp>IVZ UN Equity</stp>
        <stp>SECURITY_NAME</stp>
        <stp>[VALORES POTENCIALES Y SEGUIMIENTO.xlsx]SPX SX5E CAC40 DAX30 IBEX35!R258C5</stp>
        <tr r="E258" s="6"/>
      </tp>
      <tp t="s">
        <v>Hilton Worldwide Holdings Inc</v>
        <stp/>
        <stp>##V3_BDPV12</stp>
        <stp>HLT UN Equity</stp>
        <stp>SECURITY_NAME</stp>
        <stp>[VALORES POTENCIALES Y SEGUIMIENTO.xlsx]SPX SX5E CAC40 DAX30 IBEX35!R228C5</stp>
        <tr r="E228" s="6"/>
      </tp>
      <tp t="s">
        <v>Howmet Aerospace Inc</v>
        <stp/>
        <stp>##V3_BDPV12</stp>
        <stp>HWM UN Equity</stp>
        <stp>SECURITY_NAME</stp>
        <stp>[VALORES POTENCIALES Y SEGUIMIENTO.xlsx]SPX SX5E CAC40 DAX30 IBEX35!R238C5</stp>
        <tr r="E238" s="6"/>
      </tp>
      <tp t="s">
        <v>SPAIN</v>
        <stp/>
        <stp>##V3_BDPV12</stp>
        <stp>AMS SM Equity</stp>
        <stp>COUNTRY_FULL_NAME</stp>
        <stp>[VALORES POTENCIALES Y SEGUIMIENTO.xlsx]CARTERA!R39C32</stp>
        <tr r="AF39" s="4"/>
      </tp>
      <tp t="s">
        <v>UNITED STATES</v>
        <stp/>
        <stp>##V3_BDPV12</stp>
        <stp>FICO US Equity</stp>
        <stp>COUNTRY_FULL_NAME</stp>
        <stp>[VALORES POTENCIALES Y SEGUIMIENTO.xlsx]POTENCIALES!R307C13</stp>
        <tr r="M307" s="1"/>
      </tp>
      <tp t="s">
        <v>Consumer Discretionary</v>
        <stp/>
        <stp>##V3_BDPV12</stp>
        <stp>BABA US Equity</stp>
        <stp>ICB_INDUSTRY_NAME</stp>
        <stp>[VALORES POTENCIALES Y SEGUIMIENTO.xlsx]CARTERA!R41C35</stp>
        <tr r="AI41" s="4"/>
      </tp>
      <tp t="s">
        <v>PORTUGAL</v>
        <stp/>
        <stp>##V3_BDPV12</stp>
        <stp>COR PL Equity</stp>
        <stp>COUNTRY_FULL_NAME</stp>
        <stp>[VALORES POTENCIALES Y SEGUIMIENTO.xlsx]CARTERA!R54C32</stp>
        <tr r="AF54" s="4"/>
      </tp>
      <tp>
        <v>173.64285278320313</v>
        <stp/>
        <stp>##V3_BDPV12</stp>
        <stp>HEI US Equity</stp>
        <stp>BEST_TARGET_PRICE</stp>
        <stp>[VALORES POTENCIALES Y SEGUIMIENTO.xlsx]CARTERA!R25C30</stp>
        <tr r="AD25" s="4"/>
      </tp>
      <tp t="s">
        <v>Mosaic Co/The</v>
        <stp/>
        <stp>##V3_BDPV12</stp>
        <stp>MOS UN Equity</stp>
        <stp>SECURITY_NAME</stp>
        <stp>[VALORES POTENCIALES Y SEGUIMIENTO.xlsx]SPX SX5E CAC40 DAX30 IBEX35!R318C5</stp>
        <tr r="E318" s="6"/>
      </tp>
      <tp t="s">
        <v>MetLife Inc</v>
        <stp/>
        <stp>##V3_BDPV12</stp>
        <stp>MET UN Equity</stp>
        <stp>SECURITY_NAME</stp>
        <stp>[VALORES POTENCIALES Y SEGUIMIENTO.xlsx]SPX SX5E CAC40 DAX30 IBEX35!R308C5</stp>
        <tr r="E308" s="6"/>
      </tp>
      <tp t="s">
        <v>GERMANY</v>
        <stp/>
        <stp>##V3_BDPV12</stp>
        <stp>SOW GY Equity</stp>
        <stp>COUNTRY_FULL_NAME</stp>
        <stp>[VALORES POTENCIALES Y SEGUIMIENTO.xlsx]CARTERA!R38C32</stp>
        <tr r="AF38" s="4"/>
      </tp>
      <tp>
        <v>1.4789999723434448</v>
        <stp/>
        <stp>##V3_BDPV12</stp>
        <stp>SPM IM Equity</stp>
        <stp>BEST_TARGET_PRICE</stp>
        <stp>[VALORES POTENCIALES Y SEGUIMIENTO.xlsx]CARTERA!R63C30</stp>
        <tr r="AD63" s="4"/>
      </tp>
      <tp t="s">
        <v>M&amp;T Bank Corp</v>
        <stp/>
        <stp>##V3_BDPV12</stp>
        <stp>MTB UN Equity</stp>
        <stp>SECURITY_NAME</stp>
        <stp>[VALORES POTENCIALES Y SEGUIMIENTO.xlsx]SPX SX5E CAC40 DAX30 IBEX35!R328C5</stp>
        <tr r="E328" s="6"/>
      </tp>
      <tp t="s">
        <v>GERMANY</v>
        <stp/>
        <stp>##V3_BDPV12</stp>
        <stp>SAP GY Equity</stp>
        <stp>COUNTRY_FULL_NAME</stp>
        <stp>[VALORES POTENCIALES Y SEGUIMIENTO.xlsx]CARTERA!R15C32</stp>
        <tr r="AF15" s="4"/>
      </tp>
      <tp t="s">
        <v>10/02/2023</v>
        <stp/>
        <stp>##V3_BDPV12</stp>
        <stp>LSTR US Equity</stp>
        <stp>DVD_EX_DT</stp>
        <stp>[VALORES POTENCIALES Y SEGUIMIENTO.xlsx]POTENCIALES!R179C11</stp>
        <tr r="K179" s="1"/>
      </tp>
      <tp t="s">
        <v>AUSTRIA</v>
        <stp/>
        <stp>##V3_BDPV12</stp>
        <stp>SANT GY Equity</stp>
        <stp>COUNTRY_FULL_NAME</stp>
        <stp>[VALORES POTENCIALES Y SEGUIMIENTO.xlsx]CARTERA!R53C32</stp>
        <tr r="AF53" s="4"/>
      </tp>
      <tp t="s">
        <v>Lincoln National Corp</v>
        <stp/>
        <stp>##V3_BDPV12</stp>
        <stp>LNC UN Equity</stp>
        <stp>SECURITY_NAME</stp>
        <stp>[VALORES POTENCIALES Y SEGUIMIENTO.xlsx]SPX SX5E CAC40 DAX30 IBEX35!R288C5</stp>
        <tr r="E288" s="6"/>
      </tp>
      <tp t="s">
        <v>FRANCE</v>
        <stp/>
        <stp>##V3_BDPV12</stp>
        <stp>SAN FP Equity</stp>
        <stp>COUNTRY_FULL_NAME</stp>
        <stp>[VALORES POTENCIALES Y SEGUIMIENTO.xlsx]CARTERA!R26C32</stp>
        <tr r="AF26" s="4"/>
      </tp>
      <tp t="s">
        <v>Omnicom Group Inc</v>
        <stp/>
        <stp>##V3_BDPV12</stp>
        <stp>OMC UN Equity</stp>
        <stp>SECURITY_NAME</stp>
        <stp>[VALORES POTENCIALES Y SEGUIMIENTO.xlsx]SPX SX5E CAC40 DAX30 IBEX35!R358C5</stp>
        <tr r="E358" s="6"/>
      </tp>
      <tp t="s">
        <v>SPAIN</v>
        <stp/>
        <stp>##V3_BDPV12</stp>
        <stp>EKT SM Equity</stp>
        <stp>COUNTRY_FULL_NAME</stp>
        <stp>[VALORES POTENCIALES Y SEGUIMIENTO.xlsx]CARTERA!R47C32</stp>
        <tr r="AF47" s="4"/>
      </tp>
      <tp t="s">
        <v>EUR</v>
        <stp/>
        <stp>##V3_BDPV12</stp>
        <stp>SXIPEX GY Equity</stp>
        <stp>CRNCY</stp>
        <stp>[VALORES POTENCIALES Y SEGUIMIENTO.xlsx]CARTERA!R44C33</stp>
        <tr r="AG44" s="4"/>
      </tp>
      <tp>
        <v>321.64706420898438</v>
        <stp/>
        <stp>##V3_BDPV12</stp>
        <stp>MCO US Equity</stp>
        <stp>BEST_TARGET_PRICE</stp>
        <stp>[VALORES POTENCIALES Y SEGUIMIENTO.xlsx]CARTERA!R20C30</stp>
        <tr r="AD20" s="4"/>
      </tp>
      <tp t="s">
        <v>NIKE Inc</v>
        <stp/>
        <stp>##V3_BDPV12</stp>
        <stp>NKE UN Equity</stp>
        <stp>SECURITY_NAME</stp>
        <stp>[VALORES POTENCIALES Y SEGUIMIENTO.xlsx]SPX SX5E CAC40 DAX30 IBEX35!R338C5</stp>
        <tr r="E338" s="6"/>
      </tp>
      <tp>
        <v>229.98214721679688</v>
        <stp/>
        <stp>##V3_BDPV12</stp>
        <stp>LOW US Equity</stp>
        <stp>BEST_TARGET_PRICE</stp>
        <stp>[VALORES POTENCIALES Y SEGUIMIENTO.xlsx]CARTERA!R31C30</stp>
        <tr r="AD31" s="4"/>
      </tp>
      <tp t="s">
        <v>UNITED STATES</v>
        <stp/>
        <stp>##V3_BDPV12</stp>
        <stp>SPGI US Equity</stp>
        <stp>COUNTRY_FULL_NAME</stp>
        <stp>[VALORES POTENCIALES Y SEGUIMIENTO.xlsx]CARTERA!R21C32</stp>
        <tr r="AF21" s="4"/>
      </tp>
      <tp t="s">
        <v>#N/A N/A</v>
        <stp/>
        <stp>##V3_BDPV12</stp>
        <stp>EKT SM Equity</stp>
        <stp>BEST_TARGET_PRICE</stp>
        <stp>[VALORES POTENCIALES Y SEGUIMIENTO.xlsx]CARTERA!R47C30</stp>
        <tr r="AD47" s="4"/>
      </tp>
      <tp t="s">
        <v>UNITED STATES</v>
        <stp/>
        <stp>##V3_BDPV12</stp>
        <stp>MCO US Equity</stp>
        <stp>COUNTRY_FULL_NAME</stp>
        <stp>[VALORES POTENCIALES Y SEGUIMIENTO.xlsx]CARTERA!R20C32</stp>
        <tr r="AF20" s="4"/>
      </tp>
      <tp t="s">
        <v>Consumer Discretionary</v>
        <stp/>
        <stp>##V3_BDPV12</stp>
        <stp>BKNG US Equity</stp>
        <stp>ICB_INDUSTRY_NAME</stp>
        <stp>[VALORES POTENCIALES Y SEGUIMIENTO.xlsx]CARTERA!R12C35</stp>
        <tr r="AI12" s="4"/>
      </tp>
      <tp t="s">
        <v>UNITED STATES</v>
        <stp/>
        <stp>##V3_BDPV12</stp>
        <stp>LOW US Equity</stp>
        <stp>COUNTRY_FULL_NAME</stp>
        <stp>[VALORES POTENCIALES Y SEGUIMIENTO.xlsx]CARTERA!R31C32</stp>
        <tr r="AF31" s="4"/>
      </tp>
      <tp>
        <v>397.42105102539063</v>
        <stp/>
        <stp>##V3_BDPV12</stp>
        <stp>SPGI US Equity</stp>
        <stp>BEST_TARGET_PRICE</stp>
        <stp>[VALORES POTENCIALES Y SEGUIMIENTO.xlsx]CARTERA!R21C30</stp>
        <tr r="AD21" s="4"/>
      </tp>
      <tp>
        <v>117.66666412353516</v>
        <stp/>
        <stp>##V3_BDPV12</stp>
        <stp>SAP GY Equity</stp>
        <stp>BEST_TARGET_PRICE</stp>
        <stp>[VALORES POTENCIALES Y SEGUIMIENTO.xlsx]CARTERA!R15C30</stp>
        <tr r="AD15" s="4"/>
      </tp>
      <tp>
        <v>25.115385055541992</v>
        <stp/>
        <stp>##V3_BDPV12</stp>
        <stp>SOW GY Equity</stp>
        <stp>BEST_TARGET_PRICE</stp>
        <stp>[VALORES POTENCIALES Y SEGUIMIENTO.xlsx]CARTERA!R38C30</stp>
        <tr r="AD38" s="4"/>
      </tp>
      <tp t="s">
        <v>Campbell Soup Co</v>
        <stp/>
        <stp>##V3_BDPV12</stp>
        <stp>CPB UN Equity</stp>
        <stp>SECURITY_NAME</stp>
        <stp>[VALORES POTENCIALES Y SEGUIMIENTO.xlsx]SPX SX5E CAC40 DAX30 IBEX35!R118C5</stp>
        <tr r="E118" s="6"/>
      </tp>
      <tp t="s">
        <v>CME Group Inc</v>
        <stp/>
        <stp>##V3_BDPV12</stp>
        <stp>CME UW Equity</stp>
        <stp>SECURITY_NAME</stp>
        <stp>[VALORES POTENCIALES Y SEGUIMIENTO.xlsx]SPX SX5E CAC40 DAX30 IBEX35!R108C5</stp>
        <tr r="E108" s="6"/>
      </tp>
      <tp t="s">
        <v>ITALY</v>
        <stp/>
        <stp>##V3_BDPV12</stp>
        <stp>SPM IM Equity</stp>
        <stp>COUNTRY_FULL_NAME</stp>
        <stp>[VALORES POTENCIALES Y SEGUIMIENTO.xlsx]CARTERA!R63C32</stp>
        <tr r="AF63" s="4"/>
      </tp>
      <tp>
        <v>26.75</v>
        <stp/>
        <stp>##V3_BDPV12</stp>
        <stp>SANT GY Equity</stp>
        <stp>BEST_TARGET_PRICE</stp>
        <stp>[VALORES POTENCIALES Y SEGUIMIENTO.xlsx]CARTERA!R53C30</stp>
        <tr r="AD53" s="4"/>
      </tp>
      <tp>
        <v>106.5</v>
        <stp/>
        <stp>##V3_BDPV12</stp>
        <stp>SAN FP Equity</stp>
        <stp>BEST_TARGET_PRICE</stp>
        <stp>[VALORES POTENCIALES Y SEGUIMIENTO.xlsx]CARTERA!R26C30</stp>
        <tr r="AD26" s="4"/>
      </tp>
      <tp>
        <v>62.287918090820313</v>
        <stp/>
        <stp>##V3_BDPV12</stp>
        <stp>AMS SM Equity</stp>
        <stp>BEST_TARGET_PRICE</stp>
        <stp>[VALORES POTENCIALES Y SEGUIMIENTO.xlsx]CARTERA!R39C30</stp>
        <tr r="AD39" s="4"/>
      </tp>
      <tp t="s">
        <v>Dover Corp</v>
        <stp/>
        <stp>##V3_BDPV12</stp>
        <stp>DOV UN Equity</stp>
        <stp>SECURITY_NAME</stp>
        <stp>[VALORES POTENCIALES Y SEGUIMIENTO.xlsx]SPX SX5E CAC40 DAX30 IBEX35!R148C5</stp>
        <tr r="E148" s="6"/>
      </tp>
      <tp>
        <v>12.268750190734863</v>
        <stp/>
        <stp>##V3_BDPV12</stp>
        <stp>COR PL Equity</stp>
        <stp>BEST_TARGET_PRICE</stp>
        <stp>[VALORES POTENCIALES Y SEGUIMIENTO.xlsx]CARTERA!R54C30</stp>
        <tr r="AD54" s="4"/>
      </tp>
      <tp t="s">
        <v>UNITED STATES</v>
        <stp/>
        <stp>##V3_BDPV12</stp>
        <stp>HEI US Equity</stp>
        <stp>COUNTRY_FULL_NAME</stp>
        <stp>[VALORES POTENCIALES Y SEGUIMIENTO.xlsx]CARTERA!R25C32</stp>
        <tr r="AF25" s="4"/>
      </tp>
      <tp t="s">
        <v>UNITED STATES</v>
        <stp/>
        <stp>##V3_BDPV12</stp>
        <stp>MIME US Equity</stp>
        <stp>COUNTRY_FULL_NAME</stp>
        <stp>[VALORES POTENCIALES Y SEGUIMIENTO.xlsx]POTENCIALES!R278C13</stp>
        <tr r="M278" s="1"/>
      </tp>
      <tp t="s">
        <v>Corning Inc</v>
        <stp/>
        <stp>##V3_BDPV12</stp>
        <stp>GLW UN Equity</stp>
        <stp>SECURITY_NAME</stp>
        <stp>[VALORES POTENCIALES Y SEGUIMIENTO.xlsx]SPX SX5E CAC40 DAX30 IBEX35!R208C5</stp>
        <tr r="E208" s="6"/>
      </tp>
      <tp t="s">
        <v>UNITED STATES</v>
        <stp/>
        <stp>##V3_BDPV12</stp>
        <stp>KSU US Equity</stp>
        <stp>COUNTRY_FULL_NAME</stp>
        <stp>[VALORES POTENCIALES Y SEGUIMIENTO.xlsx]CARTERA!R16C32</stp>
        <tr r="AF16" s="4"/>
      </tp>
      <tp t="s">
        <v>WW Grainger Inc</v>
        <stp/>
        <stp>##V3_BDPV12</stp>
        <stp>GWW UN Equity</stp>
        <stp>SECURITY_NAME</stp>
        <stp>[VALORES POTENCIALES Y SEGUIMIENTO.xlsx]SPX SX5E CAC40 DAX30 IBEX35!R218C5</stp>
        <tr r="E218" s="6"/>
      </tp>
      <tp t="s">
        <v>UNITED STATES</v>
        <stp/>
        <stp>##V3_BDPV12</stp>
        <stp>WING US Equity</stp>
        <stp>COUNTRY_FULL_NAME</stp>
        <stp>[VALORES POTENCIALES Y SEGUIMIENTO.xlsx]POTENCIALES!R252C13</stp>
        <tr r="M252" s="1"/>
      </tp>
      <tp t="s">
        <v>Freeport-McMoRan Inc</v>
        <stp/>
        <stp>##V3_BDPV12</stp>
        <stp>FCX UN Equity</stp>
        <stp>SECURITY_NAME</stp>
        <stp>[VALORES POTENCIALES Y SEGUIMIENTO.xlsx]SPX SX5E CAC40 DAX30 IBEX35!R188C5</stp>
        <tr r="E188" s="6"/>
      </tp>
      <tp>
        <v>8942816362.6849155</v>
        <stp/>
        <stp>##V3_BDPV12</stp>
        <stp>VIPS US Equity</stp>
        <stp>CUR_MKT_CAP</stp>
        <stp>[VALORES POTENCIALES Y SEGUIMIENTO.xlsx]POTENCIALES!R361C17</stp>
        <tr r="Q361" s="1"/>
      </tp>
      <tp>
        <v>52.382767823103315</v>
        <stp/>
        <stp>##V3_BDPV12</stp>
        <stp>MCO US Equity</stp>
        <stp>RETURN_COM_EQY</stp>
        <stp>[VALORES POTENCIALES Y SEGUIMIENTO.xlsx]CARTERA!R20C19</stp>
        <tr r="S20" s="4"/>
      </tp>
      <tp>
        <v>4886645936.6000004</v>
        <stp/>
        <stp>##V3_BDPV12</stp>
        <stp>MSM US Equity</stp>
        <stp>CUR_MKT_CAP</stp>
        <stp>[VALORES POTENCIALES Y SEGUIMIENTO.xlsx]POTENCIALES!R223C17</stp>
        <tr r="Q223" s="1"/>
      </tp>
      <tp>
        <v>169310000000</v>
        <stp/>
        <stp>##V3_BDPV12</stp>
        <stp>CRM US Equity</stp>
        <stp>CUR_MKT_CAP</stp>
        <stp>[VALORES POTENCIALES Y SEGUIMIENTO.xlsx]POTENCIALES!R288C17</stp>
        <tr r="Q288" s="1"/>
      </tp>
      <tp>
        <v>54719296817.939995</v>
        <stp/>
        <stp>##V3_BDPV12</stp>
        <stp>SNPS US Equity</stp>
        <stp>CUR_MKT_CAP</stp>
        <stp>[VALORES POTENCIALES Y SEGUIMIENTO.xlsx]POTENCIALES!R292C17</stp>
        <tr r="Q292" s="1"/>
      </tp>
      <tp>
        <v>9067816131.9200001</v>
        <stp/>
        <stp>##V3_BDPV12</stp>
        <stp>WSM US Equity</stp>
        <stp>CUR_MKT_CAP</stp>
        <stp>[VALORES POTENCIALES Y SEGUIMIENTO.xlsx]POTENCIALES!R233C17</stp>
        <tr r="Q233" s="1"/>
      </tp>
      <tp>
        <v>35802527768.599998</v>
        <stp/>
        <stp>##V3_BDPV12</stp>
        <stp>YUM US Equity</stp>
        <stp>CUR_MKT_CAP</stp>
        <stp>[VALORES POTENCIALES Y SEGUIMIENTO.xlsx]POTENCIALES!R242C17</stp>
        <tr r="Q242" s="1"/>
      </tp>
      <tp>
        <v>17545177098.325001</v>
        <stp/>
        <stp>##V3_BDPV12</stp>
        <stp>SWKS US Equity</stp>
        <stp>CUR_MKT_CAP</stp>
        <stp>[VALORES POTENCIALES Y SEGUIMIENTO.xlsx]POTENCIALES!R349C17</stp>
        <tr r="Q349" s="1"/>
      </tp>
      <tp t="s">
        <v>Acerinox SA</v>
        <stp/>
        <stp>##V3_BDPV12</stp>
        <stp>ACX SM Equity</stp>
        <stp>SECURITY_NAME</stp>
        <stp>[VALORES POTENCIALES Y SEGUIMIENTO.xlsx]SPX SX5E CAC40 DAX30 IBEX35!R8C41</stp>
        <tr r="AO8" s="6"/>
      </tp>
      <tp>
        <v>122301173123.01001</v>
        <stp/>
        <stp>##V3_BDPV12</stp>
        <stp>IBM US Equity</stp>
        <stp>CUR_MKT_CAP</stp>
        <stp>[VALORES POTENCIALES Y SEGUIMIENTO.xlsx]POTENCIALES!R335C17</stp>
        <tr r="Q335" s="1"/>
      </tp>
      <tp>
        <v>28001103461.779999</v>
        <stp/>
        <stp>##V3_BDPV12</stp>
        <stp>SGO FP Equity</stp>
        <stp>CUR_MKT_CAP</stp>
        <stp>[VALORES POTENCIALES Y SEGUIMIENTO.xlsx]SPX SX5E CAC40 DAX30 IBEX35!R37C21</stp>
        <tr r="U37" s="6"/>
      </tp>
      <tp>
        <v>12089110217.2425</v>
        <stp/>
        <stp>##V3_BDPV12</stp>
        <stp>ACM US Equity</stp>
        <stp>CUR_MKT_CAP</stp>
        <stp>[VALORES POTENCIALES Y SEGUIMIENTO.xlsx]POTENCIALES!R136C17</stp>
        <tr r="Q136" s="1"/>
      </tp>
      <tp>
        <v>4688482539.1799994</v>
        <stp/>
        <stp>##V3_BDPV12</stp>
        <stp>QLYS US Equity</stp>
        <stp>CUR_MKT_CAP</stp>
        <stp>[VALORES POTENCIALES Y SEGUIMIENTO.xlsx]POTENCIALES!R334C17</stp>
        <tr r="Q334" s="1"/>
      </tp>
      <tp>
        <v>2.2330702881262616</v>
        <stp/>
        <stp>##V3_BDPV12</stp>
        <stp>URI US Equity</stp>
        <stp>NET_DEBT_TO_EBITDA</stp>
        <stp>[VALORES POTENCIALES Y SEGUIMIENTO.xlsx]POTENCIALES!R63C20</stp>
        <tr r="T63" s="1"/>
      </tp>
      <tp>
        <v>83.85</v>
        <stp/>
        <stp>##V3_BDPV12</stp>
        <stp>DVA US Equity</stp>
        <stp>LAST PRICE</stp>
        <stp>[VALORES POTENCIALES Y SEGUIMIENTO.xlsx]POTENCIALES!R85C30</stp>
        <tr r="AD85" s="1"/>
      </tp>
      <tp>
        <v>21169609920.200001</v>
        <stp/>
        <stp>##V3_BDPV12</stp>
        <stp>VNA GY Equity</stp>
        <stp>CUR_MKT_CAP</stp>
        <stp>[VALORES POTENCIALES Y SEGUIMIENTO.xlsx]SPX SX5E CAC40 DAX30 IBEX35!R55C12</stp>
        <tr r="L55" s="6"/>
      </tp>
      <tp>
        <v>15206857462.52</v>
        <stp/>
        <stp>##V3_BDPV12</stp>
        <stp>IPG US Equity</stp>
        <stp>CUR_MKT_CAP</stp>
        <stp>[VALORES POTENCIALES Y SEGUIMIENTO.xlsx]POTENCIALES!R9C17</stp>
        <tr r="Q9" s="1"/>
      </tp>
      <tp>
        <v>59509127506.400002</v>
        <stp/>
        <stp>##V3_BDPV12</stp>
        <stp>ATD/B CN Equity</stp>
        <stp>CUR_MKT_CAP</stp>
        <stp>[VALORES POTENCIALES Y SEGUIMIENTO.xlsx]POTENCIALES!R225C17</stp>
        <tr r="Q225" s="1"/>
      </tp>
      <tp>
        <v>0.93331239202136018</v>
        <stp/>
        <stp>##V3_BDPV12</stp>
        <stp>UNH US Equity</stp>
        <stp>NET_DEBT_TO_EBITDA</stp>
        <stp>[VALORES POTENCIALES Y SEGUIMIENTO.xlsx]POTENCIALES!R87C20</stp>
        <tr r="T87" s="1"/>
      </tp>
      <tp>
        <v>50736115780</v>
        <stp/>
        <stp>##V3_BDPV12</stp>
        <stp>CDNS US Equity</stp>
        <stp>CUR_MKT_CAP</stp>
        <stp>[VALORES POTENCIALES Y SEGUIMIENTO.xlsx]POTENCIALES!R291C17</stp>
        <tr r="Q291" s="1"/>
      </tp>
      <tp t="s">
        <v>#N/A N/A</v>
        <stp/>
        <stp>##V3_BDPV12</stp>
        <stp>CTXS US Equity</stp>
        <stp>CUR_MKT_CAP</stp>
        <stp>[VALORES POTENCIALES Y SEGUIMIENTO.xlsx]POTENCIALES!R302C17</stp>
        <tr r="Q302" s="1"/>
      </tp>
      <tp>
        <v>23731986181.049999</v>
        <stp/>
        <stp>##V3_BDPV12</stp>
        <stp>ANSS US Equity</stp>
        <stp>CUR_MKT_CAP</stp>
        <stp>[VALORES POTENCIALES Y SEGUIMIENTO.xlsx]POTENCIALES!R295C17</stp>
        <tr r="Q295" s="1"/>
      </tp>
      <tp>
        <v>3623545336.9500003</v>
        <stp/>
        <stp>##V3_BDPV12</stp>
        <stp>AEIS US Equity</stp>
        <stp>CUR_MKT_CAP</stp>
        <stp>[VALORES POTENCIALES Y SEGUIMIENTO.xlsx]POTENCIALES!R249C17</stp>
        <tr r="Q249" s="1"/>
      </tp>
      <tp>
        <v>143.97</v>
        <stp/>
        <stp>##V3_BDPV12</stp>
        <stp>DGX US Equity</stp>
        <stp>LAST PRICE</stp>
        <stp>[VALORES POTENCIALES Y SEGUIMIENTO.xlsx]POTENCIALES!R86C30</stp>
        <tr r="AD86" s="1"/>
      </tp>
      <tp t="s">
        <v>CAD</v>
        <stp/>
        <stp>##V3_BDPV12</stp>
        <stp>CCL/B CN Equity</stp>
        <stp>CRNCY</stp>
        <stp>[VALORES POTENCIALES Y SEGUIMIENTO.xlsx]POTENCIALES!R167C14</stp>
        <tr r="N167" s="1"/>
      </tp>
      <tp>
        <v>13526500267.694998</v>
        <stp/>
        <stp>##V3_BDPV12</stp>
        <stp>ENR GY Equity</stp>
        <stp>CUR_MKT_CAP</stp>
        <stp>[VALORES POTENCIALES Y SEGUIMIENTO.xlsx]SPX SX5E CAC40 DAX30 IBEX35!R23C30</stp>
        <tr r="AD23" s="6"/>
      </tp>
      <tp>
        <v>10870620000</v>
        <stp/>
        <stp>##V3_BDPV12</stp>
        <stp>BNR GY Equity</stp>
        <stp>CUR_MKT_CAP</stp>
        <stp>[VALORES POTENCIALES Y SEGUIMIENTO.xlsx]SPX SX5E CAC40 DAX30 IBEX35!R14C30</stp>
        <tr r="AD14" s="6"/>
      </tp>
      <tp>
        <v>13421547601.83</v>
        <stp/>
        <stp>##V3_BDPV12</stp>
        <stp>LDOS US Equity</stp>
        <stp>CUR_MKT_CAP</stp>
        <stp>[VALORES POTENCIALES Y SEGUIMIENTO.xlsx]POTENCIALES!R339C17</stp>
        <tr r="Q339" s="1"/>
      </tp>
      <tp>
        <v>129.41999999999999</v>
        <stp/>
        <stp>##V3_BDPV12</stp>
        <stp>PYPL US Equity</stp>
        <stp>HIGH_52WEEK</stp>
        <stp>[VALORES POTENCIALES Y SEGUIMIENTO.xlsx]POTENCIALES!R188C33</stp>
        <tr r="AG188" s="1"/>
      </tp>
      <tp>
        <v>37.89</v>
        <stp/>
        <stp>##V3_BDPV12</stp>
        <stp>ENR US Equity</stp>
        <stp>HIGH_52WEEK</stp>
        <stp>[VALORES POTENCIALES Y SEGUIMIENTO.xlsx]POTENCIALES!R254C33</stp>
        <tr r="AG254" s="1"/>
      </tp>
      <tp>
        <v>53.310499999999998</v>
        <stp/>
        <stp>##V3_BDPV12</stp>
        <stp>SPR US Equity</stp>
        <stp>HIGH_52WEEK</stp>
        <stp>[VALORES POTENCIALES Y SEGUIMIENTO.xlsx]POTENCIALES!R200C33</stp>
        <tr r="AG200" s="1"/>
      </tp>
      <tp>
        <v>44.59</v>
        <stp/>
        <stp>##V3_BDPV12</stp>
        <stp>NCR US Equity</stp>
        <stp>HIGH_52WEEK</stp>
        <stp>[VALORES POTENCIALES Y SEGUIMIENTO.xlsx]POTENCIALES!R343C33</stp>
        <tr r="AG343" s="1"/>
      </tp>
      <tp>
        <v>127.29</v>
        <stp/>
        <stp>##V3_BDPV12</stp>
        <stp>TER US Equity</stp>
        <stp>HIGH_52WEEK</stp>
        <stp>[VALORES POTENCIALES Y SEGUIMIENTO.xlsx]POTENCIALES!R356C33</stp>
        <tr r="AG356" s="1"/>
      </tp>
      <tp>
        <v>65.680000000000007</v>
        <stp/>
        <stp>##V3_BDPV12</stp>
        <stp>BF/B US Equity</stp>
        <stp>PX_CLOSE_YTD</stp>
        <stp>[VALORES POTENCIALES Y SEGUIMIENTO.xlsx]POTENCIALES!R36C29</stp>
        <tr r="AC36" s="1"/>
      </tp>
      <tp>
        <v>56.935000000000002</v>
        <stp/>
        <stp>##V3_BDPV12</stp>
        <stp>KBR US Equity</stp>
        <stp>HIGH_52WEEK</stp>
        <stp>[VALORES POTENCIALES Y SEGUIMIENTO.xlsx]POTENCIALES!R142C33</stp>
        <tr r="AG142" s="1"/>
      </tp>
      <tp>
        <v>100</v>
        <stp/>
        <stp>##V3_BDPV12</stp>
        <stp>EMR US Equity</stp>
        <stp>HIGH_52WEEK</stp>
        <stp>[VALORES POTENCIALES Y SEGUIMIENTO.xlsx]POTENCIALES!R123C33</stp>
        <tr r="AG123" s="1"/>
      </tp>
      <tp>
        <v>60.35</v>
        <stp/>
        <stp>##V3_BDPV12</stp>
        <stp>SRCL US Equity</stp>
        <stp>HIGH_52WEEK</stp>
        <stp>[VALORES POTENCIALES Y SEGUIMIENTO.xlsx]POTENCIALES!R145C33</stp>
        <tr r="AG145" s="1"/>
      </tp>
      <tp>
        <v>175.39</v>
        <stp/>
        <stp>##V3_BDPV12</stp>
        <stp>CNR CN Equity</stp>
        <stp>HIGH_52WEEK</stp>
        <stp>[VALORES POTENCIALES Y SEGUIMIENTO.xlsx]POTENCIALES!R172C33</stp>
        <tr r="AG172" s="1"/>
      </tp>
      <tp>
        <v>26.477884237301694</v>
        <stp/>
        <stp>##V3_BDPV12</stp>
        <stp>ORCL US Equity</stp>
        <stp>pe_ratio</stp>
        <stp>[VALORES POTENCIALES Y SEGUIMIENTO.xlsx]CARTERA!R45C18</stp>
        <tr r="R45" s="4"/>
      </tp>
      <tp t="s">
        <v>03/02/2023</v>
        <stp/>
        <stp>##V3_BDPV12</stp>
        <stp>AYI US Equity</stp>
        <stp>DVD_EX_DT</stp>
        <stp>[VALORES POTENCIALES Y SEGUIMIENTO.xlsx]POTENCIALES!R122C11</stp>
        <tr r="K122" s="1"/>
      </tp>
      <tp t="s">
        <v>#N/A Field Not Applicable</v>
        <stp/>
        <stp>##V3_BDPV12</stp>
        <stp>AZO US Equity</stp>
        <stp>DVD_EX_DT</stp>
        <stp>[VALORES POTENCIALES Y SEGUIMIENTO.xlsx]POTENCIALES!R217C11</stp>
        <tr r="K217" s="1"/>
      </tp>
      <tp>
        <v>221.06666564941406</v>
        <stp/>
        <stp>##V3_BDPV12</stp>
        <stp>UNP US Equity</stp>
        <stp>BEST_TARGET_PRICE</stp>
        <stp>[VALORES POTENCIALES Y SEGUIMIENTO.xlsx]POTENCIALES!R173C27</stp>
        <tr r="AA173" s="1"/>
      </tp>
      <tp>
        <v>2417.142822265625</v>
        <stp/>
        <stp>##V3_BDPV12</stp>
        <stp>CSU CN Equity</stp>
        <stp>BEST_TARGET_PRICE</stp>
        <stp>[VALORES POTENCIALES Y SEGUIMIENTO.xlsx]POTENCIALES!R319C27</stp>
        <tr r="AA319" s="1"/>
      </tp>
      <tp>
        <v>25.66893080499257</v>
        <stp/>
        <stp>##V3_BDPV12</stp>
        <stp>AAPL US Equity</stp>
        <stp>pe_ratio</stp>
        <stp>[VALORES POTENCIALES Y SEGUIMIENTO.xlsx]CARTERA!R50C18</stp>
        <tr r="R50" s="4"/>
      </tp>
      <tp t="s">
        <v>20/03/2023</v>
        <stp/>
        <stp>##V3_BDPV12</stp>
        <stp>APH US Equity</stp>
        <stp>DVD_EX_DT</stp>
        <stp>[VALORES POTENCIALES Y SEGUIMIENTO.xlsx]POTENCIALES!R129C11</stp>
        <tr r="K129" s="1"/>
      </tp>
      <tp>
        <v>242.23</v>
        <stp/>
        <stp>##V3_BDPV12</stp>
        <stp>BURL US Equity</stp>
        <stp>HIGH_52WEEK</stp>
        <stp>[VALORES POTENCIALES Y SEGUIMIENTO.xlsx]POTENCIALES!R216C33</stp>
        <tr r="AG216" s="1"/>
      </tp>
      <tp>
        <v>109.34999847412109</v>
        <stp/>
        <stp>##V3_BDPV12</stp>
        <stp>UTX US Equity</stp>
        <stp>BEST_TARGET_PRICE</stp>
        <stp>[VALORES POTENCIALES Y SEGUIMIENTO.xlsx]POTENCIALES!R205C27</stp>
        <tr r="AA205" s="1"/>
      </tp>
      <tp t="s">
        <v>29/12/2022</v>
        <stp/>
        <stp>##V3_BDPV12</stp>
        <stp>WSP CN Equity</stp>
        <stp>DVD_EX_DT</stp>
        <stp>[VALORES POTENCIALES Y SEGUIMIENTO.xlsx]POTENCIALES!R140C11</stp>
        <tr r="K140" s="1"/>
      </tp>
      <tp>
        <v>19.05555534362793</v>
        <stp/>
        <stp>##V3_BDPV12</stp>
        <stp>CIX CN Equity</stp>
        <stp>BEST_TARGET_PRICE</stp>
        <stp>[VALORES POTENCIALES Y SEGUIMIENTO.xlsx]POTENCIALES!R111C27</stp>
        <tr r="AA111" s="1"/>
      </tp>
      <tp>
        <v>179.61</v>
        <stp/>
        <stp>##V3_BDPV12</stp>
        <stp>AAPL US Equity</stp>
        <stp>HIGH_52WEEK</stp>
        <stp>[VALORES POTENCIALES Y SEGUIMIENTO.xlsx]POTENCIALES!R330C33</stp>
        <tr r="AG330" s="1"/>
      </tp>
      <tp>
        <v>174.31930541992188</v>
        <stp/>
        <stp>##V3_BDPV12</stp>
        <stp>CNR CN Equity</stp>
        <stp>BEST_TARGET_PRICE</stp>
        <stp>[VALORES POTENCIALES Y SEGUIMIENTO.xlsx]POTENCIALES!R172C27</stp>
        <tr r="AA172" s="1"/>
      </tp>
      <tp>
        <v>193.83871459960938</v>
        <stp/>
        <stp>##V3_BDPV12</stp>
        <stp>UPS US Equity</stp>
        <stp>BEST_TARGET_PRICE</stp>
        <stp>[VALORES POTENCIALES Y SEGUIMIENTO.xlsx]POTENCIALES!R178C27</stp>
        <tr r="AA178" s="1"/>
      </tp>
      <tp t="s">
        <v>09/03/2023</v>
        <stp/>
        <stp>##V3_BDPV12</stp>
        <stp>ADP US Equity</stp>
        <stp>DVD_EX_DT</stp>
        <stp>[VALORES POTENCIALES Y SEGUIMIENTO.xlsx]POTENCIALES!R184C11</stp>
        <tr r="K184" s="1"/>
      </tp>
      <tp>
        <v>14.86078159063891</v>
        <stp/>
        <stp>##V3_BDPV12</stp>
        <stp>COR PL Equity</stp>
        <stp>pe_ratio</stp>
        <stp>[VALORES POTENCIALES Y SEGUIMIENTO.xlsx]CARTERA!R54C18</stp>
        <tr r="R54" s="4"/>
      </tp>
      <tp>
        <v>21.84827599751279</v>
        <stp/>
        <stp>##V3_BDPV12</stp>
        <stp>AIR FP Equity</stp>
        <stp>pe_ratio</stp>
        <stp>[VALORES POTENCIALES Y SEGUIMIENTO.xlsx]CARTERA!R32C18</stp>
        <tr r="R32" s="4"/>
      </tp>
      <tp>
        <v>33.666667938232422</v>
        <stp/>
        <stp>##V3_BDPV12</stp>
        <stp>CAE CN Equity</stp>
        <stp>BEST_TARGET_PRICE</stp>
        <stp>[VALORES POTENCIALES Y SEGUIMIENTO.xlsx]POTENCIALES!R210C27</stp>
        <tr r="AA210" s="1"/>
      </tp>
      <tp>
        <v>30.532715113453367</v>
        <stp/>
        <stp>##V3_BDPV12</stp>
        <stp>PYPL US Equity</stp>
        <stp>pe_ratio</stp>
        <stp>[VALORES POTENCIALES Y SEGUIMIENTO.xlsx]CARTERA!R27C18</stp>
        <tr r="R27" s="4"/>
      </tp>
      <tp>
        <v>252.12</v>
        <stp/>
        <stp>##V3_BDPV12</stp>
        <stp>NSC US Equity</stp>
        <stp>PX_CLOSE_1D</stp>
        <stp>[VALORES POTENCIALES Y SEGUIMIENTO.xlsx]POTENCIALES!R171C32</stp>
        <tr r="AF171" s="1"/>
      </tp>
      <tp>
        <v>440.64</v>
        <stp/>
        <stp>##V3_BDPV12</stp>
        <stp>NOC US Equity</stp>
        <stp>PX_CLOSE_1D</stp>
        <stp>[VALORES POTENCIALES Y SEGUIMIENTO.xlsx]POTENCIALES!R199C32</stp>
        <tr r="AF199" s="1"/>
      </tp>
      <tp>
        <v>54.77</v>
        <stp/>
        <stp>##V3_BDPV12</stp>
        <stp>BRC US Equity</stp>
        <stp>PX_CLOSE_1D</stp>
        <stp>[VALORES POTENCIALES Y SEGUIMIENTO.xlsx]POTENCIALES!R130C32</stp>
        <tr r="AF130" s="1"/>
      </tp>
      <tp>
        <v>91.22</v>
        <stp/>
        <stp>##V3_BDPV12</stp>
        <stp>ORCL US Equity</stp>
        <stp>HIGH_52WEEK</stp>
        <stp>[VALORES POTENCIALES Y SEGUIMIENTO.xlsx]POTENCIALES!R318C33</stp>
        <tr r="AG318" s="1"/>
      </tp>
      <tp t="s">
        <v>15/12/2022</v>
        <stp/>
        <stp>##V3_BDPV12</stp>
        <stp>AAP US Equity</stp>
        <stp>DVD_EX_DT</stp>
        <stp>[VALORES POTENCIALES Y SEGUIMIENTO.xlsx]POTENCIALES!R220C11</stp>
        <tr r="K220" s="1"/>
      </tp>
      <tp>
        <v>54.77</v>
        <stp/>
        <stp>##V3_BDPV12</stp>
        <stp>BRC US Equity</stp>
        <stp>PX_CLOSE_1D</stp>
        <stp>[VALORES POTENCIALES Y SEGUIMIENTO.xlsx]POTENCIALES!R308C32</stp>
        <tr r="AF308" s="1"/>
      </tp>
      <tp t="s">
        <v>03/01/2023</v>
        <stp/>
        <stp>##V3_BDPV12</stp>
        <stp>ACM US Equity</stp>
        <stp>DVD_EX_DT</stp>
        <stp>[VALORES POTENCIALES Y SEGUIMIENTO.xlsx]POTENCIALES!R136C11</stp>
        <tr r="K136" s="1"/>
      </tp>
      <tp>
        <v>130.55000000000001</v>
        <stp/>
        <stp>##V3_BDPV12</stp>
        <stp>PTC US Equity</stp>
        <stp>PX_CLOSE_1D</stp>
        <stp>[VALORES POTENCIALES Y SEGUIMIENTO.xlsx]POTENCIALES!R289C32</stp>
        <tr r="AF289" s="1"/>
      </tp>
      <tp>
        <v>56.26</v>
        <stp/>
        <stp>##V3_BDPV12</stp>
        <stp>IAC US Equity</stp>
        <stp>PX_CLOSE_1D</stp>
        <stp>[VALORES POTENCIALES Y SEGUIMIENTO.xlsx]POTENCIALES!R268C32</stp>
        <tr r="AF268" s="1"/>
      </tp>
      <tp>
        <v>168.29</v>
        <stp/>
        <stp>##V3_BDPV12</stp>
        <stp>GPC US Equity</stp>
        <stp>PX_CLOSE_1D</stp>
        <stp>[VALORES POTENCIALES Y SEGUIMIENTO.xlsx]POTENCIALES!R219C32</stp>
        <tr r="AF219" s="1"/>
      </tp>
      <tp>
        <v>54.77</v>
        <stp/>
        <stp>##V3_BDPV12</stp>
        <stp>BRC US Equity</stp>
        <stp>PX_CLOSE_1D</stp>
        <stp>[VALORES POTENCIALES Y SEGUIMIENTO.xlsx]POTENCIALES!R258C32</stp>
        <tr r="AF258" s="1"/>
      </tp>
      <tp t="s">
        <v>#N/A Field Not Applicable</v>
        <stp/>
        <stp>##V3_BDPV12</stp>
        <stp>ANTM US Equity</stp>
        <stp>EV_EBITDA_ADJUSTED</stp>
        <stp>[VALORES POTENCIALES Y SEGUIMIENTO.xlsx]POTENCIALES!R80C15</stp>
        <tr r="O80" s="1"/>
      </tp>
      <tp t="s">
        <v>#N/A N/A</v>
        <stp/>
        <stp>##V3_BDPV12</stp>
        <stp>XLNX US Equity</stp>
        <stp>PX_CLOSE_YTD</stp>
        <stp>[VALORES POTENCIALES Y SEGUIMIENTO.xlsx]POTENCIALES!R347C29</stp>
        <tr r="AC347" s="1"/>
      </tp>
      <tp>
        <v>-0.59355966376247205</v>
        <stp/>
        <stp>##V3_BDPV12</stp>
        <stp>RGEN US Equity</stp>
        <stp>NET_DEBT_TO_EBITDA</stp>
        <stp>[VALORES POTENCIALES Y SEGUIMIENTO.xlsx]POTENCIALES!R75C20</stp>
        <tr r="T75" s="1"/>
      </tp>
      <tp>
        <v>14.4019769156507</v>
        <stp/>
        <stp>##V3_BDPV12</stp>
        <stp>JNPR US Equity</stp>
        <stp>EV_EBITDA_ADJUSTED</stp>
        <stp>[VALORES POTENCIALES Y SEGUIMIENTO.xlsx]POTENCIALES!R15C15</stp>
        <tr r="O15" s="1"/>
      </tp>
      <tp>
        <v>25.737559900954633</v>
        <stp/>
        <stp>##V3_BDPV12</stp>
        <stp>MNST US Equity</stp>
        <stp>EV_EBITDA_ADJUSTED</stp>
        <stp>[VALORES POTENCIALES Y SEGUIMIENTO.xlsx]POTENCIALES!R33C15</stp>
        <tr r="O33" s="1"/>
      </tp>
      <tp>
        <v>40.585027284824989</v>
        <stp/>
        <stp>##V3_BDPV12</stp>
        <stp>ANET US Equity</stp>
        <stp>EV_EBITDA_ADJUSTED</stp>
        <stp>[VALORES POTENCIALES Y SEGUIMIENTO.xlsx]POTENCIALES!R11C15</stp>
        <tr r="O11" s="1"/>
      </tp>
      <tp>
        <v>11.021980105507248</v>
        <stp/>
        <stp>##V3_BDPV12</stp>
        <stp>TNET US Equity</stp>
        <stp>EV_EBITDA_ADJUSTED</stp>
        <stp>[VALORES POTENCIALES Y SEGUIMIENTO.xlsx]POTENCIALES!R61C15</stp>
        <tr r="O61" s="1"/>
      </tp>
      <tp t="s">
        <v>HONG KONG</v>
        <stp/>
        <stp>##V3_BDPV12</stp>
        <stp>941 HK Equity</stp>
        <stp>COUNTRY_FULL_NAME</stp>
        <stp>[VALORES POTENCIALES Y SEGUIMIENTO.xlsx]CARTERA!R59C32</stp>
        <tr r="AF59" s="4"/>
      </tp>
      <tp t="s">
        <v>#N/A N/A</v>
        <stp/>
        <stp>##V3_BDPV12</stp>
        <stp>327 HK Equity</stp>
        <stp>BEST_TARGET_PRICE</stp>
        <stp>[VALORES POTENCIALES Y SEGUIMIENTO.xlsx]CARTERA!R66C30</stp>
        <tr r="AD66" s="4"/>
      </tp>
      <tp t="s">
        <v>HONG KONG</v>
        <stp/>
        <stp>##V3_BDPV12</stp>
        <stp>327 HK Equity</stp>
        <stp>COUNTRY_FULL_NAME</stp>
        <stp>[VALORES POTENCIALES Y SEGUIMIENTO.xlsx]CARTERA!R66C32</stp>
        <tr r="AF66" s="4"/>
      </tp>
      <tp>
        <v>76.216667175292969</v>
        <stp/>
        <stp>##V3_BDPV12</stp>
        <stp>941 HK Equity</stp>
        <stp>BEST_TARGET_PRICE</stp>
        <stp>[VALORES POTENCIALES Y SEGUIMIENTO.xlsx]CARTERA!R59C30</stp>
        <tr r="AD59" s="4"/>
      </tp>
      <tp>
        <v>60.66363525390625</v>
        <stp/>
        <stp>##V3_BDPV12</stp>
        <stp>ROVI SM Equity</stp>
        <stp>BEST_TARGET_PRICE</stp>
        <stp>[VALORES POTENCIALES Y SEGUIMIENTO.xlsx]CARTERA!R36C30</stp>
        <tr r="AD36" s="4"/>
      </tp>
      <tp t="s">
        <v>UNITED STATES</v>
        <stp/>
        <stp>##V3_BDPV12</stp>
        <stp>CHRW US Equity</stp>
        <stp>COUNTRY_FULL_NAME</stp>
        <stp>[VALORES POTENCIALES Y SEGUIMIENTO.xlsx]POTENCIALES!R176C13</stp>
        <tr r="M176" s="1"/>
      </tp>
      <tp t="s">
        <v>09/01/2023</v>
        <stp/>
        <stp>##V3_BDPV12</stp>
        <stp>ORCL US Equity</stp>
        <stp>DVD_EX_DT</stp>
        <stp>[VALORES POTENCIALES Y SEGUIMIENTO.xlsx]POTENCIALES!R318C11</stp>
        <tr r="K318" s="1"/>
      </tp>
      <tp t="s">
        <v>#N/A Field Not Applicable</v>
        <stp/>
        <stp>##V3_BDPV12</stp>
        <stp>IRBT US Equity</stp>
        <stp>DVD_EX_DT</stp>
        <stp>[VALORES POTENCIALES Y SEGUIMIENTO.xlsx]POTENCIALES!R256C11</stp>
        <tr r="K256" s="1"/>
      </tp>
      <tp t="s">
        <v>13/12/2022</v>
        <stp/>
        <stp>##V3_BDPV12</stp>
        <stp>LRCX US Equity</stp>
        <stp>DVD_EX_DT</stp>
        <stp>[VALORES POTENCIALES Y SEGUIMIENTO.xlsx]POTENCIALES!R358C11</stp>
        <tr r="K358" s="1"/>
      </tp>
      <tp t="s">
        <v>Zions Bancorp NA</v>
        <stp/>
        <stp>##V3_BDPV12</stp>
        <stp>ZION UW Equity</stp>
        <stp>SECURITY_NAME</stp>
        <stp>[VALORES POTENCIALES Y SEGUIMIENTO.xlsx]SPX SX5E CAC40 DAX30 IBEX35!R510C5</stp>
        <tr r="E510" s="6"/>
      </tp>
      <tp t="s">
        <v>#N/A Field Not Applicable</v>
        <stp/>
        <stp>##V3_BDPV12</stp>
        <stp>SRCL US Equity</stp>
        <stp>DVD_EX_DT</stp>
        <stp>[VALORES POTENCIALES Y SEGUIMIENTO.xlsx]POTENCIALES!R145C11</stp>
        <tr r="K145" s="1"/>
      </tp>
      <tp t="s">
        <v>#N/A Field Not Applicable</v>
        <stp/>
        <stp>##V3_BDPV12</stp>
        <stp>TREX US Equity</stp>
        <stp>DVD_EX_DT</stp>
        <stp>[VALORES POTENCIALES Y SEGUIMIENTO.xlsx]POTENCIALES!R119C11</stp>
        <tr r="K119" s="1"/>
      </tp>
      <tp t="s">
        <v>Prologis Inc</v>
        <stp/>
        <stp>##V3_BDPV12</stp>
        <stp>PLD UN Equity</stp>
        <stp>SECURITY_NAME</stp>
        <stp>[VALORES POTENCIALES Y SEGUIMIENTO.xlsx]SPX SX5E CAC40 DAX30 IBEX35!R379C5</stp>
        <tr r="E379" s="6"/>
      </tp>
      <tp t="s">
        <v>Phillips 66</v>
        <stp/>
        <stp>##V3_BDPV12</stp>
        <stp>PSX UN Equity</stp>
        <stp>SECURITY_NAME</stp>
        <stp>[VALORES POTENCIALES Y SEGUIMIENTO.xlsx]SPX SX5E CAC40 DAX30 IBEX35!R389C5</stp>
        <tr r="E389" s="6"/>
      </tp>
      <tp t="s">
        <v>04/01/2023</v>
        <stp/>
        <stp>##V3_BDPV12</stp>
        <stp>ERIE US Equity</stp>
        <stp>DVD_EX_DT</stp>
        <stp>[VALORES POTENCIALES Y SEGUIMIENTO.xlsx]POTENCIALES!R117C11</stp>
        <tr r="K117" s="1"/>
      </tp>
      <tp>
        <v>0.99698568198944992</v>
        <stp/>
        <stp>##V3_BDPV12</stp>
        <stp>BF/B US Equity</stp>
        <stp>NET_DEBT_TO_EBITDA</stp>
        <stp>[VALORES POTENCIALES Y SEGUIMIENTO.xlsx]POTENCIALES!R36C20</stp>
        <tr r="T36" s="1"/>
      </tp>
      <tp t="s">
        <v>Schlumberger Ltd</v>
        <stp/>
        <stp>##V3_BDPV12</stp>
        <stp>SLB UN Equity</stp>
        <stp>SECURITY_NAME</stp>
        <stp>[VALORES POTENCIALES Y SEGUIMIENTO.xlsx]SPX SX5E CAC40 DAX30 IBEX35!R419C5</stp>
        <tr r="E419" s="6"/>
      </tp>
      <tp t="s">
        <v>Constellation Brands Inc</v>
        <stp/>
        <stp>##V3_BDPV12</stp>
        <stp>STZ UN Equity</stp>
        <stp>SECURITY_NAME</stp>
        <stp>[VALORES POTENCIALES Y SEGUIMIENTO.xlsx]SPX SX5E CAC40 DAX30 IBEX35!R429C5</stp>
        <tr r="E429" s="6"/>
      </tp>
      <tp t="s">
        <v>19/11/2019</v>
        <stp/>
        <stp>##V3_BDPV12</stp>
        <stp>TRIP US Equity</stp>
        <stp>DVD_EX_DT</stp>
        <stp>[VALORES POTENCIALES Y SEGUIMIENTO.xlsx]POTENCIALES!R265C11</stp>
        <tr r="K265" s="1"/>
      </tp>
      <tp t="s">
        <v>Regency Centers Corp</v>
        <stp/>
        <stp>##V3_BDPV12</stp>
        <stp>REG UW Equity</stp>
        <stp>SECURITY_NAME</stp>
        <stp>[VALORES POTENCIALES Y SEGUIMIENTO.xlsx]SPX SX5E CAC40 DAX30 IBEX35!R399C5</stp>
        <tr r="E399" s="6"/>
      </tp>
      <tp t="s">
        <v>United Parcel Service Inc</v>
        <stp/>
        <stp>##V3_BDPV12</stp>
        <stp>UPS UN Equity</stp>
        <stp>SECURITY_NAME</stp>
        <stp>[VALORES POTENCIALES Y SEGUIMIENTO.xlsx]SPX SX5E CAC40 DAX30 IBEX35!R469C5</stp>
        <tr r="E469" s="6"/>
      </tp>
      <tp t="s">
        <v>#N/A Field Not Applicable</v>
        <stp/>
        <stp>##V3_BDPV12</stp>
        <stp>VRNT US Equity</stp>
        <stp>DVD_EX_DT</stp>
        <stp>[VALORES POTENCIALES Y SEGUIMIENTO.xlsx]POTENCIALES!R321C11</stp>
        <tr r="K321" s="1"/>
      </tp>
      <tp t="s">
        <v>Textron Inc</v>
        <stp/>
        <stp>##V3_BDPV12</stp>
        <stp>TXT UN Equity</stp>
        <stp>SECURITY_NAME</stp>
        <stp>[VALORES POTENCIALES Y SEGUIMIENTO.xlsx]SPX SX5E CAC40 DAX30 IBEX35!R459C5</stp>
        <tr r="E459" s="6"/>
      </tp>
      <tp t="s">
        <v>#N/A N/A</v>
        <stp/>
        <stp>##V3_BDPV12</stp>
        <stp>ARNC US Equity</stp>
        <stp>DVD_EX_DT</stp>
        <stp>[VALORES POTENCIALES Y SEGUIMIENTO.xlsx]POTENCIALES!R207C11</stp>
        <tr r="K207" s="1"/>
      </tp>
      <tp t="s">
        <v>#N/A Field Not Applicable</v>
        <stp/>
        <stp>##V3_BDPV12</stp>
        <stp>TRMB US Equity</stp>
        <stp>DVD_EX_DT</stp>
        <stp>[VALORES POTENCIALES Y SEGUIMIENTO.xlsx]POTENCIALES!R135C11</stp>
        <tr r="K135" s="1"/>
      </tp>
      <tp t="s">
        <v>SPAIN</v>
        <stp/>
        <stp>##V3_BDPV12</stp>
        <stp>ROVI SM Equity</stp>
        <stp>COUNTRY_FULL_NAME</stp>
        <stp>[VALORES POTENCIALES Y SEGUIMIENTO.xlsx]CARTERA!R36C32</stp>
        <tr r="AF36" s="4"/>
      </tp>
      <tp t="s">
        <v>15/12/2022</v>
        <stp/>
        <stp>##V3_BDPV12</stp>
        <stp>TROW US Equity</stp>
        <stp>DVD_EX_DT</stp>
        <stp>[VALORES POTENCIALES Y SEGUIMIENTO.xlsx]POTENCIALES!R114C11</stp>
        <tr r="K114" s="1"/>
      </tp>
      <tp t="s">
        <v>#N/A Field Not Applicable</v>
        <stp/>
        <stp>##V3_BDPV12</stp>
        <stp>ORLY US Equity</stp>
        <stp>DVD_EX_DT</stp>
        <stp>[VALORES POTENCIALES Y SEGUIMIENTO.xlsx]POTENCIALES!R218C11</stp>
        <tr r="K218" s="1"/>
      </tp>
      <tp t="s">
        <v>International Business Machine</v>
        <stp/>
        <stp>##V3_BDPV12</stp>
        <stp>IBM UN Equity</stp>
        <stp>SECURITY_NAME</stp>
        <stp>[VALORES POTENCIALES Y SEGUIMIENTO.xlsx]SPX SX5E CAC40 DAX30 IBEX35!R239C5</stp>
        <tr r="E239" s="6"/>
      </tp>
      <tp>
        <v>166.78125</v>
        <stp/>
        <stp>##V3_BDPV12</stp>
        <stp>FFIV US Equity</stp>
        <stp>BEST_TARGET_PRICE</stp>
        <stp>[VALORES POTENCIALES Y SEGUIMIENTO.xlsx]POTENCIALES!R275C27</stp>
        <tr r="AA275" s="1"/>
      </tp>
      <tp t="s">
        <v>05/05/2011</v>
        <stp/>
        <stp>##V3_BDPV12</stp>
        <stp>VRSN US Equity</stp>
        <stp>DVD_EX_DT</stp>
        <stp>[VALORES POTENCIALES Y SEGUIMIENTO.xlsx]POTENCIALES!R279C11</stp>
        <tr r="K279" s="1"/>
      </tp>
      <tp t="s">
        <v>Halliburton Co</v>
        <stp/>
        <stp>##V3_BDPV12</stp>
        <stp>HAL UN Equity</stp>
        <stp>SECURITY_NAME</stp>
        <stp>[VALORES POTENCIALES Y SEGUIMIENTO.xlsx]SPX SX5E CAC40 DAX30 IBEX35!R219C5</stp>
        <tr r="E219" s="6"/>
      </tp>
      <tp t="s">
        <v>Kraft Heinz Co/The</v>
        <stp/>
        <stp>##V3_BDPV12</stp>
        <stp>KHC UW Equity</stp>
        <stp>SECURITY_NAME</stp>
        <stp>[VALORES POTENCIALES Y SEGUIMIENTO.xlsx]SPX SX5E CAC40 DAX30 IBEX35!R269C5</stp>
        <tr r="E269" s="6"/>
      </tp>
      <tp>
        <v>126422.98919279999</v>
        <stp/>
        <stp>##V3_BDPV12</stp>
        <stp>GILD US Equity</stp>
        <stp>CURR_ENTP_VAL</stp>
        <stp>[VALORES POTENCIALES Y SEGUIMIENTO.xlsx]POTENCIALES!R39C18</stp>
        <tr r="R39" s="1"/>
      </tp>
      <tp t="s">
        <v>Mid-America Apartment Communit</v>
        <stp/>
        <stp>##V3_BDPV12</stp>
        <stp>MAA UN Equity</stp>
        <stp>SECURITY_NAME</stp>
        <stp>[VALORES POTENCIALES Y SEGUIMIENTO.xlsx]SPX SX5E CAC40 DAX30 IBEX35!R299C5</stp>
        <tr r="E299" s="6"/>
      </tp>
      <tp t="s">
        <v>MGM Resorts International</v>
        <stp/>
        <stp>##V3_BDPV12</stp>
        <stp>MGM UN Equity</stp>
        <stp>SECURITY_NAME</stp>
        <stp>[VALORES POTENCIALES Y SEGUIMIENTO.xlsx]SPX SX5E CAC40 DAX30 IBEX35!R309C5</stp>
        <tr r="E309" s="6"/>
      </tp>
      <tp t="s">
        <v>Marathon Petroleum Corp</v>
        <stp/>
        <stp>##V3_BDPV12</stp>
        <stp>MPC UN Equity</stp>
        <stp>SECURITY_NAME</stp>
        <stp>[VALORES POTENCIALES Y SEGUIMIENTO.xlsx]SPX SX5E CAC40 DAX30 IBEX35!R319C5</stp>
        <tr r="E319" s="6"/>
      </tp>
      <tp t="s">
        <v>Alliant Energy Corp</v>
        <stp/>
        <stp>##V3_BDPV12</stp>
        <stp>LNT UW Equity</stp>
        <stp>SECURITY_NAME</stp>
        <stp>[VALORES POTENCIALES Y SEGUIMIENTO.xlsx]SPX SX5E CAC40 DAX30 IBEX35!R289C5</stp>
        <tr r="E289" s="6"/>
      </tp>
      <tp>
        <v>359.12820434570313</v>
        <stp/>
        <stp>##V3_BDPV12</stp>
        <stp>NFLX US Equity</stp>
        <stp>BEST_TARGET_PRICE</stp>
        <stp>[VALORES POTENCIALES Y SEGUIMIENTO.xlsx]POTENCIALES!R274C27</stp>
        <tr r="AA274" s="1"/>
      </tp>
      <tp t="s">
        <v>#N/A N/A</v>
        <stp/>
        <stp>##V3_BDPV12</stp>
        <stp>GRUB US Equity</stp>
        <stp>DVD_EX_DT</stp>
        <stp>[VALORES POTENCIALES Y SEGUIMIENTO.xlsx]POTENCIALES!R266C11</stp>
        <tr r="K266" s="1"/>
      </tp>
      <tp t="s">
        <v>NVR Inc</v>
        <stp/>
        <stp>##V3_BDPV12</stp>
        <stp>NVR UN Equity</stp>
        <stp>SECURITY_NAME</stp>
        <stp>[VALORES POTENCIALES Y SEGUIMIENTO.xlsx]SPX SX5E CAC40 DAX30 IBEX35!R349C5</stp>
        <tr r="E349" s="6"/>
      </tp>
      <tp>
        <v>6963.5197814799994</v>
        <stp/>
        <stp>##V3_BDPV12</stp>
        <stp>GMED US Equity</stp>
        <stp>CURR_ENTP_VAL</stp>
        <stp>[VALORES POTENCIALES Y SEGUIMIENTO.xlsx]POTENCIALES!R72C18</stp>
        <tr r="R72" s="1"/>
      </tp>
      <tp t="s">
        <v>Chipotle Mexican Grill Inc</v>
        <stp/>
        <stp>##V3_BDPV12</stp>
        <stp>CMG UN Equity</stp>
        <stp>SECURITY_NAME</stp>
        <stp>[VALORES POTENCIALES Y SEGUIMIENTO.xlsx]SPX SX5E CAC40 DAX30 IBEX35!R109C5</stp>
        <tr r="E109" s="6"/>
      </tp>
      <tp t="s">
        <v>ISRAEL</v>
        <stp/>
        <stp>##V3_BDPV12</stp>
        <stp>CHKP US Equity</stp>
        <stp>COUNTRY_FULL_NAME</stp>
        <stp>[VALORES POTENCIALES Y SEGUIMIENTO.xlsx]POTENCIALES!R360C13</stp>
        <tr r="M360" s="1"/>
      </tp>
      <tp t="s">
        <v>Technology</v>
        <stp/>
        <stp>##V3_BDPV12</stp>
        <stp>CHKP US Equity</stp>
        <stp>ICB_INDUSTRY_NAME</stp>
        <stp>[VALORES POTENCIALES Y SEGUIMIENTO.xlsx]CARTERA!R35C35</stp>
        <tr r="AI35" s="4"/>
      </tp>
      <tp t="s">
        <v>EOG Resources Inc</v>
        <stp/>
        <stp>##V3_BDPV12</stp>
        <stp>EOG UN Equity</stp>
        <stp>SECURITY_NAME</stp>
        <stp>[VALORES POTENCIALES Y SEGUIMIENTO.xlsx]SPX SX5E CAC40 DAX30 IBEX35!R169C5</stp>
        <tr r="E169" s="6"/>
      </tp>
      <tp t="s">
        <v>Exelon Corp</v>
        <stp/>
        <stp>##V3_BDPV12</stp>
        <stp>EXC UW Equity</stp>
        <stp>SECURITY_NAME</stp>
        <stp>[VALORES POTENCIALES Y SEGUIMIENTO.xlsx]SPX SX5E CAC40 DAX30 IBEX35!R179C5</stp>
        <tr r="E179" s="6"/>
      </tp>
      <tp t="s">
        <v>Dow Inc</v>
        <stp/>
        <stp>##V3_BDPV12</stp>
        <stp>DOW UN Equity</stp>
        <stp>SECURITY_NAME</stp>
        <stp>[VALORES POTENCIALES Y SEGUIMIENTO.xlsx]SPX SX5E CAC40 DAX30 IBEX35!R149C5</stp>
        <tr r="E149" s="6"/>
      </tp>
      <tp t="s">
        <v>Quest Diagnostics Inc</v>
        <stp/>
        <stp>##V3_BDPV12</stp>
        <stp>DGX UN Equity</stp>
        <stp>SECURITY_NAME</stp>
        <stp>[VALORES POTENCIALES Y SEGUIMIENTO.xlsx]SPX SX5E CAC40 DAX30 IBEX35!R139C5</stp>
        <tr r="E139" s="6"/>
      </tp>
      <tp t="s">
        <v>FedEx Corp</v>
        <stp/>
        <stp>##V3_BDPV12</stp>
        <stp>FDX UN Equity</stp>
        <stp>SECURITY_NAME</stp>
        <stp>[VALORES POTENCIALES Y SEGUIMIENTO.xlsx]SPX SX5E CAC40 DAX30 IBEX35!R189C5</stp>
        <tr r="E189" s="6"/>
      </tp>
      <tp t="s">
        <v>First Republic Bank/CA</v>
        <stp/>
        <stp>##V3_BDPV12</stp>
        <stp>FRC UN Equity</stp>
        <stp>SECURITY_NAME</stp>
        <stp>[VALORES POTENCIALES Y SEGUIMIENTO.xlsx]SPX SX5E CAC40 DAX30 IBEX35!R199C5</stp>
        <tr r="E199" s="6"/>
      </tp>
      <tp>
        <v>32085761898.060001</v>
        <stp/>
        <stp>##V3_BDPV12</stp>
        <stp>CRH ID Equity</stp>
        <stp>CUR_MKT_CAP</stp>
        <stp>[VALORES POTENCIALES Y SEGUIMIENTO.xlsx]SPX SX5E CAC40 DAX30 IBEX35!R21C12</stp>
        <tr r="L21" s="6"/>
      </tp>
      <tp t="s">
        <v>#N/A N/A</v>
        <stp/>
        <stp>##V3_BDPV12</stp>
        <stp>TWTR US Equity</stp>
        <stp>CUR_MKT_CAP</stp>
        <stp>[VALORES POTENCIALES Y SEGUIMIENTO.xlsx]POTENCIALES!R273C17</stp>
        <tr r="Q273" s="1"/>
      </tp>
      <tp>
        <v>22550051893.199997</v>
        <stp/>
        <stp>##V3_BDPV12</stp>
        <stp>DOL CN Equity</stp>
        <stp>CUR_MKT_CAP</stp>
        <stp>[VALORES POTENCIALES Y SEGUIMIENTO.xlsx]POTENCIALES!R226C17</stp>
        <tr r="Q226" s="1"/>
      </tp>
      <tp>
        <v>13731172764.480001</v>
        <stp/>
        <stp>##V3_BDPV12</stp>
        <stp>TYL US Equity</stp>
        <stp>CUR_MKT_CAP</stp>
        <stp>[VALORES POTENCIALES Y SEGUIMIENTO.xlsx]POTENCIALES!R317C17</stp>
        <tr r="Q317" s="1"/>
      </tp>
      <tp>
        <v>13828413664.619999</v>
        <stp/>
        <stp>##V3_BDPV12</stp>
        <stp>CON GY Equity</stp>
        <stp>CUR_MKT_CAP</stp>
        <stp>[VALORES POTENCIALES Y SEGUIMIENTO.xlsx]SPX SX5E CAC40 DAX30 IBEX35!R15C30</stp>
        <tr r="AD15" s="6"/>
      </tp>
      <tp>
        <v>2419989288.9489002</v>
        <stp/>
        <stp>##V3_BDPV12</stp>
        <stp>SABR US Equity</stp>
        <stp>CUR_MKT_CAP</stp>
        <stp>[VALORES POTENCIALES Y SEGUIMIENTO.xlsx]POTENCIALES!R189C17</stp>
        <tr r="Q189" s="1"/>
      </tp>
      <tp t="s">
        <v>#N/A N/A</v>
        <stp/>
        <stp>##V3_BDPV12</stp>
        <stp>LOW US Equity</stp>
        <stp>RETURN_COM_EQY</stp>
        <stp>[VALORES POTENCIALES Y SEGUIMIENTO.xlsx]CARTERA!R31C19</stp>
        <tr r="S31" s="4"/>
      </tp>
      <tp>
        <v>1.2471277859486369</v>
        <stp/>
        <stp>##V3_BDPV12</stp>
        <stp>TTC US Equity</stp>
        <stp>NET_DEBT_TO_EBITDA</stp>
        <stp>[VALORES POTENCIALES Y SEGUIMIENTO.xlsx]POTENCIALES!R21C20</stp>
        <tr r="T21" s="1"/>
      </tp>
      <tp>
        <v>36.159999999999997</v>
        <stp/>
        <stp>##V3_BDPV12</stp>
        <stp>VVV US Equity</stp>
        <stp>PX_CLOSE_1D</stp>
        <stp>[VALORES POTENCIALES Y SEGUIMIENTO.xlsx]POTENCIALES!R6C32</stp>
        <tr r="AF6" s="1"/>
      </tp>
      <tp>
        <v>65.28</v>
        <stp/>
        <stp>##V3_BDPV12</stp>
        <stp>DVA US Equity</stp>
        <stp>LOW_52WEEK</stp>
        <stp>[VALORES POTENCIALES Y SEGUIMIENTO.xlsx]POTENCIALES!R85C35</stp>
        <tr r="AI85" s="1"/>
      </tp>
      <tp>
        <v>33269463408.785</v>
        <stp/>
        <stp>##V3_BDPV12</stp>
        <stp>DLTR US Equity</stp>
        <stp>CUR_MKT_CAP</stp>
        <stp>[VALORES POTENCIALES Y SEGUIMIENTO.xlsx]POTENCIALES!R228C17</stp>
        <tr r="Q228" s="1"/>
      </tp>
      <tp t="s">
        <v>#N/A N/A</v>
        <stp/>
        <stp>##V3_BDPV12</stp>
        <stp>AVLR US Equity</stp>
        <stp>CUR_MKT_CAP</stp>
        <stp>[VALORES POTENCIALES Y SEGUIMIENTO.xlsx]POTENCIALES!R186C17</stp>
        <tr r="Q186" s="1"/>
      </tp>
      <tp>
        <v>6489180616.9500008</v>
        <stp/>
        <stp>##V3_BDPV12</stp>
        <stp>LSTR US Equity</stp>
        <stp>CUR_MKT_CAP</stp>
        <stp>[VALORES POTENCIALES Y SEGUIMIENTO.xlsx]POTENCIALES!R179C17</stp>
        <tr r="Q179" s="1"/>
      </tp>
      <tp>
        <v>11.20830863670332</v>
        <stp/>
        <stp>##V3_BDPV12</stp>
        <stp>GOOGL US Equity</stp>
        <stp>EV_EBITDA_ADJUSTED</stp>
        <stp>[VALORES POTENCIALES Y SEGUIMIENTO.xlsx]CARTERA!R14C17</stp>
        <tr r="Q14" s="4"/>
      </tp>
      <tp>
        <v>10990966272.299999</v>
        <stp/>
        <stp>##V3_BDPV12</stp>
        <stp>LAMR US Equity</stp>
        <stp>CUR_MKT_CAP</stp>
        <stp>[VALORES POTENCIALES Y SEGUIMIENTO.xlsx]POTENCIALES!R118C17</stp>
        <tr r="Q118" s="1"/>
      </tp>
      <tp>
        <v>21381611580</v>
        <stp/>
        <stp>##V3_BDPV12</stp>
        <stp>MPWR US Equity</stp>
        <stp>CUR_MKT_CAP</stp>
        <stp>[VALORES POTENCIALES Y SEGUIMIENTO.xlsx]POTENCIALES!R353C17</stp>
        <tr r="Q353" s="1"/>
      </tp>
      <tp>
        <v>3.7141864523209822</v>
        <stp/>
        <stp>##V3_BDPV12</stp>
        <stp>BYD CN Equity</stp>
        <stp>NET_DEBT_TO_EBITDA</stp>
        <stp>[VALORES POTENCIALES Y SEGUIMIENTO.xlsx]POTENCIALES!R42C20</stp>
        <tr r="T42" s="1"/>
      </tp>
      <tp>
        <v>120.4</v>
        <stp/>
        <stp>##V3_BDPV12</stp>
        <stp>DGX US Equity</stp>
        <stp>LOW_52WEEK</stp>
        <stp>[VALORES POTENCIALES Y SEGUIMIENTO.xlsx]POTENCIALES!R86C35</stp>
        <tr r="AI86" s="1"/>
      </tp>
      <tp>
        <v>3753992356.25</v>
        <stp/>
        <stp>##V3_BDPV12</stp>
        <stp>IPAR US Equity</stp>
        <stp>CUR_MKT_CAP</stp>
        <stp>[VALORES POTENCIALES Y SEGUIMIENTO.xlsx]POTENCIALES!R259C17</stp>
        <tr r="Q259" s="1"/>
      </tp>
      <tp>
        <v>63.74</v>
        <stp/>
        <stp>##V3_BDPV12</stp>
        <stp>KSS US Equity</stp>
        <stp>HIGH_52WEEK</stp>
        <stp>[VALORES POTENCIALES Y SEGUIMIENTO.xlsx]POTENCIALES!R239C33</stp>
        <tr r="AG239" s="1"/>
      </tp>
      <tp>
        <v>138.43</v>
        <stp/>
        <stp>##V3_BDPV12</stp>
        <stp>DKS US Equity</stp>
        <stp>HIGH_52WEEK</stp>
        <stp>[VALORES POTENCIALES Y SEGUIMIENTO.xlsx]POTENCIALES!R247C33</stp>
        <tr r="AG247" s="1"/>
      </tp>
      <tp>
        <v>17.875</v>
        <stp/>
        <stp>##V3_BDPV12</stp>
        <stp>GPS US Equity</stp>
        <stp>HIGH_52WEEK</stp>
        <stp>[VALORES POTENCIALES Y SEGUIMIENTO.xlsx]POTENCIALES!R214C33</stp>
        <tr r="AG214" s="1"/>
      </tp>
      <tp>
        <v>173.45</v>
        <stp/>
        <stp>##V3_BDPV12</stp>
        <stp>KXS CN Equity</stp>
        <stp>HIGH_52WEEK</stp>
        <stp>[VALORES POTENCIALES Y SEGUIMIENTO.xlsx]POTENCIALES!R257C33</stp>
        <tr r="AG257" s="1"/>
      </tp>
      <tp>
        <v>79.78</v>
        <stp/>
        <stp>##V3_BDPV12</stp>
        <stp>MMS US Equity</stp>
        <stp>HIGH_52WEEK</stp>
        <stp>[VALORES POTENCIALES Y SEGUIMIENTO.xlsx]POTENCIALES!R338C33</stp>
        <tr r="AG338" s="1"/>
      </tp>
      <tp>
        <v>723.66668701171875</v>
        <stp/>
        <stp>##V3_BDPV12</stp>
        <stp>TDG US Equity</stp>
        <stp>BEST_TARGET_PRICE</stp>
        <stp>[VALORES POTENCIALES Y SEGUIMIENTO.xlsx]POTENCIALES!R202C27</stp>
        <tr r="AA202" s="1"/>
      </tp>
      <tp>
        <v>113.64736938476563</v>
        <stp/>
        <stp>##V3_BDPV12</stp>
        <stp>TER US Equity</stp>
        <stp>BEST_TARGET_PRICE</stp>
        <stp>[VALORES POTENCIALES Y SEGUIMIENTO.xlsx]POTENCIALES!R356C27</stp>
        <tr r="AA356" s="1"/>
      </tp>
      <tp>
        <v>497</v>
        <stp/>
        <stp>##V3_BDPV12</stp>
        <stp>TDY US Equity</stp>
        <stp>BEST_TARGET_PRICE</stp>
        <stp>[VALORES POTENCIALES Y SEGUIMIENTO.xlsx]POTENCIALES!R201C27</stp>
        <tr r="AA201" s="1"/>
      </tp>
      <tp>
        <v>111.25</v>
        <stp/>
        <stp>##V3_BDPV12</stp>
        <stp>CVS US Equity</stp>
        <stp>HIGH_52WEEK</stp>
        <stp>[VALORES POTENCIALES Y SEGUIMIENTO.xlsx]POTENCIALES!R100C33</stp>
        <tr r="AG100" s="1"/>
      </tp>
      <tp>
        <v>230.35</v>
        <stp/>
        <stp>##V3_BDPV12</stp>
        <stp>UPS US Equity</stp>
        <stp>HIGH_52WEEK</stp>
        <stp>[VALORES POTENCIALES Y SEGUIMIENTO.xlsx]POTENCIALES!R178C33</stp>
        <tr r="AG178" s="1"/>
      </tp>
      <tp>
        <v>184</v>
        <stp/>
        <stp>##V3_BDPV12</stp>
        <stp>QCOM US Equity</stp>
        <stp>HIGH_52WEEK</stp>
        <stp>[VALORES POTENCIALES Y SEGUIMIENTO.xlsx]POTENCIALES!R355C33</stp>
        <tr r="AG355" s="1"/>
      </tp>
      <tp>
        <v>79.87</v>
        <stp/>
        <stp>##V3_BDPV12</stp>
        <stp>HSIC US Equity</stp>
        <stp>PX_CLOSE_YTD</stp>
        <stp>[VALORES POTENCIALES Y SEGUIMIENTO.xlsx]POTENCIALES!R76C29</stp>
        <tr r="AC76" s="1"/>
      </tp>
      <tp>
        <v>24816.015061950002</v>
        <stp/>
        <stp>##V3_BDPV12</stp>
        <stp>TTD US Equity</stp>
        <stp>CURR_ENTP_VAL</stp>
        <stp>[VALORES POTENCIALES Y SEGUIMIENTO.xlsx]POTENCIALES!R7C18</stp>
        <tr r="R7" s="1"/>
      </tp>
      <tp>
        <v>93.45</v>
        <stp/>
        <stp>##V3_BDPV12</stp>
        <stp>MOG/A US Equity</stp>
        <stp>PX_CLOSE_1D</stp>
        <stp>[VALORES POTENCIALES Y SEGUIMIENTO.xlsx]POTENCIALES!R208C32</stp>
        <tr r="AF208" s="1"/>
      </tp>
      <tp>
        <v>78.989999999999995</v>
        <stp/>
        <stp>##V3_BDPV12</stp>
        <stp>ALRM US Equity</stp>
        <stp>HIGH_52WEEK</stp>
        <stp>[VALORES POTENCIALES Y SEGUIMIENTO.xlsx]POTENCIALES!R253C33</stp>
        <tr r="AG253" s="1"/>
      </tp>
      <tp>
        <v>123.25</v>
        <stp/>
        <stp>##V3_BDPV12</stp>
        <stp>AKAM US Equity</stp>
        <stp>HIGH_52WEEK</stp>
        <stp>[VALORES POTENCIALES Y SEGUIMIENTO.xlsx]POTENCIALES!R300C33</stp>
        <tr r="AG300" s="1"/>
      </tp>
      <tp>
        <v>34.979999999999997</v>
        <stp/>
        <stp>##V3_BDPV12</stp>
        <stp>PINC US Equity</stp>
        <stp>PX_CLOSE_YTD</stp>
        <stp>[VALORES POTENCIALES Y SEGUIMIENTO.xlsx]POTENCIALES!R95C29</stp>
        <tr r="AC95" s="1"/>
      </tp>
      <tp>
        <v>79.366668701171875</v>
        <stp/>
        <stp>##V3_BDPV12</stp>
        <stp>TRU US Equity</stp>
        <stp>BEST_TARGET_PRICE</stp>
        <stp>[VALORES POTENCIALES Y SEGUIMIENTO.xlsx]POTENCIALES!R181C27</stp>
        <tr r="AA181" s="1"/>
      </tp>
      <tp>
        <v>486.5</v>
        <stp/>
        <stp>##V3_BDPV12</stp>
        <stp>EPAM US Equity</stp>
        <stp>HIGH_52WEEK</stp>
        <stp>[VALORES POTENCIALES Y SEGUIMIENTO.xlsx]POTENCIALES!R340C33</stp>
        <tr r="AG340" s="1"/>
      </tp>
      <tp t="s">
        <v>#N/A N/A</v>
        <stp/>
        <stp>##V3_BDPV12</stp>
        <stp>JCOM US Equity</stp>
        <stp>HIGH_52WEEK</stp>
        <stp>[VALORES POTENCIALES Y SEGUIMIENTO.xlsx]POTENCIALES!R303C33</stp>
        <tr r="AG303" s="1"/>
      </tp>
      <tp>
        <v>54.829084086324514</v>
        <stp/>
        <stp>##V3_BDPV12</stp>
        <stp>AMS SM Equity</stp>
        <stp>pe_ratio</stp>
        <stp>[VALORES POTENCIALES Y SEGUIMIENTO.xlsx]CARTERA!R39C18</stp>
        <tr r="R39" s="4"/>
      </tp>
      <tp>
        <v>182.03572082519531</v>
        <stp/>
        <stp>##V3_BDPV12</stp>
        <stp>TXN US Equity</stp>
        <stp>BEST_TARGET_PRICE</stp>
        <stp>[VALORES POTENCIALES Y SEGUIMIENTO.xlsx]POTENCIALES!R348C27</stp>
        <tr r="AA348" s="1"/>
      </tp>
      <tp t="s">
        <v>#N/A Field Not Applicable</v>
        <stp/>
        <stp>##V3_BDPV12</stp>
        <stp>BRK/B US Equity</stp>
        <stp>DVD_PAY_DT</stp>
        <stp>[VALORES POTENCIALES Y SEGUIMIENTO.xlsx]CARTERA!R29C41</stp>
        <tr r="AO29" s="4"/>
      </tp>
      <tp>
        <v>39.33</v>
        <stp/>
        <stp>##V3_BDPV12</stp>
        <stp>HRB US Equity</stp>
        <stp>PX_CLOSE_1D</stp>
        <stp>[VALORES POTENCIALES Y SEGUIMIENTO.xlsx]POTENCIALES!R191C32</stp>
        <tr r="AF191" s="1"/>
      </tp>
      <tp>
        <v>408.5</v>
        <stp/>
        <stp>##V3_BDPV12</stp>
        <stp>TYL US Equity</stp>
        <stp>BEST_TARGET_PRICE</stp>
        <stp>[VALORES POTENCIALES Y SEGUIMIENTO.xlsx]POTENCIALES!R317C27</stp>
        <tr r="AA317" s="1"/>
      </tp>
      <tp t="s">
        <v>#N/A N/A</v>
        <stp/>
        <stp>##V3_BDPV12</stp>
        <stp>MXIM US Equity</stp>
        <stp>HIGH_52WEEK</stp>
        <stp>[VALORES POTENCIALES Y SEGUIMIENTO.xlsx]POTENCIALES!R354C33</stp>
        <tr r="AG354" s="1"/>
      </tp>
      <tp>
        <v>8.2561663008693298</v>
        <stp/>
        <stp>##V3_BDPV12</stp>
        <stp>LOPE US Equity</stp>
        <stp>EV_EBITDA_ADJUSTED</stp>
        <stp>[VALORES POTENCIALES Y SEGUIMIENTO.xlsx]POTENCIALES!R65C15</stp>
        <tr r="O65" s="1"/>
      </tp>
      <tp>
        <v>29.796955121856051</v>
        <stp/>
        <stp>##V3_BDPV12</stp>
        <stp>MORN US Equity</stp>
        <stp>EV_EBITDA_ADJUSTED</stp>
        <stp>[VALORES POTENCIALES Y SEGUIMIENTO.xlsx]POTENCIALES!R44C15</stp>
        <tr r="O44" s="1"/>
      </tp>
      <tp>
        <v>4.956364050806032</v>
        <stp/>
        <stp>##V3_BDPV12</stp>
        <stp>BFAM US Equity</stp>
        <stp>NET_DEBT_TO_EBITDA</stp>
        <stp>[VALORES POTENCIALES Y SEGUIMIENTO.xlsx]POTENCIALES!R64C20</stp>
        <tr r="T64" s="1"/>
      </tp>
      <tp>
        <v>478.97</v>
        <stp/>
        <stp>##V3_BDPV12</stp>
        <stp>US78409V1044 ISIN</stp>
        <stp>INTERVAL_HIGH</stp>
        <stp>[VALORES POTENCIALES Y SEGUIMIENTO.xlsx]CARTERA!R21C4</stp>
        <stp>START_DATE_OVERRIDE</stp>
        <stp>20200101</stp>
        <stp>END_DATE_OVERRIDE</stp>
        <stp>20230203</stp>
        <stp>MARKET_DATA_OVERRIDE</stp>
        <stp>PX_LAST</stp>
        <tr r="D21" s="4"/>
      </tp>
      <tp>
        <v>121.41176605224609</v>
        <stp/>
        <stp>##V3_BDPV12</stp>
        <stp>PAYX US Equity</stp>
        <stp>BEST_TARGET_PRICE</stp>
        <stp>[VALORES POTENCIALES Y SEGUIMIENTO.xlsx]POTENCIALES!R306C27</stp>
        <tr r="AA306" s="1"/>
      </tp>
      <tp>
        <v>367.33078002929688</v>
        <stp/>
        <stp>##V3_BDPV12</stp>
        <stp>PAYC US Equity</stp>
        <stp>BEST_TARGET_PRICE</stp>
        <stp>[VALORES POTENCIALES Y SEGUIMIENTO.xlsx]POTENCIALES!R320C27</stp>
        <tr r="AA320" s="1"/>
      </tp>
      <tp t="s">
        <v>#N/A Field Not Applicable</v>
        <stp/>
        <stp>##V3_BDPV12</stp>
        <stp>NUAN US Equity</stp>
        <stp>DVD_EX_DT</stp>
        <stp>[VALORES POTENCIALES Y SEGUIMIENTO.xlsx]POTENCIALES!R290C11</stp>
        <tr r="K290" s="1"/>
      </tp>
      <tp>
        <v>198.60000610351563</v>
        <stp/>
        <stp>##V3_BDPV12</stp>
        <stp>AAXN US Equity</stp>
        <stp>BEST_TARGET_PRICE</stp>
        <stp>[VALORES POTENCIALES Y SEGUIMIENTO.xlsx]POTENCIALES!R162C27</stp>
        <tr r="AA162" s="1"/>
      </tp>
      <tp t="s">
        <v>UNITED STATES</v>
        <stp/>
        <stp>##V3_BDPV12</stp>
        <stp>COST US Equity</stp>
        <stp>COUNTRY_FULL_NAME</stp>
        <stp>[VALORES POTENCIALES Y SEGUIMIENTO.xlsx]POTENCIALES!R229C13</stp>
        <tr r="M229" s="1"/>
      </tp>
      <tp t="s">
        <v>UNITED STATES</v>
        <stp/>
        <stp>##V3_BDPV12</stp>
        <stp>ROST US Equity</stp>
        <stp>COUNTRY_FULL_NAME</stp>
        <stp>[VALORES POTENCIALES Y SEGUIMIENTO.xlsx]POTENCIALES!R213C13</stp>
        <tr r="M213" s="1"/>
      </tp>
      <tp>
        <v>169.02702331542969</v>
        <stp/>
        <stp>##V3_BDPV12</stp>
        <stp>AAPL US Equity</stp>
        <stp>BEST_TARGET_PRICE</stp>
        <stp>[VALORES POTENCIALES Y SEGUIMIENTO.xlsx]POTENCIALES!R330C27</stp>
        <tr r="AA330" s="1"/>
      </tp>
      <tp>
        <v>166.14285278320313</v>
        <stp/>
        <stp>##V3_BDPV12</stp>
        <stp>MASI US Equity</stp>
        <stp>BEST_TARGET_PRICE</stp>
        <stp>[VALORES POTENCIALES Y SEGUIMIENTO.xlsx]POTENCIALES!R120C27</stp>
        <tr r="AA120" s="1"/>
      </tp>
      <tp t="s">
        <v>Bio-Techne Corp</v>
        <stp/>
        <stp>##V3_BDPV12</stp>
        <stp>TECH UW Equity</stp>
        <stp>SECURITY_NAME</stp>
        <stp>[VALORES POTENCIALES Y SEGUIMIENTO.xlsx]SPX SX5E CAC40 DAX30 IBEX35!R439C5</stp>
        <tr r="E439" s="6"/>
      </tp>
      <tp t="s">
        <v>#N/A Field Not Applicable</v>
        <stp/>
        <stp>##V3_BDPV12</stp>
        <stp>LULU US Equity</stp>
        <stp>DVD_EX_DT</stp>
        <stp>[VALORES POTENCIALES Y SEGUIMIENTO.xlsx]POTENCIALES!R212C11</stp>
        <tr r="K212" s="1"/>
      </tp>
      <tp>
        <v>36.533089032879531</v>
        <stp/>
        <stp>##V3_BDPV12</stp>
        <stp>IT US Equity</stp>
        <stp>pe_ratio</stp>
        <stp>[VALORES POTENCIALES Y SEGUIMIENTO.xlsx]POTENCIALES!R49C16</stp>
        <tr r="P49" s="1"/>
      </tp>
      <tp t="s">
        <v>#N/A Field Not Applicable</v>
        <stp/>
        <stp>##V3_BDPV12</stp>
        <stp>BURL US Equity</stp>
        <stp>DVD_EX_DT</stp>
        <stp>[VALORES POTENCIALES Y SEGUIMIENTO.xlsx]POTENCIALES!R216C11</stp>
        <tr r="K216" s="1"/>
      </tp>
      <tp t="s">
        <v>#N/A N/A</v>
        <stp/>
        <stp>##V3_BDPV12</stp>
        <stp>MANT US Equity</stp>
        <stp>BEST_TARGET_PRICE</stp>
        <stp>[VALORES POTENCIALES Y SEGUIMIENTO.xlsx]POTENCIALES!R325C27</stp>
        <tr r="AA325" s="1"/>
      </tp>
      <tp>
        <v>170.5</v>
        <stp/>
        <stp>##V3_BDPV12</stp>
        <stp>MANH US Equity</stp>
        <stp>BEST_TARGET_PRICE</stp>
        <stp>[VALORES POTENCIALES Y SEGUIMIENTO.xlsx]POTENCIALES!R324C27</stp>
        <tr r="AA324" s="1"/>
      </tp>
      <tp>
        <v>109</v>
        <stp/>
        <stp>##V3_BDPV12</stp>
        <stp>LAMR US Equity</stp>
        <stp>BEST_TARGET_PRICE</stp>
        <stp>[VALORES POTENCIALES Y SEGUIMIENTO.xlsx]POTENCIALES!R118C27</stp>
        <tr r="AA118" s="1"/>
      </tp>
      <tp>
        <v>203.875</v>
        <stp/>
        <stp>##V3_BDPV12</stp>
        <stp>PANW US Equity</stp>
        <stp>BEST_TARGET_PRICE</stp>
        <stp>[VALORES POTENCIALES Y SEGUIMIENTO.xlsx]POTENCIALES!R276C27</stp>
        <tr r="AA276" s="1"/>
      </tp>
      <tp>
        <v>9.5333328247070313</v>
        <stp/>
        <stp>##V3_BDPV12</stp>
        <stp>SABR US Equity</stp>
        <stp>BEST_TARGET_PRICE</stp>
        <stp>[VALORES POTENCIALES Y SEGUIMIENTO.xlsx]POTENCIALES!R189C27</stp>
        <tr r="AA189" s="1"/>
      </tp>
      <tp t="s">
        <v>Trimble Inc</v>
        <stp/>
        <stp>##V3_BDPV12</stp>
        <stp>TRMB UW Equity</stp>
        <stp>SECURITY_NAME</stp>
        <stp>[VALORES POTENCIALES Y SEGUIMIENTO.xlsx]SPX SX5E CAC40 DAX30 IBEX35!R449C5</stp>
        <tr r="E449" s="6"/>
      </tp>
      <tp t="s">
        <v>DENTSPLY SIRONA Inc</v>
        <stp/>
        <stp>##V3_BDPV12</stp>
        <stp>XRAY UW Equity</stp>
        <stp>SECURITY_NAME</stp>
        <stp>[VALORES POTENCIALES Y SEGUIMIENTO.xlsx]SPX SX5E CAC40 DAX30 IBEX35!R505C5</stp>
        <tr r="E505" s="6"/>
      </tp>
      <tp>
        <v>144.59803771972656</v>
        <stp/>
        <stp>##V3_BDPV12</stp>
        <stp>BABA US Equity</stp>
        <stp>BEST_TARGET_PRICE</stp>
        <stp>[VALORES POTENCIALES Y SEGUIMIENTO.xlsx]POTENCIALES!R362C27</stp>
        <tr r="AA362" s="1"/>
      </tp>
      <tp>
        <v>336.5384521484375</v>
        <stp/>
        <stp>##V3_BDPV12</stp>
        <stp>CACI US Equity</stp>
        <stp>BEST_TARGET_PRICE</stp>
        <stp>[VALORES POTENCIALES Y SEGUIMIENTO.xlsx]POTENCIALES!R337C27</stp>
        <tr r="AA337" s="1"/>
      </tp>
      <tp t="s">
        <v>UNITED STATES</v>
        <stp/>
        <stp>##V3_BDPV12</stp>
        <stp>GOOG US Equity</stp>
        <stp>COUNTRY_FULL_NAME</stp>
        <stp>[VALORES POTENCIALES Y SEGUIMIENTO.xlsx]POTENCIALES!R281C13</stp>
        <tr r="M281" s="1"/>
      </tp>
      <tp t="s">
        <v>Wireless Telecommunication Ser</v>
        <stp/>
        <stp>##V3_BDPV12</stp>
        <stp>941 HK Equity</stp>
        <stp>GICS_INDUSTRY_NAME</stp>
        <stp>[VALORES POTENCIALES Y SEGUIMIENTO.xlsx]POTENCIALES!R363C6</stp>
        <tr r="F363" s="1"/>
      </tp>
      <tp>
        <v>106944086788.23999</v>
        <stp/>
        <stp>##V3_BDPV12</stp>
        <stp>SAN FP Equity</stp>
        <stp>CUR_MKT_CAP</stp>
        <stp>[VALORES POTENCIALES Y SEGUIMIENTO.xlsx]SPX SX5E CAC40 DAX30 IBEX35!R47C12</stp>
        <tr r="L47" s="6"/>
      </tp>
      <tp t="s">
        <v>#N/A N/A</v>
        <stp/>
        <stp>##V3_BDPV12</stp>
        <stp>CDK US Equity</stp>
        <stp>CUR_MKT_CAP</stp>
        <stp>[VALORES POTENCIALES Y SEGUIMIENTO.xlsx]POTENCIALES!R287C17</stp>
        <tr r="Q287" s="1"/>
      </tp>
      <tp>
        <v>106944086788.23999</v>
        <stp/>
        <stp>##V3_BDPV12</stp>
        <stp>SAN FP Equity</stp>
        <stp>CUR_MKT_CAP</stp>
        <stp>[VALORES POTENCIALES Y SEGUIMIENTO.xlsx]SPX SX5E CAC40 DAX30 IBEX35!R36C21</stp>
        <tr r="U36" s="6"/>
      </tp>
      <tp>
        <v>10424521547.790001</v>
        <stp/>
        <stp>##V3_BDPV12</stp>
        <stp>CCK US Equity</stp>
        <stp>CUR_MKT_CAP</stp>
        <stp>[VALORES POTENCIALES Y SEGUIMIENTO.xlsx]POTENCIALES!R166C17</stp>
        <tr r="Q166" s="1"/>
      </tp>
      <tp>
        <v>6769565968.96</v>
        <stp/>
        <stp>##V3_BDPV12</stp>
        <stp>OSK US Equity</stp>
        <stp>CUR_MKT_CAP</stp>
        <stp>[VALORES POTENCIALES Y SEGUIMIENTO.xlsx]POTENCIALES!R154C17</stp>
        <tr r="Q154" s="1"/>
      </tp>
      <tp>
        <v>32677426314.674702</v>
        <stp/>
        <stp>##V3_BDPV12</stp>
        <stp>ROK US Equity</stp>
        <stp>CUR_MKT_CAP</stp>
        <stp>[VALORES POTENCIALES Y SEGUIMIENTO.xlsx]POTENCIALES!R155C17</stp>
        <tr r="Q155" s="1"/>
      </tp>
      <tp>
        <v>55789778762.600006</v>
        <stp/>
        <stp>##V3_BDPV12</stp>
        <stp>SAF FP Equity</stp>
        <stp>CUR_MKT_CAP</stp>
        <stp>[VALORES POTENCIALES Y SEGUIMIENTO.xlsx]SPX SX5E CAC40 DAX30 IBEX35!R46C12</stp>
        <tr r="L46" s="6"/>
      </tp>
      <tp>
        <v>36.25</v>
        <stp/>
        <stp>##V3_BDPV12</stp>
        <stp>TOY CN Equity</stp>
        <stp>LAST PRICE</stp>
        <stp>[VALORES POTENCIALES Y SEGUIMIENTO.xlsx]POTENCIALES!R29C30</stp>
        <tr r="AD29" s="1"/>
      </tp>
      <tp>
        <v>55789778762.600006</v>
        <stp/>
        <stp>##V3_BDPV12</stp>
        <stp>SAF FP Equity</stp>
        <stp>CUR_MKT_CAP</stp>
        <stp>[VALORES POTENCIALES Y SEGUIMIENTO.xlsx]SPX SX5E CAC40 DAX30 IBEX35!R35C21</stp>
        <tr r="U35" s="6"/>
      </tp>
      <tp>
        <v>22.151056584199726</v>
        <stp/>
        <stp>##V3_BDPV12</stp>
        <stp>KSU US Equity</stp>
        <stp>RETURN_COM_EQY</stp>
        <stp>[VALORES POTENCIALES Y SEGUIMIENTO.xlsx]CARTERA!R16C19</stp>
        <tr r="S16" s="4"/>
      </tp>
      <tp>
        <v>430.16</v>
        <stp/>
        <stp>##V3_BDPV12</stp>
        <stp>CHE US Equity</stp>
        <stp>LOW_52WEEK</stp>
        <stp>[VALORES POTENCIALES Y SEGUIMIENTO.xlsx]POTENCIALES!R81C35</stp>
        <tr r="AI81" s="1"/>
      </tp>
      <tp>
        <v>70.16</v>
        <stp/>
        <stp>##V3_BDPV12</stp>
        <stp>CHD US Equity</stp>
        <stp>LOW_52WEEK</stp>
        <stp>[VALORES POTENCIALES Y SEGUIMIENTO.xlsx]POTENCIALES!R90C35</stp>
        <tr r="AI90" s="1"/>
      </tp>
      <tp>
        <v>104.15</v>
        <stp/>
        <stp>##V3_BDPV12</stp>
        <stp>CHH US Equity</stp>
        <stp>LOW_52WEEK</stp>
        <stp>[VALORES POTENCIALES Y SEGUIMIENTO.xlsx]POTENCIALES!R25C35</stp>
        <tr r="AI25" s="1"/>
      </tp>
      <tp>
        <v>18513545261.120003</v>
        <stp/>
        <stp>##V3_BDPV12</stp>
        <stp>OMC US Equity</stp>
        <stp>CUR_MKT_CAP</stp>
        <stp>[VALORES POTENCIALES Y SEGUIMIENTO.xlsx]POTENCIALES!R8C17</stp>
        <tr r="Q8" s="1"/>
      </tp>
      <tp>
        <v>74.415000000000006</v>
        <stp/>
        <stp>##V3_BDPV12</stp>
        <stp>BMY US Equity</stp>
        <stp>LAST PRICE</stp>
        <stp>[VALORES POTENCIALES Y SEGUIMIENTO.xlsx]POTENCIALES!R92C30</stp>
        <tr r="AD92" s="1"/>
      </tp>
      <tp>
        <v>120.5</v>
        <stp/>
        <stp>##V3_BDPV12</stp>
        <stp>CLX US Equity</stp>
        <stp>LOW_52WEEK</stp>
        <stp>[VALORES POTENCIALES Y SEGUIMIENTO.xlsx]POTENCIALES!R88C35</stp>
        <tr r="AI88" s="1"/>
      </tp>
      <tp>
        <v>70.650000000000006</v>
        <stp/>
        <stp>##V3_BDPV12</stp>
        <stp>CNC US Equity</stp>
        <stp>LOW_52WEEK</stp>
        <stp>[VALORES POTENCIALES Y SEGUIMIENTO.xlsx]POTENCIALES!R82C35</stp>
        <tr r="AI82" s="1"/>
      </tp>
      <tp>
        <v>49.7</v>
        <stp/>
        <stp>##V3_BDPV12</stp>
        <stp>CAH US Equity</stp>
        <stp>LOW_52WEEK</stp>
        <stp>[VALORES POTENCIALES Y SEGUIMIENTO.xlsx]POTENCIALES!R96C35</stp>
        <tr r="AI96" s="1"/>
      </tp>
      <tp>
        <v>1.8023529903362796</v>
        <stp/>
        <stp>##V3_BDPV12</stp>
        <stp>SCI US Equity</stp>
        <stp>NET_DEBT_TO_EBITDA</stp>
        <stp>[VALORES POTENCIALES Y SEGUIMIENTO.xlsx]POTENCIALES!R54C20</stp>
        <tr r="T54" s="1"/>
      </tp>
      <tp>
        <v>32208161067.150002</v>
        <stp/>
        <stp>##V3_BDPV12</stp>
        <stp>CAP FP Equity</stp>
        <stp>CUR_MKT_CAP</stp>
        <stp>[VALORES POTENCIALES Y SEGUIMIENTO.xlsx]SPX SX5E CAC40 DAX30 IBEX35!R14C21</stp>
        <tr r="U14" s="6"/>
      </tp>
      <tp>
        <v>-1.4492197046398774</v>
        <stp/>
        <stp>##V3_BDPV12</stp>
        <stp>SAM US Equity</stp>
        <stp>NET_DEBT_TO_EBITDA</stp>
        <stp>[VALORES POTENCIALES Y SEGUIMIENTO.xlsx]POTENCIALES!R37C20</stp>
        <tr r="T37" s="1"/>
      </tp>
      <tp>
        <v>39767097230.200005</v>
        <stp/>
        <stp>##V3_BDPV12</stp>
        <stp>LULU US Equity</stp>
        <stp>CUR_MKT_CAP</stp>
        <stp>[VALORES POTENCIALES Y SEGUIMIENTO.xlsx]POTENCIALES!R212C17</stp>
        <tr r="Q212" s="1"/>
      </tp>
      <tp>
        <v>35.483773611337121</v>
        <stp/>
        <stp>##V3_BDPV12</stp>
        <stp>ZTS US Equity</stp>
        <stp>EV_EBITDA_ADJUSTED</stp>
        <stp>[VALORES POTENCIALES Y SEGUIMIENTO.xlsx]POTENCIALES!R93C15</stp>
        <tr r="O93" s="1"/>
      </tp>
      <tp>
        <v>64.614999999999995</v>
        <stp/>
        <stp>##V3_BDPV12</stp>
        <stp>BCO US Equity</stp>
        <stp>LAST PRICE</stp>
        <stp>[VALORES POTENCIALES Y SEGUIMIENTO.xlsx]POTENCIALES!R66C30</stp>
        <tr r="AD66" s="1"/>
      </tp>
      <tp>
        <v>116665488601.5</v>
        <stp/>
        <stp>##V3_BDPV12</stp>
        <stp>INTU US Equity</stp>
        <stp>CUR_MKT_CAP</stp>
        <stp>[VALORES POTENCIALES Y SEGUIMIENTO.xlsx]POTENCIALES!R283C17</stp>
        <tr r="Q283" s="1"/>
      </tp>
      <tp>
        <v>96.87</v>
        <stp/>
        <stp>##V3_BDPV12</stp>
        <stp>BAH US Equity</stp>
        <stp>LAST PRICE</stp>
        <stp>[VALORES POTENCIALES Y SEGUIMIENTO.xlsx]POTENCIALES!R50C30</stp>
        <tr r="AD50" s="1"/>
      </tp>
      <tp>
        <v>160.77000000000001</v>
        <stp/>
        <stp>##V3_BDPV12</stp>
        <stp>WMT US Equity</stp>
        <stp>HIGH_52WEEK</stp>
        <stp>[VALORES POTENCIALES Y SEGUIMIENTO.xlsx]POTENCIALES!R231C33</stp>
        <tr r="AG231" s="1"/>
      </tp>
      <tp>
        <v>381.02</v>
        <stp/>
        <stp>##V3_BDPV12</stp>
        <stp>ABMD US Equity</stp>
        <stp>PX_CLOSE_YTD</stp>
        <stp>[VALORES POTENCIALES Y SEGUIMIENTO.xlsx]POTENCIALES!R71C29</stp>
        <tr r="AC71" s="1"/>
      </tp>
      <tp>
        <v>83.54</v>
        <stp/>
        <stp>##V3_BDPV12</stp>
        <stp>AMED US Equity</stp>
        <stp>PX_CLOSE_YTD</stp>
        <stp>[VALORES POTENCIALES Y SEGUIMIENTO.xlsx]POTENCIALES!R84C29</stp>
        <tr r="AC84" s="1"/>
      </tp>
      <tp>
        <v>265.29500000000002</v>
        <stp/>
        <stp>##V3_BDPV12</stp>
        <stp>FLT US Equity</stp>
        <stp>HIGH_52WEEK</stp>
        <stp>[VALORES POTENCIALES Y SEGUIMIENTO.xlsx]POTENCIALES!R192C33</stp>
        <tr r="AG192" s="1"/>
      </tp>
      <tp>
        <v>96.27</v>
        <stp/>
        <stp>##V3_BDPV12</stp>
        <stp>ITT US Equity</stp>
        <stp>HIGH_52WEEK</stp>
        <stp>[VALORES POTENCIALES Y SEGUIMIENTO.xlsx]POTENCIALES!R161C33</stp>
        <tr r="AG161" s="1"/>
      </tp>
      <tp>
        <v>266.04000000000002</v>
        <stp/>
        <stp>##V3_BDPV12</stp>
        <stp>CAT US Equity</stp>
        <stp>HIGH_52WEEK</stp>
        <stp>[VALORES POTENCIALES Y SEGUIMIENTO.xlsx]POTENCIALES!R152C33</stp>
        <tr r="AG152" s="1"/>
      </tp>
      <tp>
        <v>498.95</v>
        <stp/>
        <stp>##V3_BDPV12</stp>
        <stp>LMT US Equity</stp>
        <stp>HIGH_52WEEK</stp>
        <stp>[VALORES POTENCIALES Y SEGUIMIENTO.xlsx]POTENCIALES!R194C33</stp>
        <tr r="AG194" s="1"/>
      </tp>
      <tp>
        <v>369</v>
        <stp/>
        <stp>##V3_BDPV12</stp>
        <stp>WAT US Equity</stp>
        <stp>HIGH_52WEEK</stp>
        <stp>[VALORES POTENCIALES Y SEGUIMIENTO.xlsx]POTENCIALES!R126C33</stp>
        <tr r="AG126" s="1"/>
      </tp>
      <tp>
        <v>59.181819915771484</v>
        <stp/>
        <stp>##V3_BDPV12</stp>
        <stp>SEE US Equity</stp>
        <stp>BEST_TARGET_PRICE</stp>
        <stp>[VALORES POTENCIALES Y SEGUIMIENTO.xlsx]POTENCIALES!R165C27</stp>
        <tr r="AA165" s="1"/>
      </tp>
      <tp>
        <v>85.85</v>
        <stp/>
        <stp>##V3_BDPV12</stp>
        <stp>GILD US Equity</stp>
        <stp>PX_CLOSE_YTD</stp>
        <stp>[VALORES POTENCIALES Y SEGUIMIENTO.xlsx]POTENCIALES!R39C29</stp>
        <tr r="AC39" s="1"/>
      </tp>
      <tp>
        <v>74.27</v>
        <stp/>
        <stp>##V3_BDPV12</stp>
        <stp>GMED US Equity</stp>
        <stp>PX_CLOSE_YTD</stp>
        <stp>[VALORES POTENCIALES Y SEGUIMIENTO.xlsx]POTENCIALES!R72C29</stp>
        <tr r="AC72" s="1"/>
      </tp>
      <tp>
        <v>243.875</v>
        <stp/>
        <stp>##V3_BDPV12</stp>
        <stp>SNA US Equity</stp>
        <stp>BEST_TARGET_PRICE</stp>
        <stp>[VALORES POTENCIALES Y SEGUIMIENTO.xlsx]POTENCIALES!R151C27</stp>
        <tr r="AA151" s="1"/>
      </tp>
      <tp>
        <v>67.333335876464844</v>
        <stp/>
        <stp>##V3_BDPV12</stp>
        <stp>SON US Equity</stp>
        <stp>BEST_TARGET_PRICE</stp>
        <stp>[VALORES POTENCIALES Y SEGUIMIENTO.xlsx]POTENCIALES!R168C27</stp>
        <tr r="AA168" s="1"/>
      </tp>
      <tp t="s">
        <v>CANADA</v>
        <stp/>
        <stp>##V3_BDPV12</stp>
        <stp>KXS CN Equity</stp>
        <stp>COUNTRY_FULL_NAME</stp>
        <stp>[VALORES POTENCIALES Y SEGUIMIENTO.xlsx]POTENCIALES!R257C13</stp>
        <tr r="M257" s="1"/>
      </tp>
      <tp t="s">
        <v>#N/A Field Not Applicable</v>
        <stp/>
        <stp>##V3_BDPV12</stp>
        <stp>GOOGL US Equity</stp>
        <stp>DVD_EX_DT</stp>
        <stp>[VALORES POTENCIALES Y SEGUIMIENTO.xlsx]CARTERA!R14C40</stp>
        <tr r="AN14" s="4"/>
      </tp>
      <tp t="s">
        <v>15/12/2022</v>
        <stp/>
        <stp>##V3_BDPV12</stp>
        <stp>GPN US Equity</stp>
        <stp>DVD_EX_DT</stp>
        <stp>[VALORES POTENCIALES Y SEGUIMIENTO.xlsx]POTENCIALES!R193C11</stp>
        <tr r="K193" s="1"/>
      </tp>
      <tp>
        <v>22494.345261120001</v>
        <stp/>
        <stp>##V3_BDPV12</stp>
        <stp>OMC US Equity</stp>
        <stp>CURR_ENTP_VAL</stp>
        <stp>[VALORES POTENCIALES Y SEGUIMIENTO.xlsx]POTENCIALES!R8C18</stp>
        <tr r="R8" s="1"/>
      </tp>
      <tp t="s">
        <v>03/01/2023</v>
        <stp/>
        <stp>##V3_BDPV12</stp>
        <stp>GPS US Equity</stp>
        <stp>DVD_EX_DT</stp>
        <stp>[VALORES POTENCIALES Y SEGUIMIENTO.xlsx]POTENCIALES!R214C11</stp>
        <tr r="K214" s="1"/>
      </tp>
      <tp t="s">
        <v>01/12/2022</v>
        <stp/>
        <stp>##V3_BDPV12</stp>
        <stp>GPC US Equity</stp>
        <stp>DVD_EX_DT</stp>
        <stp>[VALORES POTENCIALES Y SEGUIMIENTO.xlsx]POTENCIALES!R219C11</stp>
        <tr r="K219" s="1"/>
      </tp>
      <tp>
        <v>67.809524536132813</v>
        <stp/>
        <stp>##V3_BDPV12</stp>
        <stp>STX US Equity</stp>
        <stp>BEST_TARGET_PRICE</stp>
        <stp>[VALORES POTENCIALES Y SEGUIMIENTO.xlsx]POTENCIALES!R344C27</stp>
        <tr r="AA344" s="1"/>
      </tp>
      <tp t="s">
        <v>#N/A N/A</v>
        <stp/>
        <stp>##V3_BDPV12</stp>
        <stp>WYND US Equity</stp>
        <stp>PX_CLOSE_YTD</stp>
        <stp>[VALORES POTENCIALES Y SEGUIMIENTO.xlsx]POTENCIALES!R27C29</stp>
        <tr r="AC27" s="1"/>
      </tp>
      <tp>
        <v>37.076923370361328</v>
        <stp/>
        <stp>##V3_BDPV12</stp>
        <stp>SPR US Equity</stp>
        <stp>BEST_TARGET_PRICE</stp>
        <stp>[VALORES POTENCIALES Y SEGUIMIENTO.xlsx]POTENCIALES!R200C27</stp>
        <tr r="AA200" s="1"/>
      </tp>
      <tp t="s">
        <v>#N/A N/A</v>
        <stp/>
        <stp>##V3_BDPV12</stp>
        <stp>EKT SM Equity</stp>
        <stp>pe_ratio</stp>
        <stp>[VALORES POTENCIALES Y SEGUIMIENTO.xlsx]CARTERA!R47C18</stp>
        <tr r="R47" s="4"/>
      </tp>
      <tp t="s">
        <v>17/01/2023</v>
        <stp/>
        <stp>##V3_BDPV12</stp>
        <stp>GGG US Equity</stp>
        <stp>DVD_EX_DT</stp>
        <stp>[VALORES POTENCIALES Y SEGUIMIENTO.xlsx]POTENCIALES!R157C11</stp>
        <tr r="K157" s="1"/>
      </tp>
      <tp>
        <v>55.02</v>
        <stp/>
        <stp>##V3_BDPV12</stp>
        <stp>SEE US Equity</stp>
        <stp>PX_CLOSE_1D</stp>
        <stp>[VALORES POTENCIALES Y SEGUIMIENTO.xlsx]POTENCIALES!R165C32</stp>
        <tr r="AF165" s="1"/>
      </tp>
      <tp>
        <v>148.63999999999999</v>
        <stp/>
        <stp>##V3_BDPV12</stp>
        <stp>EME US Equity</stp>
        <stp>PX_CLOSE_1D</stp>
        <stp>[VALORES POTENCIALES Y SEGUIMIENTO.xlsx]POTENCIALES!R138C32</stp>
        <tr r="AF138" s="1"/>
      </tp>
      <tp>
        <v>27476495116.349998</v>
        <stp/>
        <stp>##V3_BDPV12</stp>
        <stp>AD NA Equity</stp>
        <stp>CUR_MKT_CAP</stp>
        <stp>[VALORES POTENCIALES Y SEGUIMIENTO.xlsx]SPX SX5E CAC40 DAX30 IBEX35!R8C12</stp>
        <tr r="L8" s="6"/>
      </tp>
      <tp>
        <v>30.29</v>
        <stp/>
        <stp>##V3_BDPV12</stp>
        <stp>CAE CN Equity</stp>
        <stp>PX_CLOSE_1D</stp>
        <stp>[VALORES POTENCIALES Y SEGUIMIENTO.xlsx]POTENCIALES!R210C32</stp>
        <tr r="AF210" s="1"/>
      </tp>
      <tp>
        <v>86497733814.660004</v>
        <stp/>
        <stp>##V3_BDPV12</stp>
        <stp>SU FP Equity</stp>
        <stp>CUR_MKT_CAP</stp>
        <stp>[VALORES POTENCIALES Y SEGUIMIENTO.xlsx]SPX SX5E CAC40 DAX30 IBEX35!R40C21</stp>
        <tr r="U40" s="6"/>
      </tp>
      <tp>
        <v>86497733814.660004</v>
        <stp/>
        <stp>##V3_BDPV12</stp>
        <stp>SU FP Equity</stp>
        <stp>CUR_MKT_CAP</stp>
        <stp>[VALORES POTENCIALES Y SEGUIMIENTO.xlsx]SPX SX5E CAC40 DAX30 IBEX35!R52C12</stp>
        <tr r="L52" s="6"/>
      </tp>
      <tp>
        <v>10.85611748595174</v>
        <stp/>
        <stp>##V3_BDPV12</stp>
        <stp>PYPL US Equity</stp>
        <stp>RETURN_COM_EQY</stp>
        <stp>[VALORES POTENCIALES Y SEGUIMIENTO.xlsx]CARTERA!R27C19</stp>
        <tr r="S27" s="4"/>
      </tp>
      <tp t="s">
        <v>02/09/2022</v>
        <stp/>
        <stp>##V3_BDPV12</stp>
        <stp>NLSN US Equity</stp>
        <stp>DVD_PAY_DT</stp>
        <stp>[VALORES POTENCIALES Y SEGUIMIENTO.xlsx]POTENCIALES!R48C12</stp>
        <tr r="L48" s="1"/>
      </tp>
      <tp t="s">
        <v>30/11/2022</v>
        <stp/>
        <stp>##V3_BDPV12</stp>
        <stp>ALSN US Equity</stp>
        <stp>DVD_PAY_DT</stp>
        <stp>[VALORES POTENCIALES Y SEGUIMIENTO.xlsx]POTENCIALES!R18C12</stp>
        <tr r="L18" s="1"/>
      </tp>
      <tp>
        <v>2.4307893950055419</v>
        <stp/>
        <stp>##V3_BDPV12</stp>
        <stp>MASI US Equity</stp>
        <stp>NET_DEBT_TO_EBITDA</stp>
        <stp>[VALORES POTENCIALES Y SEGUIMIENTO.xlsx]POTENCIALES!R73C20</stp>
        <tr r="T73" s="1"/>
      </tp>
      <tp t="s">
        <v>15/03/2021</v>
        <stp/>
        <stp>##V3_BDPV12</stp>
        <stp>CLGX US Equity</stp>
        <stp>DVD_PAY_DT</stp>
        <stp>[VALORES POTENCIALES Y SEGUIMIENTO.xlsx]POTENCIALES!R46C12</stp>
        <tr r="L46" s="1"/>
      </tp>
      <tp>
        <v>99.1</v>
        <stp/>
        <stp>##V3_BDPV12</stp>
        <stp>US88032Q1094 ISIN</stp>
        <stp>INTERVAL_HIGH</stp>
        <stp>[VALORES POTENCIALES Y SEGUIMIENTO.xlsx]CARTERA!R40C4</stp>
        <stp>START_DATE_OVERRIDE</stp>
        <stp>20200101</stp>
        <stp>END_DATE_OVERRIDE</stp>
        <stp>20230203</stp>
        <stp>MARKET_DATA_OVERRIDE</stp>
        <stp>PX_LAST</stp>
        <tr r="D40" s="4"/>
      </tp>
      <tp t="s">
        <v>UNITED STATES</v>
        <stp/>
        <stp>##V3_BDPV12</stp>
        <stp>SNPS US Equity</stp>
        <stp>COUNTRY_FULL_NAME</stp>
        <stp>[VALORES POTENCIALES Y SEGUIMIENTO.xlsx]POTENCIALES!R292C13</stp>
        <tr r="M292" s="1"/>
      </tp>
      <tp t="s">
        <v>#N/A Field Not Applicable</v>
        <stp/>
        <stp>##V3_BDPV12</stp>
        <stp>MTCH US Equity</stp>
        <stp>DVD_EX_DT</stp>
        <stp>[VALORES POTENCIALES Y SEGUIMIENTO.xlsx]POTENCIALES!R269C11</stp>
        <tr r="K269" s="1"/>
      </tp>
      <tp t="s">
        <v>UNITED STATES</v>
        <stp/>
        <stp>##V3_BDPV12</stp>
        <stp>ANSS US Equity</stp>
        <stp>COUNTRY_FULL_NAME</stp>
        <stp>[VALORES POTENCIALES Y SEGUIMIENTO.xlsx]POTENCIALES!R295C13</stp>
        <tr r="M295" s="1"/>
      </tp>
      <tp t="s">
        <v>05/01/2023</v>
        <stp/>
        <stp>##V3_BDPV12</stp>
        <stp>NTAP US Equity</stp>
        <stp>DVD_EX_DT</stp>
        <stp>[VALORES POTENCIALES Y SEGUIMIENTO.xlsx]POTENCIALES!R333C11</stp>
        <tr r="K333" s="1"/>
      </tp>
      <tp>
        <v>4.4175000190734863</v>
        <stp/>
        <stp>##V3_BDPV12</stp>
        <stp>TLGO SM Equity</stp>
        <stp>BEST_TARGET_PRICE</stp>
        <stp>[VALORES POTENCIALES Y SEGUIMIENTO.xlsx]CARTERA!R62C30</stp>
        <tr r="AD62" s="4"/>
      </tp>
      <tp t="s">
        <v>UNITED STATES</v>
        <stp/>
        <stp>##V3_BDPV12</stp>
        <stp>INTU US Equity</stp>
        <stp>COUNTRY_FULL_NAME</stp>
        <stp>[VALORES POTENCIALES Y SEGUIMIENTO.xlsx]POTENCIALES!R283C13</stp>
        <tr r="M283" s="1"/>
      </tp>
      <tp t="s">
        <v>10/02/2023</v>
        <stp/>
        <stp>##V3_BDPV12</stp>
        <stp>TTEK US Equity</stp>
        <stp>DVD_EX_DT</stp>
        <stp>[VALORES POTENCIALES Y SEGUIMIENTO.xlsx]POTENCIALES!R143C11</stp>
        <tr r="K143" s="1"/>
      </tp>
      <tp t="s">
        <v>UNITED STATES</v>
        <stp/>
        <stp>##V3_BDPV12</stp>
        <stp>INTC US Equity</stp>
        <stp>COUNTRY_FULL_NAME</stp>
        <stp>[VALORES POTENCIALES Y SEGUIMIENTO.xlsx]POTENCIALES!R352C13</stp>
        <tr r="M352" s="1"/>
      </tp>
      <tp>
        <v>1.736</v>
        <stp/>
        <stp>##V3_BDPV12</stp>
        <stp>BF/B US Equity</stp>
        <stp>EQY_DPS</stp>
        <stp>[VALORES POTENCIALES Y SEGUIMIENTO.xlsx]POTENCIALES!R36C10</stp>
        <tr r="J36" s="1"/>
      </tp>
      <tp t="s">
        <v>UNITED STATES</v>
        <stp/>
        <stp>##V3_BDPV12</stp>
        <stp>GNTX US Equity</stp>
        <stp>COUNTRY_FULL_NAME</stp>
        <stp>[VALORES POTENCIALES Y SEGUIMIENTO.xlsx]POTENCIALES!R133C13</stp>
        <tr r="M133" s="1"/>
      </tp>
      <tp t="s">
        <v>02/03/2023</v>
        <stp/>
        <stp>##V3_BDPV12</stp>
        <stp>OTEX US Equity</stp>
        <stp>DVD_EX_DT</stp>
        <stp>[VALORES POTENCIALES Y SEGUIMIENTO.xlsx]POTENCIALES!R323C11</stp>
        <tr r="K323" s="1"/>
      </tp>
      <tp>
        <v>5605.1166300000004</v>
        <stp/>
        <stp>##V3_BDPV12</stp>
        <stp>ASGN US Equity</stp>
        <stp>CURR_ENTP_VAL</stp>
        <stp>[VALORES POTENCIALES Y SEGUIMIENTO.xlsx]POTENCIALES!R60C18</stp>
        <tr r="R60" s="1"/>
      </tp>
      <tp t="s">
        <v>#N/A Field Not Applicable</v>
        <stp/>
        <stp>##V3_BDPV12</stp>
        <stp>FTNT US Equity</stp>
        <stp>DVD_EX_DT</stp>
        <stp>[VALORES POTENCIALES Y SEGUIMIENTO.xlsx]POTENCIALES!R331C11</stp>
        <tr r="K331" s="1"/>
      </tp>
      <tp t="s">
        <v>SPAIN</v>
        <stp/>
        <stp>##V3_BDPV12</stp>
        <stp>TLGO SM Equity</stp>
        <stp>COUNTRY_FULL_NAME</stp>
        <stp>[VALORES POTENCIALES Y SEGUIMIENTO.xlsx]CARTERA!R62C32</stp>
        <tr r="AF62" s="4"/>
      </tp>
      <tp t="s">
        <v>#N/A Field Not Applicable</v>
        <stp/>
        <stp>##V3_BDPV12</stp>
        <stp>ETSY US Equity</stp>
        <stp>DVD_EX_DT</stp>
        <stp>[VALORES POTENCIALES Y SEGUIMIENTO.xlsx]POTENCIALES!R260C11</stp>
        <tr r="K260" s="1"/>
      </tp>
      <tp t="s">
        <v>13/04/2022</v>
        <stp/>
        <stp>##V3_BDPV12</stp>
        <stp>ATVI US Equity</stp>
        <stp>DVD_EX_DT</stp>
        <stp>[VALORES POTENCIALES Y SEGUIMIENTO.xlsx]POTENCIALES!R326C11</stp>
        <tr r="K326" s="1"/>
      </tp>
      <tp t="s">
        <v>#N/A N/A</v>
        <stp/>
        <stp>##V3_BDPV12</stp>
        <stp>ANTM US Equity</stp>
        <stp>CURR_ENTP_VAL</stp>
        <stp>[VALORES POTENCIALES Y SEGUIMIENTO.xlsx]POTENCIALES!R80C18</stp>
        <tr r="R80" s="1"/>
      </tp>
      <tp>
        <v>36941.166661839998</v>
        <stp/>
        <stp>##V3_BDPV12</stp>
        <stp>ANET US Equity</stp>
        <stp>CURR_ENTP_VAL</stp>
        <stp>[VALORES POTENCIALES Y SEGUIMIENTO.xlsx]POTENCIALES!R11C18</stp>
        <tr r="R11" s="1"/>
      </tp>
      <tp t="s">
        <v>25/09/2008</v>
        <stp/>
        <stp>##V3_BDPV12</stp>
        <stp>TTWO US Equity</stp>
        <stp>DVD_EX_DT</stp>
        <stp>[VALORES POTENCIALES Y SEGUIMIENTO.xlsx]POTENCIALES!R327C11</stp>
        <tr r="K327" s="1"/>
      </tp>
      <tp t="s">
        <v>UNITED STATES</v>
        <stp/>
        <stp>##V3_BDPV12</stp>
        <stp>ZNGA US Equity</stp>
        <stp>COUNTRY_FULL_NAME</stp>
        <stp>[VALORES POTENCIALES Y SEGUIMIENTO.xlsx]POTENCIALES!R328C13</stp>
        <tr r="M328" s="1"/>
      </tp>
      <tp>
        <v>6585.0743057900008</v>
        <stp/>
        <stp>##V3_BDPV12</stp>
        <stp>ALSN US Equity</stp>
        <stp>CURR_ENTP_VAL</stp>
        <stp>[VALORES POTENCIALES Y SEGUIMIENTO.xlsx]POTENCIALES!R18C18</stp>
        <tr r="R18" s="1"/>
      </tp>
      <tp t="s">
        <v>Consumer Staples</v>
        <stp/>
        <stp>##V3_BDPV12</stp>
        <stp>EBRO SM Equity</stp>
        <stp>ICB_INDUSTRY_NAME</stp>
        <stp>[VALORES POTENCIALES Y SEGUIMIENTO.xlsx]CARTERA!R49C35</stp>
        <tr r="AI49" s="4"/>
      </tp>
      <tp>
        <v>3524.4293591599999</v>
        <stp/>
        <stp>##V3_BDPV12</stp>
        <stp>AMED US Equity</stp>
        <stp>CURR_ENTP_VAL</stp>
        <stp>[VALORES POTENCIALES Y SEGUIMIENTO.xlsx]POTENCIALES!R84C18</stp>
        <tr r="R84" s="1"/>
      </tp>
      <tp t="s">
        <v>#N/A N/A</v>
        <stp/>
        <stp>##V3_BDPV12</stp>
        <stp>ABMD US Equity</stp>
        <stp>CURR_ENTP_VAL</stp>
        <stp>[VALORES POTENCIALES Y SEGUIMIENTO.xlsx]POTENCIALES!R71C18</stp>
        <tr r="R71" s="1"/>
      </tp>
      <tp>
        <v>315622.14287148003</v>
        <stp/>
        <stp>##V3_BDPV12</stp>
        <stp>ABBV US Equity</stp>
        <stp>CURR_ENTP_VAL</stp>
        <stp>[VALORES POTENCIALES Y SEGUIMIENTO.xlsx]POTENCIALES!R91C18</stp>
        <tr r="R91" s="1"/>
      </tp>
      <tp t="s">
        <v>11/03/2022</v>
        <stp/>
        <stp>##V3_BDPV12</stp>
        <stp>CTXS US Equity</stp>
        <stp>DVD_EX_DT</stp>
        <stp>[VALORES POTENCIALES Y SEGUIMIENTO.xlsx]POTENCIALES!R302C11</stp>
        <tr r="K302" s="1"/>
      </tp>
      <tp t="s">
        <v>UNITED STATES</v>
        <stp/>
        <stp>##V3_BDPV12</stp>
        <stp>DNKN US Equity</stp>
        <stp>COUNTRY_FULL_NAME</stp>
        <stp>[VALORES POTENCIALES Y SEGUIMIENTO.xlsx]POTENCIALES!R243C13</stp>
        <tr r="M243" s="1"/>
      </tp>
      <tp t="s">
        <v>UNITED STATES</v>
        <stp/>
        <stp>##V3_BDPV12</stp>
        <stp>INOV US Equity</stp>
        <stp>COUNTRY_FULL_NAME</stp>
        <stp>[VALORES POTENCIALES Y SEGUIMIENTO.xlsx]POTENCIALES!R312C13</stp>
        <tr r="M312" s="1"/>
      </tp>
      <tp>
        <v>2499295121.8650002</v>
        <stp/>
        <stp>##V3_BDPV12</stp>
        <stp>VRNT US Equity</stp>
        <stp>CUR_MKT_CAP</stp>
        <stp>[VALORES POTENCIALES Y SEGUIMIENTO.xlsx]POTENCIALES!R321C17</stp>
        <tr r="Q321" s="1"/>
      </tp>
      <tp>
        <v>2.161408270718467</v>
        <stp/>
        <stp>##V3_BDPV12</stp>
        <stp>IT US Equity</stp>
        <stp>NET_DEBT_TO_EBITDA</stp>
        <stp>[VALORES POTENCIALES Y SEGUIMIENTO.xlsx]POTENCIALES!R49C20</stp>
        <tr r="T49" s="1"/>
      </tp>
      <tp>
        <v>2.2344915254237288</v>
        <stp/>
        <stp>##V3_BDPV12</stp>
        <stp>KO US Equity</stp>
        <stp>NET_DEBT_TO_EBITDA</stp>
        <stp>[VALORES POTENCIALES Y SEGUIMIENTO.xlsx]POTENCIALES!R38C20</stp>
        <tr r="T38" s="1"/>
      </tp>
      <tp>
        <v>57965877067.175995</v>
        <stp/>
        <stp>##V3_BDPV12</stp>
        <stp>SAN SQ Equity</stp>
        <stp>CUR_MKT_CAP</stp>
        <stp>[VALORES POTENCIALES Y SEGUIMIENTO.xlsx]SPX SX5E CAC40 DAX30 IBEX35!R48C12</stp>
        <tr r="L48" s="6"/>
      </tp>
      <tp>
        <v>147104464715.45001</v>
        <stp/>
        <stp>##V3_BDPV12</stp>
        <stp>LIN GY Equity</stp>
        <stp>CUR_MKT_CAP</stp>
        <stp>[VALORES POTENCIALES Y SEGUIMIENTO.xlsx]SPX SX5E CAC40 DAX30 IBEX35!R39C12</stp>
        <tr r="L39" s="6"/>
      </tp>
      <tp>
        <v>1.8688118811881189</v>
        <stp/>
        <stp>##V3_BDPV12</stp>
        <stp>MO US Equity</stp>
        <stp>NET_DEBT_TO_EBITDA</stp>
        <stp>[VALORES POTENCIALES Y SEGUIMIENTO.xlsx]POTENCIALES!R32C20</stp>
        <tr r="T32" s="1"/>
      </tp>
      <tp>
        <v>39913288685.118004</v>
        <stp/>
        <stp>##V3_BDPV12</stp>
        <stp>ROST US Equity</stp>
        <stp>CUR_MKT_CAP</stp>
        <stp>[VALORES POTENCIALES Y SEGUIMIENTO.xlsx]POTENCIALES!R213C17</stp>
        <tr r="Q213" s="1"/>
      </tp>
      <tp>
        <v>147104464715.45001</v>
        <stp/>
        <stp>##V3_BDPV12</stp>
        <stp>LIN GY Equity</stp>
        <stp>CUR_MKT_CAP</stp>
        <stp>[VALORES POTENCIALES Y SEGUIMIENTO.xlsx]SPX SX5E CAC40 DAX30 IBEX35!R31C30</stp>
        <tr r="AD31" s="6"/>
      </tp>
      <tp>
        <v>1.5478144684100019</v>
        <stp/>
        <stp>##V3_BDPV12</stp>
        <stp>DOO CN Equity</stp>
        <stp>NET_DEBT_TO_EBITDA</stp>
        <stp>[VALORES POTENCIALES Y SEGUIMIENTO.xlsx]POTENCIALES!R24C20</stp>
        <tr r="T24" s="1"/>
      </tp>
      <tp>
        <v>30.6</v>
        <stp/>
        <stp>##V3_BDPV12</stp>
        <stp>TOY CN Equity</stp>
        <stp>LOW_52WEEK</stp>
        <stp>[VALORES POTENCIALES Y SEGUIMIENTO.xlsx]POTENCIALES!R29C35</stp>
        <tr r="AI29" s="1"/>
      </tp>
      <tp>
        <v>2.1376090212316097</v>
        <stp/>
        <stp>##V3_BDPV12</stp>
        <stp>CI US Equity</stp>
        <stp>NET_DEBT_TO_EBITDA</stp>
        <stp>[VALORES POTENCIALES Y SEGUIMIENTO.xlsx]POTENCIALES!R99C20</stp>
        <tr r="T99" s="1"/>
      </tp>
      <tp>
        <v>2.2734147760325771</v>
        <stp/>
        <stp>##V3_BDPV12</stp>
        <stp>CL US Equity</stp>
        <stp>NET_DEBT_TO_EBITDA</stp>
        <stp>[VALORES POTENCIALES Y SEGUIMIENTO.xlsx]POTENCIALES!R67C20</stp>
        <tr r="T67" s="1"/>
      </tp>
      <tp>
        <v>1.3613933236574747</v>
        <stp/>
        <stp>##V3_BDPV12</stp>
        <stp>EL US Equity</stp>
        <stp>NET_DEBT_TO_EBITDA</stp>
        <stp>[VALORES POTENCIALES Y SEGUIMIENTO.xlsx]POTENCIALES!R68C20</stp>
        <tr r="T68" s="1"/>
      </tp>
      <tp>
        <v>121668999999.99998</v>
        <stp/>
        <stp>##V3_BDPV12</stp>
        <stp>SIE GY Equity</stp>
        <stp>CUR_MKT_CAP</stp>
        <stp>[VALORES POTENCIALES Y SEGUIMIENTO.xlsx]SPX SX5E CAC40 DAX30 IBEX35!R50C12</stp>
        <tr r="L50" s="6"/>
      </tp>
      <tp>
        <v>70.77</v>
        <stp/>
        <stp>##V3_BDPV12</stp>
        <stp>CNC US Equity</stp>
        <stp>LAST PRICE</stp>
        <stp>[VALORES POTENCIALES Y SEGUIMIENTO.xlsx]POTENCIALES!R82C30</stp>
        <tr r="AD82" s="1"/>
      </tp>
      <tp>
        <v>41553943425.089996</v>
        <stp/>
        <stp>##V3_BDPV12</stp>
        <stp>FTNT US Equity</stp>
        <stp>CUR_MKT_CAP</stp>
        <stp>[VALORES POTENCIALES Y SEGUIMIENTO.xlsx]POTENCIALES!R331C17</stp>
        <tr r="Q331" s="1"/>
      </tp>
      <tp>
        <v>-0.65500448022881474</v>
        <stp/>
        <stp>##V3_BDPV12</stp>
        <stp>RHI US Equity</stp>
        <stp>NET_DEBT_TO_EBITDA</stp>
        <stp>[VALORES POTENCIALES Y SEGUIMIENTO.xlsx]POTENCIALES!R57C20</stp>
        <tr r="T57" s="1"/>
      </tp>
      <tp>
        <v>152.04</v>
        <stp/>
        <stp>##V3_BDPV12</stp>
        <stp>CLX US Equity</stp>
        <stp>LAST PRICE</stp>
        <stp>[VALORES POTENCIALES Y SEGUIMIENTO.xlsx]POTENCIALES!R88C30</stp>
        <tr r="AD88" s="1"/>
      </tp>
      <tp>
        <v>65</v>
        <stp/>
        <stp>##V3_BDPV12</stp>
        <stp>BMY US Equity</stp>
        <stp>LOW_52WEEK</stp>
        <stp>[VALORES POTENCIALES Y SEGUIMIENTO.xlsx]POTENCIALES!R92C35</stp>
        <tr r="AI92" s="1"/>
      </tp>
      <tp>
        <v>228194312698.53998</v>
        <stp/>
        <stp>##V3_BDPV12</stp>
        <stp>COST US Equity</stp>
        <stp>CUR_MKT_CAP</stp>
        <stp>[VALORES POTENCIALES Y SEGUIMIENTO.xlsx]POTENCIALES!R229C17</stp>
        <tr r="Q229" s="1"/>
      </tp>
      <tp>
        <v>0.42471901503949494</v>
        <stp/>
        <stp>##V3_BDPV12</stp>
        <stp>ROL US Equity</stp>
        <stp>NET_DEBT_TO_EBITDA</stp>
        <stp>[VALORES POTENCIALES Y SEGUIMIENTO.xlsx]POTENCIALES!R43C20</stp>
        <tr r="T43" s="1"/>
      </tp>
      <tp>
        <v>124.89</v>
        <stp/>
        <stp>##V3_BDPV12</stp>
        <stp>CHH US Equity</stp>
        <stp>LAST PRICE</stp>
        <stp>[VALORES POTENCIALES Y SEGUIMIENTO.xlsx]POTENCIALES!R25C30</stp>
        <tr r="AD25" s="1"/>
      </tp>
      <tp>
        <v>502.3</v>
        <stp/>
        <stp>##V3_BDPV12</stp>
        <stp>CHE US Equity</stp>
        <stp>LAST PRICE</stp>
        <stp>[VALORES POTENCIALES Y SEGUIMIENTO.xlsx]POTENCIALES!R81C30</stp>
        <tr r="AD81" s="1"/>
      </tp>
      <tp>
        <v>83.08</v>
        <stp/>
        <stp>##V3_BDPV12</stp>
        <stp>CHD US Equity</stp>
        <stp>LAST PRICE</stp>
        <stp>[VALORES POTENCIALES Y SEGUIMIENTO.xlsx]POTENCIALES!R90C30</stp>
        <tr r="AD90" s="1"/>
      </tp>
      <tp>
        <v>5491581737.6000004</v>
        <stp/>
        <stp>##V3_BDPV12</stp>
        <stp>BWXT US Equity</stp>
        <stp>CUR_MKT_CAP</stp>
        <stp>[VALORES POTENCIALES Y SEGUIMIENTO.xlsx]POTENCIALES!R153C17</stp>
        <tr r="Q153" s="1"/>
      </tp>
      <tp>
        <v>1.4059792287835431</v>
        <stp/>
        <stp>##V3_BDPV12</stp>
        <stp>RMD US Equity</stp>
        <stp>NET_DEBT_TO_EBITDA</stp>
        <stp>[VALORES POTENCIALES Y SEGUIMIENTO.xlsx]POTENCIALES!R74C20</stp>
        <tr r="T74" s="1"/>
      </tp>
      <tp t="s">
        <v>Aena SME SA</v>
        <stp/>
        <stp>##V3_BDPV12</stp>
        <stp>AENA SM Equity</stp>
        <stp>SECURITY_NAME</stp>
        <stp>[VALORES POTENCIALES Y SEGUIMIENTO.xlsx]SPX SX5E CAC40 DAX30 IBEX35!R9C41</stp>
        <tr r="AO9" s="6"/>
      </tp>
      <tp>
        <v>99188151759.449997</v>
        <stp/>
        <stp>##V3_BDPV12</stp>
        <stp>AMAT US Equity</stp>
        <stp>CUR_MKT_CAP</stp>
        <stp>[VALORES POTENCIALES Y SEGUIMIENTO.xlsx]POTENCIALES!R359C17</stp>
        <tr r="Q359" s="1"/>
      </tp>
      <tp>
        <v>69.680000000000007</v>
        <stp/>
        <stp>##V3_BDPV12</stp>
        <stp>BAH US Equity</stp>
        <stp>LOW_52WEEK</stp>
        <stp>[VALORES POTENCIALES Y SEGUIMIENTO.xlsx]POTENCIALES!R50C35</stp>
        <tr r="AI50" s="1"/>
      </tp>
      <tp>
        <v>1.3962339344425625</v>
        <stp/>
        <stp>##V3_BDPV12</stp>
        <stp>PG US Equity</stp>
        <stp>NET_DEBT_TO_EBITDA</stp>
        <stp>[VALORES POTENCIALES Y SEGUIMIENTO.xlsx]POTENCIALES!R69C20</stp>
        <tr r="T69" s="1"/>
      </tp>
      <tp>
        <v>1.6252417075710248</v>
        <stp/>
        <stp>##V3_BDPV12</stp>
        <stp>PM US Equity</stp>
        <stp>NET_DEBT_TO_EBITDA</stp>
        <stp>[VALORES POTENCIALES Y SEGUIMIENTO.xlsx]POTENCIALES!R31C20</stp>
        <tr r="T31" s="1"/>
      </tp>
      <tp>
        <v>48.38</v>
        <stp/>
        <stp>##V3_BDPV12</stp>
        <stp>BCO US Equity</stp>
        <stp>LOW_52WEEK</stp>
        <stp>[VALORES POTENCIALES Y SEGUIMIENTO.xlsx]POTENCIALES!R66C35</stp>
        <tr r="AI66" s="1"/>
      </tp>
      <tp>
        <v>1900254165904.24</v>
        <stp/>
        <stp>##V3_BDPV12</stp>
        <stp>MSFT US Equity</stp>
        <stp>CUR_MKT_CAP</stp>
        <stp>[VALORES POTENCIALES Y SEGUIMIENTO.xlsx]POTENCIALES!R282C17</stp>
        <tr r="Q282" s="1"/>
      </tp>
      <tp t="s">
        <v>#N/A N/A</v>
        <stp/>
        <stp>##V3_BDPV12</stp>
        <stp>MANT US Equity</stp>
        <stp>CUR_MKT_CAP</stp>
        <stp>[VALORES POTENCIALES Y SEGUIMIENTO.xlsx]POTENCIALES!R325C17</stp>
        <tr r="Q325" s="1"/>
      </tp>
      <tp>
        <v>1.6909186249180008</v>
        <stp/>
        <stp>##V3_BDPV12</stp>
        <stp>UI US Equity</stp>
        <stp>NET_DEBT_TO_EBITDA</stp>
        <stp>[VALORES POTENCIALES Y SEGUIMIENTO.xlsx]POTENCIALES!R12C20</stp>
        <tr r="T12" s="1"/>
      </tp>
      <tp>
        <v>1156692397.6000001</v>
        <stp/>
        <stp>##V3_BDPV12</stp>
        <stp>IRBT US Equity</stp>
        <stp>CUR_MKT_CAP</stp>
        <stp>[VALORES POTENCIALES Y SEGUIMIENTO.xlsx]POTENCIALES!R256C17</stp>
        <tr r="Q256" s="1"/>
      </tp>
      <tp>
        <v>77.09</v>
        <stp/>
        <stp>##V3_BDPV12</stp>
        <stp>CAH US Equity</stp>
        <stp>LAST PRICE</stp>
        <stp>[VALORES POTENCIALES Y SEGUIMIENTO.xlsx]POTENCIALES!R96C30</stp>
        <tr r="AD96" s="1"/>
      </tp>
      <tp>
        <v>2480.06</v>
        <stp/>
        <stp>##V3_BDPV12</stp>
        <stp>CSU CN Equity</stp>
        <stp>HIGH_52WEEK</stp>
        <stp>[VALORES POTENCIALES Y SEGUIMIENTO.xlsx]POTENCIALES!R319C33</stp>
        <tr r="AG319" s="1"/>
      </tp>
      <tp t="s">
        <v>#N/A N/A</v>
        <stp/>
        <stp>##V3_BDPV12</stp>
        <stp>KSU US Equity</stp>
        <stp>HIGH_52WEEK</stp>
        <stp>[VALORES POTENCIALES Y SEGUIMIENTO.xlsx]POTENCIALES!R175C33</stp>
        <tr r="AG175" s="1"/>
      </tp>
      <tp>
        <v>105.23</v>
        <stp/>
        <stp>##V3_BDPV12</stp>
        <stp>TRU US Equity</stp>
        <stp>HIGH_52WEEK</stp>
        <stp>[VALORES POTENCIALES Y SEGUIMIENTO.xlsx]POTENCIALES!R181C33</stp>
        <tr r="AG181" s="1"/>
      </tp>
      <tp>
        <v>14.041666984558105</v>
        <stp/>
        <stp>##V3_BDPV12</stp>
        <stp>WU US Equity</stp>
        <stp>BEST_TARGET_PRICE</stp>
        <stp>[VALORES POTENCIALES Y SEGUIMIENTO.xlsx]POTENCIALES!R104C27</stp>
        <tr r="AA104" s="1"/>
      </tp>
      <tp>
        <v>164.28572082519531</v>
        <stp/>
        <stp>##V3_BDPV12</stp>
        <stp>WM US Equity</stp>
        <stp>BEST_TARGET_PRICE</stp>
        <stp>[VALORES POTENCIALES Y SEGUIMIENTO.xlsx]POTENCIALES!R146C27</stp>
        <tr r="AA146" s="1"/>
      </tp>
      <tp>
        <v>169.95</v>
        <stp/>
        <stp>##V3_BDPV12</stp>
        <stp>TTEK US Equity</stp>
        <stp>HIGH_52WEEK</stp>
        <stp>[VALORES POTENCIALES Y SEGUIMIENTO.xlsx]POTENCIALES!R143C33</stp>
        <tr r="AG143" s="1"/>
      </tp>
      <tp>
        <v>374.75</v>
        <stp/>
        <stp>##V3_BDPV12</stp>
        <stp>PH US Equity</stp>
        <stp>BEST_TARGET_PRICE</stp>
        <stp>[VALORES POTENCIALES Y SEGUIMIENTO.xlsx]POTENCIALES!R164C27</stp>
        <tr r="AA164" s="1"/>
      </tp>
      <tp>
        <v>88.82208251953125</v>
        <stp/>
        <stp>##V3_BDPV12</stp>
        <stp>SQ US Equity</stp>
        <stp>BEST_TARGET_PRICE</stp>
        <stp>[VALORES POTENCIALES Y SEGUIMIENTO.xlsx]POTENCIALES!R190C27</stp>
        <tr r="AA190" s="1"/>
      </tp>
      <tp t="s">
        <v>23/02/2023</v>
        <stp/>
        <stp>##V3_BDPV12</stp>
        <stp>FTV US Equity</stp>
        <stp>DVD_EX_DT</stp>
        <stp>[VALORES POTENCIALES Y SEGUIMIENTO.xlsx]POTENCIALES!R127C11</stp>
        <tr r="K127" s="1"/>
      </tp>
      <tp>
        <v>277.31817626953125</v>
        <stp/>
        <stp>##V3_BDPV12</stp>
        <stp>ROK US Equity</stp>
        <stp>BEST_TARGET_PRICE</stp>
        <stp>[VALORES POTENCIALES Y SEGUIMIENTO.xlsx]POTENCIALES!R155C27</stp>
        <tr r="AA155" s="1"/>
      </tp>
      <tp>
        <v>502.07693481445313</v>
        <stp/>
        <stp>##V3_BDPV12</stp>
        <stp>ROP US Equity</stp>
        <stp>BEST_TARGET_PRICE</stp>
        <stp>[VALORES POTENCIALES Y SEGUIMIENTO.xlsx]POTENCIALES!R132C27</stp>
        <tr r="AA132" s="1"/>
      </tp>
      <tp>
        <v>45.08</v>
        <stp/>
        <stp>##V3_BDPV12</stp>
        <stp>FIZZ US Equity</stp>
        <stp>PX_CLOSE_1D</stp>
        <stp>[VALORES POTENCIALES Y SEGUIMIENTO.xlsx]POTENCIALES!R251C32</stp>
        <tr r="AF251" s="1"/>
      </tp>
      <tp>
        <v>51.479999542236328</v>
        <stp/>
        <stp>##V3_BDPV12</stp>
        <stp>RNG US Equity</stp>
        <stp>BEST_TARGET_PRICE</stp>
        <stp>[VALORES POTENCIALES Y SEGUIMIENTO.xlsx]POTENCIALES!R296C27</stp>
        <tr r="AA296" s="1"/>
      </tp>
      <tp>
        <v>45.555557250976563</v>
        <stp/>
        <stp>##V3_BDPV12</stp>
        <stp>ZG US Equity</stp>
        <stp>BEST_TARGET_PRICE</stp>
        <stp>[VALORES POTENCIALES Y SEGUIMIENTO.xlsx]POTENCIALES!R267C27</stp>
        <tr r="AA267" s="1"/>
      </tp>
      <tp>
        <v>85.360000610351563</v>
        <stp/>
        <stp>##V3_BDPV12</stp>
        <stp>ZM US Equity</stp>
        <stp>BEST_TARGET_PRICE</stp>
        <stp>[VALORES POTENCIALES Y SEGUIMIENTO.xlsx]POTENCIALES!R298C27</stp>
        <tr r="AA298" s="1"/>
      </tp>
      <tp>
        <v>105.66</v>
        <stp/>
        <stp>##V3_BDPV12</stp>
        <stp>LOPE US Equity</stp>
        <stp>PX_CLOSE_YTD</stp>
        <stp>[VALORES POTENCIALES Y SEGUIMIENTO.xlsx]POTENCIALES!R65C29</stp>
        <tr r="AC65" s="1"/>
      </tp>
      <tp t="s">
        <v>#N/A Field Not Applicable</v>
        <stp/>
        <stp>##V3_BDPV12</stp>
        <stp>FLT US Equity</stp>
        <stp>DVD_EX_DT</stp>
        <stp>[VALORES POTENCIALES Y SEGUIMIENTO.xlsx]POTENCIALES!R192C11</stp>
        <tr r="K192" s="1"/>
      </tp>
      <tp>
        <v>460.55999755859375</v>
        <stp/>
        <stp>##V3_BDPV12</stp>
        <stp>DE US Equity</stp>
        <stp>BEST_TARGET_PRICE</stp>
        <stp>[VALORES POTENCIALES Y SEGUIMIENTO.xlsx]POTENCIALES!R159C27</stp>
        <tr r="AA159" s="1"/>
      </tp>
      <tp>
        <v>42.4375</v>
        <stp/>
        <stp>##V3_BDPV12</stp>
        <stp>FL US Equity</stp>
        <stp>BEST_TARGET_PRICE</stp>
        <stp>[VALORES POTENCIALES Y SEGUIMIENTO.xlsx]POTENCIALES!R215C27</stp>
        <tr r="AA215" s="1"/>
      </tp>
      <tp>
        <v>207.11111450195313</v>
        <stp/>
        <stp>##V3_BDPV12</stp>
        <stp>FB US Equity</stp>
        <stp>BEST_TARGET_PRICE</stp>
        <stp>[VALORES POTENCIALES Y SEGUIMIENTO.xlsx]POTENCIALES!R272C27</stp>
        <tr r="AA272" s="1"/>
      </tp>
      <tp>
        <v>251.42</v>
        <stp/>
        <stp>##V3_BDPV12</stp>
        <stp>ADSK US Equity</stp>
        <stp>HIGH_52WEEK</stp>
        <stp>[VALORES POTENCIALES Y SEGUIMIENTO.xlsx]POTENCIALES!R293C33</stp>
        <tr r="AG293" s="1"/>
      </tp>
      <tp t="s">
        <v>#N/A N/A</v>
        <stp/>
        <stp>##V3_BDPV12</stp>
        <stp>RTN US Equity</stp>
        <stp>BEST_TARGET_PRICE</stp>
        <stp>[VALORES POTENCIALES Y SEGUIMIENTO.xlsx]POTENCIALES!R197C27</stp>
        <tr r="AA197" s="1"/>
      </tp>
      <tp>
        <v>48.772727966308594</v>
        <stp/>
        <stp>##V3_BDPV12</stp>
        <stp>DT US Equity</stp>
        <stp>BEST_TARGET_PRICE</stp>
        <stp>[VALORES POTENCIALES Y SEGUIMIENTO.xlsx]POTENCIALES!R305C27</stp>
        <tr r="AA305" s="1"/>
      </tp>
      <tp>
        <v>267.5238037109375</v>
        <stp/>
        <stp>##V3_BDPV12</stp>
        <stp>GD US Equity</stp>
        <stp>BEST_TARGET_PRICE</stp>
        <stp>[VALORES POTENCIALES Y SEGUIMIENTO.xlsx]POTENCIALES!R195C27</stp>
        <tr r="AA195" s="1"/>
      </tp>
      <tp>
        <v>134.31333923339844</v>
        <stp/>
        <stp>##V3_BDPV12</stp>
        <stp>EA US Equity</stp>
        <stp>BEST_TARGET_PRICE</stp>
        <stp>[VALORES POTENCIALES Y SEGUIMIENTO.xlsx]POTENCIALES!R329C27</stp>
        <tr r="AA329" s="1"/>
      </tp>
      <tp>
        <v>261.83999633789063</v>
        <stp/>
        <stp>##V3_BDPV12</stp>
        <stp>DG US Equity</stp>
        <stp>BEST_TARGET_PRICE</stp>
        <stp>[VALORES POTENCIALES Y SEGUIMIENTO.xlsx]POTENCIALES!R227C27</stp>
        <tr r="AA227" s="1"/>
      </tp>
      <tp>
        <v>145.33332824707031</v>
        <stp/>
        <stp>##V3_BDPV12</stp>
        <stp>RSG US Equity</stp>
        <stp>BEST_TARGET_PRICE</stp>
        <stp>[VALORES POTENCIALES Y SEGUIMIENTO.xlsx]POTENCIALES!R144C27</stp>
        <tr r="AA144" s="1"/>
      </tp>
      <tp>
        <v>225.96400451660156</v>
        <stp/>
        <stp>##V3_BDPV12</stp>
        <stp>BA US Equity</stp>
        <stp>BEST_TARGET_PRICE</stp>
        <stp>[VALORES POTENCIALES Y SEGUIMIENTO.xlsx]POTENCIALES!R196C27</stp>
        <tr r="AA196" s="1"/>
      </tp>
      <tp>
        <v>90.461540222167969</v>
        <stp/>
        <stp>##V3_BDPV12</stp>
        <stp>DOL CN Equity</stp>
        <stp>BEST_TARGET_PRICE</stp>
        <stp>[VALORES POTENCIALES Y SEGUIMIENTO.xlsx]POTENCIALES!R226C27</stp>
        <tr r="AA226" s="1"/>
      </tp>
      <tp>
        <v>131.28572082519531</v>
        <stp/>
        <stp>##V3_BDPV12</stp>
        <stp>CR US Equity</stp>
        <stp>BEST_TARGET_PRICE</stp>
        <stp>[VALORES POTENCIALES Y SEGUIMIENTO.xlsx]POTENCIALES!R156C27</stp>
        <tr r="AA156" s="1"/>
      </tp>
      <tp t="s">
        <v>#N/A N/A</v>
        <stp/>
        <stp>##V3_BDPV12</stp>
        <stp>KSU US Equity</stp>
        <stp>pe_ratio</stp>
        <stp>[VALORES POTENCIALES Y SEGUIMIENTO.xlsx]CARTERA!R16C18</stp>
        <tr r="R16" s="4"/>
      </tp>
      <tp>
        <v>423.46511840820313</v>
        <stp/>
        <stp>##V3_BDPV12</stp>
        <stp>MA US Equity</stp>
        <stp>BEST_TARGET_PRICE</stp>
        <stp>[VALORES POTENCIALES Y SEGUIMIENTO.xlsx]POTENCIALES!R103C27</stp>
        <tr r="AA103" s="1"/>
      </tp>
      <tp>
        <v>51.857143402099609</v>
        <stp/>
        <stp>##V3_BDPV12</stp>
        <stp>LB US Equity</stp>
        <stp>BEST_TARGET_PRICE</stp>
        <stp>[VALORES POTENCIALES Y SEGUIMIENTO.xlsx]POTENCIALES!R211C27</stp>
        <tr r="AA211" s="1"/>
      </tp>
      <tp>
        <v>1591.65</v>
        <stp/>
        <stp>##V3_BDPV12</stp>
        <stp>MTD US Equity</stp>
        <stp>PX_CLOSE_1D</stp>
        <stp>[VALORES POTENCIALES Y SEGUIMIENTO.xlsx]POTENCIALES!R128C32</stp>
        <tr r="AF128" s="1"/>
      </tp>
      <tp t="s">
        <v>#N/A N/A</v>
        <stp/>
        <stp>##V3_BDPV12</stp>
        <stp>NLOK US Equity</stp>
        <stp>HIGH_52WEEK</stp>
        <stp>[VALORES POTENCIALES Y SEGUIMIENTO.xlsx]POTENCIALES!R277C33</stp>
        <tr r="AG277" s="1"/>
      </tp>
      <tp>
        <v>60.818180084228516</v>
        <stp/>
        <stp>##V3_BDPV12</stp>
        <stp>IR US Equity</stp>
        <stp>BEST_TARGET_PRICE</stp>
        <stp>[VALORES POTENCIALES Y SEGUIMIENTO.xlsx]POTENCIALES!R163C27</stp>
        <tr r="AA163" s="1"/>
      </tp>
      <tp>
        <v>60.599998474121094</v>
        <stp/>
        <stp>##V3_BDPV12</stp>
        <stp>HP US Equity</stp>
        <stp>BEST_TARGET_PRICE</stp>
        <stp>[VALORES POTENCIALES Y SEGUIMIENTO.xlsx]POTENCIALES!R332C27</stp>
        <tr r="AA332" s="1"/>
      </tp>
      <tp>
        <v>264.23</v>
        <stp/>
        <stp>##V3_BDPV12</stp>
        <stp>MCD US Equity</stp>
        <stp>PX_CLOSE_1D</stp>
        <stp>[VALORES POTENCIALES Y SEGUIMIENTO.xlsx]POTENCIALES!R246C32</stp>
        <tr r="AF246" s="1"/>
      </tp>
      <tp>
        <v>335.29998779296875</v>
        <stp/>
        <stp>##V3_BDPV12</stp>
        <stp>HD US Equity</stp>
        <stp>BEST_TARGET_PRICE</stp>
        <stp>[VALORES POTENCIALES Y SEGUIMIENTO.xlsx]POTENCIALES!R221C27</stp>
        <tr r="AA221" s="1"/>
      </tp>
      <tp>
        <v>8.7694579795254342</v>
        <stp/>
        <stp>##V3_BDPV12</stp>
        <stp>GILD US Equity</stp>
        <stp>EV_EBITDA_ADJUSTED</stp>
        <stp>[VALORES POTENCIALES Y SEGUIMIENTO.xlsx]POTENCIALES!R39C15</stp>
        <tr r="O39" s="1"/>
      </tp>
      <tp t="s">
        <v>#N/A Field Not Applicable</v>
        <stp/>
        <stp>##V3_BDPV12</stp>
        <stp>GMED US Equity</stp>
        <stp>DVD_PAY_DT</stp>
        <stp>[VALORES POTENCIALES Y SEGUIMIENTO.xlsx]POTENCIALES!R72C12</stp>
        <tr r="L72" s="1"/>
      </tp>
      <tp t="s">
        <v>#N/A Field Not Applicable</v>
        <stp/>
        <stp>##V3_BDPV12</stp>
        <stp>AMED US Equity</stp>
        <stp>DVD_PAY_DT</stp>
        <stp>[VALORES POTENCIALES Y SEGUIMIENTO.xlsx]POTENCIALES!R84C12</stp>
        <tr r="L84" s="1"/>
      </tp>
      <tp>
        <v>10.331123038114962</v>
        <stp/>
        <stp>##V3_BDPV12</stp>
        <stp>PINC US Equity</stp>
        <stp>EV_EBITDA_ADJUSTED</stp>
        <stp>[VALORES POTENCIALES Y SEGUIMIENTO.xlsx]POTENCIALES!R95C15</stp>
        <tr r="O95" s="1"/>
      </tp>
      <tp>
        <v>49551686895.5</v>
        <stp/>
        <stp>##V3_BDPV12</stp>
        <stp>RI FP Equity</stp>
        <stp>CUR_MKT_CAP</stp>
        <stp>[VALORES POTENCIALES Y SEGUIMIENTO.xlsx]SPX SX5E CAC40 DAX30 IBEX35!R32C21</stp>
        <tr r="U32" s="6"/>
      </tp>
      <tp>
        <v>49551686895.5</v>
        <stp/>
        <stp>##V3_BDPV12</stp>
        <stp>RI FP Equity</stp>
        <stp>CUR_MKT_CAP</stp>
        <stp>[VALORES POTENCIALES Y SEGUIMIENTO.xlsx]SPX SX5E CAC40 DAX30 IBEX35!R45C12</stp>
        <tr r="L45" s="6"/>
      </tp>
      <tp t="s">
        <v>HONG KONG</v>
        <stp/>
        <stp>##V3_BDPV12</stp>
        <stp>AMTD US Equity</stp>
        <stp>COUNTRY_FULL_NAME</stp>
        <stp>[VALORES POTENCIALES Y SEGUIMIENTO.xlsx]POTENCIALES!R107C13</stp>
        <tr r="M107" s="1"/>
      </tp>
      <tp>
        <v>11187.20590864</v>
        <stp/>
        <stp>##V3_BDPV12</stp>
        <stp>BRKR US Equity</stp>
        <stp>CURR_ENTP_VAL</stp>
        <stp>[VALORES POTENCIALES Y SEGUIMIENTO.xlsx]POTENCIALES!R78C18</stp>
        <tr r="R78" s="1"/>
      </tp>
      <tp t="s">
        <v>21/11/2022</v>
        <stp/>
        <stp>##V3_BDPV12</stp>
        <stp>SWKS US Equity</stp>
        <stp>DVD_EX_DT</stp>
        <stp>[VALORES POTENCIALES Y SEGUIMIENTO.xlsx]POTENCIALES!R349C11</stp>
        <tr r="K349" s="1"/>
      </tp>
      <tp t="s">
        <v>UNITED STATES</v>
        <stp/>
        <stp>##V3_BDPV12</stp>
        <stp>AMZN US Equity</stp>
        <stp>COUNTRY_FULL_NAME</stp>
        <stp>[VALORES POTENCIALES Y SEGUIMIENTO.xlsx]POTENCIALES!R262C13</stp>
        <tr r="M262" s="1"/>
      </tp>
      <tp t="s">
        <v>UNITED STATES</v>
        <stp/>
        <stp>##V3_BDPV12</stp>
        <stp>AMAT US Equity</stp>
        <stp>COUNTRY_FULL_NAME</stp>
        <stp>[VALORES POTENCIALES Y SEGUIMIENTO.xlsx]POTENCIALES!R359C13</stp>
        <tr r="M359" s="1"/>
      </tp>
      <tp>
        <v>63.5</v>
        <stp/>
        <stp>##V3_BDPV12</stp>
        <stp>CCOI US Equity</stp>
        <stp>BEST_TARGET_PRICE</stp>
        <stp>[VALORES POTENCIALES Y SEGUIMIENTO.xlsx]POTENCIALES!R271C27</stp>
        <tr r="AA271" s="1"/>
      </tp>
      <tp>
        <v>149.44999694824219</v>
        <stp/>
        <stp>##V3_BDPV12</stp>
        <stp>QCOM US Equity</stp>
        <stp>BEST_TARGET_PRICE</stp>
        <stp>[VALORES POTENCIALES Y SEGUIMIENTO.xlsx]POTENCIALES!R355C27</stp>
        <tr r="AA355" s="1"/>
      </tp>
      <tp t="s">
        <v>#N/A Field Not Applicable</v>
        <stp/>
        <stp>##V3_BDPV12</stp>
        <stp>TWTR US Equity</stp>
        <stp>DVD_EX_DT</stp>
        <stp>[VALORES POTENCIALES Y SEGUIMIENTO.xlsx]POTENCIALES!R273C11</stp>
        <tr r="K273" s="1"/>
      </tp>
      <tp>
        <v>100.44444274902344</v>
        <stp/>
        <stp>##V3_BDPV12</stp>
        <stp>JCOM US Equity</stp>
        <stp>BEST_TARGET_PRICE</stp>
        <stp>[VALORES POTENCIALES Y SEGUIMIENTO.xlsx]POTENCIALES!R303C27</stp>
        <tr r="AA303" s="1"/>
      </tp>
      <tp t="s">
        <v>18/11/2022</v>
        <stp/>
        <stp>##V3_BDPV12</stp>
        <stp>BWXT US Equity</stp>
        <stp>DVD_EX_DT</stp>
        <stp>[VALORES POTENCIALES Y SEGUIMIENTO.xlsx]POTENCIALES!R153C11</stp>
        <tr r="K153" s="1"/>
      </tp>
      <tp t="s">
        <v>VeriSign Inc</v>
        <stp/>
        <stp>##V3_BDPV12</stp>
        <stp>VRSN UW Equity</stp>
        <stp>SECURITY_NAME</stp>
        <stp>[VALORES POTENCIALES Y SEGUIMIENTO.xlsx]SPX SX5E CAC40 DAX30 IBEX35!R479C5</stp>
        <tr r="E479" s="6"/>
      </tp>
      <tp>
        <v>33055.422319870006</v>
        <stp/>
        <stp>##V3_BDPV12</stp>
        <stp>BF/B US Equity</stp>
        <stp>CURR_ENTP_VAL</stp>
        <stp>[VALORES POTENCIALES Y SEGUIMIENTO.xlsx]POTENCIALES!R36C18</stp>
        <tr r="R36" s="1"/>
      </tp>
      <tp>
        <v>6431.4173171600005</v>
        <stp/>
        <stp>##V3_BDPV12</stp>
        <stp>BFAM US Equity</stp>
        <stp>CURR_ENTP_VAL</stp>
        <stp>[VALORES POTENCIALES Y SEGUIMIENTO.xlsx]POTENCIALES!R64C18</stp>
        <tr r="R64" s="1"/>
      </tp>
      <tp>
        <v>27427404000.000004</v>
        <stp/>
        <stp>##V3_BDPV12</stp>
        <stp>TROW US Equity</stp>
        <stp>CUR_MKT_CAP</stp>
        <stp>[VALORES POTENCIALES Y SEGUIMIENTO.xlsx]POTENCIALES!R114C17</stp>
        <tr r="Q114" s="1"/>
      </tp>
      <tp>
        <v>16.328216424588696</v>
        <stp/>
        <stp>##V3_BDPV12</stp>
        <stp>AD NA Equity</stp>
        <stp>RETURN_COM_EQY</stp>
        <stp>[VALORES POTENCIALES Y SEGUIMIENTO.xlsx]CARTERA!R51C19</stp>
        <tr r="S51" s="4"/>
      </tp>
      <tp>
        <v>18039779670.129601</v>
        <stp/>
        <stp>##V3_BDPV12</stp>
        <stp>DRI US Equity</stp>
        <stp>CUR_MKT_CAP</stp>
        <stp>[VALORES POTENCIALES Y SEGUIMIENTO.xlsx]POTENCIALES!R245C17</stp>
        <tr r="Q245" s="1"/>
      </tp>
      <tp>
        <v>20332823589.899998</v>
        <stp/>
        <stp>##V3_BDPV12</stp>
        <stp>HEI US Equity</stp>
        <stp>CUR_MKT_CAP</stp>
        <stp>[VALORES POTENCIALES Y SEGUIMIENTO.xlsx]POTENCIALES!R206C17</stp>
        <tr r="Q206" s="1"/>
      </tp>
      <tp t="s">
        <v>#N/A Invalid Security</v>
        <stp/>
        <stp>##V3_BDPV12</stp>
        <stp>CGI US Equity</stp>
        <stp>CUR_MKT_CAP</stp>
        <stp>[VALORES POTENCIALES Y SEGUIMIENTO.xlsx]POTENCIALES!R342C17</stp>
        <tr r="Q342" s="1"/>
      </tp>
      <tp>
        <v>6088659968.0949993</v>
        <stp/>
        <stp>##V3_BDPV12</stp>
        <stp>AYI US Equity</stp>
        <stp>CUR_MKT_CAP</stp>
        <stp>[VALORES POTENCIALES Y SEGUIMIENTO.xlsx]POTENCIALES!R122C17</stp>
        <tr r="Q122" s="1"/>
      </tp>
      <tp>
        <v>9451674112.3900013</v>
        <stp/>
        <stp>##V3_BDPV12</stp>
        <stp>LII US Equity</stp>
        <stp>CUR_MKT_CAP</stp>
        <stp>[VALORES POTENCIALES Y SEGUIMIENTO.xlsx]POTENCIALES!R121C17</stp>
        <tr r="Q121" s="1"/>
      </tp>
      <tp>
        <v>8771196248.1599998</v>
        <stp/>
        <stp>##V3_BDPV12</stp>
        <stp>HII US Equity</stp>
        <stp>CUR_MKT_CAP</stp>
        <stp>[VALORES POTENCIALES Y SEGUIMIENTO.xlsx]POTENCIALES!R169C17</stp>
        <tr r="Q169" s="1"/>
      </tp>
      <tp>
        <v>6798821347.1999998</v>
        <stp/>
        <stp>##V3_BDPV12</stp>
        <stp>HLI US Equity</stp>
        <stp>CUR_MKT_CAP</stp>
        <stp>[VALORES POTENCIALES Y SEGUIMIENTO.xlsx]POTENCIALES!R106C17</stp>
        <tr r="Q106" s="1"/>
      </tp>
      <tp>
        <v>47923572929.5</v>
        <stp/>
        <stp>##V3_BDPV12</stp>
        <stp>PANW US Equity</stp>
        <stp>CUR_MKT_CAP</stp>
        <stp>[VALORES POTENCIALES Y SEGUIMIENTO.xlsx]POTENCIALES!R276C17</stp>
        <tr r="Q276" s="1"/>
      </tp>
      <tp>
        <v>68943862979.999985</v>
        <stp/>
        <stp>##V3_BDPV12</stp>
        <stp>IBE SQ Equity</stp>
        <stp>CUR_MKT_CAP</stp>
        <stp>[VALORES POTENCIALES Y SEGUIMIENTO.xlsx]SPX SX5E CAC40 DAX30 IBEX35!R32C12</stp>
        <tr r="L32" s="6"/>
      </tp>
      <tp>
        <v>146283621202.75</v>
        <stp/>
        <stp>##V3_BDPV12</stp>
        <stp>PRX NA Equity</stp>
        <stp>CUR_MKT_CAP</stp>
        <stp>[VALORES POTENCIALES Y SEGUIMIENTO.xlsx]SPX SX5E CAC40 DAX30 IBEX35!R44C12</stp>
        <tr r="L44" s="6"/>
      </tp>
      <tp>
        <v>82.754999999999995</v>
        <stp/>
        <stp>##V3_BDPV12</stp>
        <stp>AMN US Equity</stp>
        <stp>LOW_52WEEK</stp>
        <stp>[VALORES POTENCIALES Y SEGUIMIENTO.xlsx]POTENCIALES!R59C35</stp>
        <tr r="AI59" s="1"/>
      </tp>
      <tp>
        <v>12828.771898240002</v>
        <stp/>
        <stp>##V3_BDPV12</stp>
        <stp>CCL/B CN Equity</stp>
        <stp>CURR_ENTP_VAL</stp>
        <stp>[VALORES POTENCIALES Y SEGUIMIENTO.xlsx]POTENCIALES!R167C18</stp>
        <tr r="R167" s="1"/>
      </tp>
      <tp>
        <v>12115835541.240002</v>
        <stp/>
        <stp>##V3_BDPV12</stp>
        <stp>CHRW US Equity</stp>
        <stp>CUR_MKT_CAP</stp>
        <stp>[VALORES POTENCIALES Y SEGUIMIENTO.xlsx]POTENCIALES!R176C17</stp>
        <tr r="Q176" s="1"/>
      </tp>
      <tp>
        <v>134.69999999999999</v>
        <stp/>
        <stp>##V3_BDPV12</stp>
        <stp>ABC US Equity</stp>
        <stp>LOW_52WEEK</stp>
        <stp>[VALORES POTENCIALES Y SEGUIMIENTO.xlsx]POTENCIALES!R98C35</stp>
        <tr r="AI98" s="1"/>
      </tp>
      <tp>
        <v>3.343</v>
        <stp/>
        <stp>##V3_BDPV12</stp>
        <stp>941 HK Equity</stp>
        <stp>EQY_DPS</stp>
        <stp>[VALORES POTENCIALES Y SEGUIMIENTO.xlsx]CARTERA!R59C39</stp>
        <tr r="AM59" s="4"/>
      </tp>
      <tp>
        <v>14166860507.18</v>
        <stp/>
        <stp>##V3_BDPV12</stp>
        <stp>URW NA Equity</stp>
        <stp>CUR_MKT_CAP</stp>
        <stp>[VALORES POTENCIALES Y SEGUIMIENTO.xlsx]SPX SX5E CAC40 DAX30 IBEX35!R43C21</stp>
        <tr r="U43" s="6"/>
      </tp>
      <tp>
        <v>54.76</v>
        <stp/>
        <stp>##V3_BDPV12</stp>
        <stp>HGV US Equity</stp>
        <stp>HIGH_52WEEK</stp>
        <stp>[VALORES POTENCIALES Y SEGUIMIENTO.xlsx]POTENCIALES!R255C33</stp>
        <tr r="AG255" s="1"/>
      </tp>
      <tp>
        <v>84.58</v>
        <stp/>
        <stp>##V3_BDPV12</stp>
        <stp>ENV US Equity</stp>
        <stp>HIGH_52WEEK</stp>
        <stp>[VALORES POTENCIALES Y SEGUIMIENTO.xlsx]POTENCIALES!R301C33</stp>
        <tr r="AG301" s="1"/>
      </tp>
      <tp>
        <v>69.42</v>
        <stp/>
        <stp>##V3_BDPV12</stp>
        <stp>FTV US Equity</stp>
        <stp>HIGH_52WEEK</stp>
        <stp>[VALORES POTENCIALES Y SEGUIMIENTO.xlsx]POTENCIALES!R127C33</stp>
        <tr r="AG127" s="1"/>
      </tp>
      <tp>
        <v>794.84</v>
        <stp/>
        <stp>##V3_BDPV12</stp>
        <stp>ORLY US Equity</stp>
        <stp>PX_CLOSE_1D</stp>
        <stp>[VALORES POTENCIALES Y SEGUIMIENTO.xlsx]POTENCIALES!R218C32</stp>
        <tr r="AF218" s="1"/>
      </tp>
      <tp t="s">
        <v>Warner Bros Discovery Inc</v>
        <stp/>
        <stp>##V3_BDPV12</stp>
        <stp>DISCK UW Equity</stp>
        <stp>SECURITY_NAME</stp>
        <stp>[VALORES POTENCIALES Y SEGUIMIENTO.xlsx]SPX SX5E CAC40 DAX30 IBEX35!R144C5</stp>
        <tr r="E144" s="6"/>
      </tp>
      <tp>
        <v>180.7</v>
        <stp/>
        <stp>##V3_BDPV12</stp>
        <stp>JKHY US Equity</stp>
        <stp>PX_CLOSE_1D</stp>
        <stp>[VALORES POTENCIALES Y SEGUIMIENTO.xlsx]POTENCIALES!R310C32</stp>
        <tr r="AF310" s="1"/>
      </tp>
      <tp>
        <v>50.66</v>
        <stp/>
        <stp>##V3_BDPV12</stp>
        <stp>EBAY US Equity</stp>
        <stp>PX_CLOSE_1D</stp>
        <stp>[VALORES POTENCIALES Y SEGUIMIENTO.xlsx]POTENCIALES!R261C32</stp>
        <tr r="AF261" s="1"/>
      </tp>
      <tp>
        <v>147.5</v>
        <stp/>
        <stp>##V3_BDPV12</stp>
        <stp>ETSY US Equity</stp>
        <stp>PX_CLOSE_1D</stp>
        <stp>[VALORES POTENCIALES Y SEGUIMIENTO.xlsx]POTENCIALES!R260C32</stp>
        <tr r="AF260" s="1"/>
      </tp>
      <tp>
        <v>83.3</v>
        <stp/>
        <stp>##V3_BDPV12</stp>
        <stp>GDDY US Equity</stp>
        <stp>PX_CLOSE_1D</stp>
        <stp>[VALORES POTENCIALES Y SEGUIMIENTO.xlsx]POTENCIALES!R280C32</stp>
        <tr r="AF280" s="1"/>
      </tp>
      <tp t="s">
        <v>#N/A Field Not Applicable</v>
        <stp/>
        <stp>##V3_BDPV12</stp>
        <stp>ENV US Equity</stp>
        <stp>DVD_EX_DT</stp>
        <stp>[VALORES POTENCIALES Y SEGUIMIENTO.xlsx]POTENCIALES!R301C11</stp>
        <tr r="K301" s="1"/>
      </tp>
      <tp>
        <v>156.44</v>
        <stp/>
        <stp>##V3_BDPV12</stp>
        <stp>DGX US Equity</stp>
        <stp>PX_CLOSE_YTD</stp>
        <stp>[VALORES POTENCIALES Y SEGUIMIENTO.xlsx]POTENCIALES!R86C29</stp>
        <tr r="AC86" s="1"/>
      </tp>
      <tp>
        <v>140.33000000000001</v>
        <stp/>
        <stp>##V3_BDPV12</stp>
        <stp>CLX US Equity</stp>
        <stp>PX_CLOSE_YTD</stp>
        <stp>[VALORES POTENCIALES Y SEGUIMIENTO.xlsx]POTENCIALES!R88C29</stp>
        <tr r="AC88" s="1"/>
      </tp>
      <tp t="s">
        <v>09/11/2022</v>
        <stp/>
        <stp>##V3_BDPV12</stp>
        <stp>EMR US Equity</stp>
        <stp>DVD_EX_DT</stp>
        <stp>[VALORES POTENCIALES Y SEGUIMIENTO.xlsx]POTENCIALES!R123C11</stp>
        <tr r="K123" s="1"/>
      </tp>
      <tp t="s">
        <v>17/02/2023</v>
        <stp/>
        <stp>##V3_BDPV12</stp>
        <stp>ENR US Equity</stp>
        <stp>DVD_EX_DT</stp>
        <stp>[VALORES POTENCIALES Y SEGUIMIENTO.xlsx]POTENCIALES!R254C11</stp>
        <tr r="K254" s="1"/>
      </tp>
      <tp t="s">
        <v>13/01/2023</v>
        <stp/>
        <stp>##V3_BDPV12</stp>
        <stp>EME US Equity</stp>
        <stp>DVD_EX_DT</stp>
        <stp>[VALORES POTENCIALES Y SEGUIMIENTO.xlsx]POTENCIALES!R138C11</stp>
        <tr r="K138" s="1"/>
      </tp>
      <tp t="s">
        <v>29/12/2022</v>
        <stp/>
        <stp>##V3_BDPV12</stp>
        <stp>STN CN Equity</stp>
        <stp>DVD_EX_DT</stp>
        <stp>[VALORES POTENCIALES Y SEGUIMIENTO.xlsx]POTENCIALES!R141C11</stp>
        <tr r="K141" s="1"/>
      </tp>
      <tp t="s">
        <v>Alphabet Inc</v>
        <stp/>
        <stp>##V3_BDPV12</stp>
        <stp>GOOGL UW Equity</stp>
        <stp>SECURITY_NAME</stp>
        <stp>[VALORES POTENCIALES Y SEGUIMIENTO.xlsx]SPX SX5E CAC40 DAX30 IBEX35!R212C5</stp>
        <tr r="E212" s="6"/>
      </tp>
      <tp t="s">
        <v>21/02/2023</v>
        <stp/>
        <stp>##V3_BDPV12</stp>
        <stp>EFX US Equity</stp>
        <stp>DVD_EX_DT</stp>
        <stp>[VALORES POTENCIALES Y SEGUIMIENTO.xlsx]POTENCIALES!R180C11</stp>
        <tr r="K180" s="1"/>
      </tp>
      <tp>
        <v>123.08</v>
        <stp/>
        <stp>##V3_BDPV12</stp>
        <stp>RSG US Equity</stp>
        <stp>PX_CLOSE_1D</stp>
        <stp>[VALORES POTENCIALES Y SEGUIMIENTO.xlsx]POTENCIALES!R144C32</stp>
        <tr r="AF144" s="1"/>
      </tp>
      <tp>
        <v>71.31</v>
        <stp/>
        <stp>##V3_BDPV12</stp>
        <stp>GGG US Equity</stp>
        <stp>PX_CLOSE_1D</stp>
        <stp>[VALORES POTENCIALES Y SEGUIMIENTO.xlsx]POTENCIALES!R157C32</stp>
        <tr r="AF157" s="1"/>
      </tp>
      <tp>
        <v>118.95</v>
        <stp/>
        <stp>##V3_BDPV12</stp>
        <stp>MTCH US Equity</stp>
        <stp>HIGH_52WEEK</stp>
        <stp>[VALORES POTENCIALES Y SEGUIMIENTO.xlsx]POTENCIALES!R269C33</stp>
        <tr r="AG269" s="1"/>
      </tp>
      <tp>
        <v>158.61000000000001</v>
        <stp/>
        <stp>##V3_BDPV12</stp>
        <stp>MANH US Equity</stp>
        <stp>HIGH_52WEEK</stp>
        <stp>[VALORES POTENCIALES Y SEGUIMIENTO.xlsx]POTENCIALES!R324C33</stp>
        <tr r="AG324" s="1"/>
      </tp>
      <tp>
        <v>44.72</v>
        <stp/>
        <stp>##V3_BDPV12</stp>
        <stp>RNG US Equity</stp>
        <stp>PX_CLOSE_1D</stp>
        <stp>[VALORES POTENCIALES Y SEGUIMIENTO.xlsx]POTENCIALES!R296C32</stp>
        <tr r="AF296" s="1"/>
      </tp>
      <tp>
        <v>713.5</v>
        <stp/>
        <stp>##V3_BDPV12</stp>
        <stp>TDG US Equity</stp>
        <stp>PX_CLOSE_1D</stp>
        <stp>[VALORES POTENCIALES Y SEGUIMIENTO.xlsx]POTENCIALES!R202C32</stp>
        <tr r="AF202" s="1"/>
      </tp>
      <tp>
        <v>1692.97</v>
        <stp/>
        <stp>##V3_BDPV12</stp>
        <stp>CMG US Equity</stp>
        <stp>PX_CLOSE_1D</stp>
        <stp>[VALORES POTENCIALES Y SEGUIMIENTO.xlsx]POTENCIALES!R244C32</stp>
        <tr r="AF244" s="1"/>
      </tp>
      <tp>
        <v>49</v>
        <stp/>
        <stp>##V3_BDPV12</stp>
        <stp>CSGP US Equity</stp>
        <stp>LOW_52WEEK</stp>
        <stp>[VALORES POTENCIALES Y SEGUIMIENTO.xlsx]POTENCIALES!R45C35</stp>
        <tr r="AI45" s="1"/>
      </tp>
      <tp>
        <v>78.254999999999995</v>
        <stp/>
        <stp>##V3_BDPV12</stp>
        <stp>ASGN US Equity</stp>
        <stp>LOW_52WEEK</stp>
        <stp>[VALORES POTENCIALES Y SEGUIMIENTO.xlsx]POTENCIALES!R60C35</stp>
        <tr r="AI60" s="1"/>
      </tp>
      <tp>
        <v>5.26</v>
        <stp/>
        <stp>##V3_BDPV12</stp>
        <stp>MHY8564W1030 ISIN</stp>
        <stp>INTERVAL_HIGH</stp>
        <stp>[VALORES POTENCIALES Y SEGUIMIENTO.xlsx]CARTERA!R64C4</stp>
        <stp>START_DATE_OVERRIDE</stp>
        <stp>20200101</stp>
        <stp>END_DATE_OVERRIDE</stp>
        <stp>20230203</stp>
        <stp>MARKET_DATA_OVERRIDE</stp>
        <stp>PX_LAST</stp>
        <tr r="D64" s="4"/>
      </tp>
      <tp>
        <v>38.604999999999997</v>
        <stp/>
        <stp>##V3_BDPV12</stp>
        <stp>CSCO US Equity</stp>
        <stp>LOW_52WEEK</stp>
        <stp>[VALORES POTENCIALES Y SEGUIMIENTO.xlsx]POTENCIALES!R13C35</stp>
        <tr r="AI13" s="1"/>
      </tp>
      <tp t="s">
        <v>#N/A N/A</v>
        <stp/>
        <stp>##V3_BDPV12</stp>
        <stp>ANTM US Equity</stp>
        <stp>DVD_PAY_DT</stp>
        <stp>[VALORES POTENCIALES Y SEGUIMIENTO.xlsx]POTENCIALES!R80C12</stp>
        <tr r="L80" s="1"/>
      </tp>
      <tp>
        <v>72.010000000000005</v>
        <stp/>
        <stp>##V3_BDPV12</stp>
        <stp>BRKR US Equity</stp>
        <stp>LAST PRICE</stp>
        <stp>[VALORES POTENCIALES Y SEGUIMIENTO.xlsx]POTENCIALES!R78C30</stp>
        <tr r="AD78" s="1"/>
      </tp>
      <tp>
        <v>64.75</v>
        <stp/>
        <stp>##V3_BDPV12</stp>
        <stp>HSIC US Equity</stp>
        <stp>LOW_52WEEK</stp>
        <stp>[VALORES POTENCIALES Y SEGUIMIENTO.xlsx]POTENCIALES!R76C35</stp>
        <tr r="AI76" s="1"/>
      </tp>
      <tp t="s">
        <v>22/03/2023</v>
        <stp/>
        <stp>##V3_BDPV12</stp>
        <stp>JNPR US Equity</stp>
        <stp>DVD_PAY_DT</stp>
        <stp>[VALORES POTENCIALES Y SEGUIMIENTO.xlsx]POTENCIALES!R15C12</stp>
        <tr r="L15" s="1"/>
      </tp>
      <tp t="s">
        <v>#N/A Field Not Applicable</v>
        <stp/>
        <stp>##V3_BDPV12</stp>
        <stp>MNST US Equity</stp>
        <stp>DVD_PAY_DT</stp>
        <stp>[VALORES POTENCIALES Y SEGUIMIENTO.xlsx]POTENCIALES!R33C12</stp>
        <tr r="L33" s="1"/>
      </tp>
      <tp>
        <v>177.44499999999999</v>
        <stp/>
        <stp>##V3_BDPV12</stp>
        <stp>VRSK US Equity</stp>
        <stp>LAST PRICE</stp>
        <stp>[VALORES POTENCIALES Y SEGUIMIENTO.xlsx]POTENCIALES!R52C30</stp>
        <tr r="AD52" s="1"/>
      </tp>
      <tp>
        <v>-0.31332157634131447</v>
        <stp/>
        <stp>##V3_BDPV12</stp>
        <stp>PCTY US Equity</stp>
        <stp>NET_DEBT_TO_EBITDA</stp>
        <stp>[VALORES POTENCIALES Y SEGUIMIENTO.xlsx]POTENCIALES!R62C20</stp>
        <tr r="T62" s="1"/>
      </tp>
      <tp t="s">
        <v>#N/A Field Not Applicable</v>
        <stp/>
        <stp>##V3_BDPV12</stp>
        <stp>TNET US Equity</stp>
        <stp>DVD_PAY_DT</stp>
        <stp>[VALORES POTENCIALES Y SEGUIMIENTO.xlsx]POTENCIALES!R61C12</stp>
        <tr r="L61" s="1"/>
      </tp>
      <tp>
        <v>13.74571418762207</v>
        <stp/>
        <stp>##V3_BDPV12</stp>
        <stp>VIPS US Equity</stp>
        <stp>BEST_TARGET_PRICE</stp>
        <stp>[VALORES POTENCIALES Y SEGUIMIENTO.xlsx]CARTERA!R58C30</stp>
        <tr r="AD58" s="4"/>
      </tp>
      <tp t="s">
        <v>UNITED STATES</v>
        <stp/>
        <stp>##V3_BDPV12</stp>
        <stp>ALRM US Equity</stp>
        <stp>COUNTRY_FULL_NAME</stp>
        <stp>[VALORES POTENCIALES Y SEGUIMIENTO.xlsx]POTENCIALES!R253C13</stp>
        <tr r="M253" s="1"/>
      </tp>
      <tp t="s">
        <v>UNITED STATES</v>
        <stp/>
        <stp>##V3_BDPV12</stp>
        <stp>DLTR US Equity</stp>
        <stp>COUNTRY_FULL_NAME</stp>
        <stp>[VALORES POTENCIALES Y SEGUIMIENTO.xlsx]POTENCIALES!R228C13</stp>
        <tr r="M228" s="1"/>
      </tp>
      <tp t="s">
        <v>UNITED STATES</v>
        <stp/>
        <stp>##V3_BDPV12</stp>
        <stp>ULTA US Equity</stp>
        <stp>COUNTRY_FULL_NAME</stp>
        <stp>[VALORES POTENCIALES Y SEGUIMIENTO.xlsx]POTENCIALES!R237C13</stp>
        <tr r="M237" s="1"/>
      </tp>
      <tp t="s">
        <v>19/12/2022</v>
        <stp/>
        <stp>##V3_BDPV12</stp>
        <stp>AVGO US Equity</stp>
        <stp>DVD_EX_DT</stp>
        <stp>[VALORES POTENCIALES Y SEGUIMIENTO.xlsx]POTENCIALES!R351C11</stp>
        <tr r="K351" s="1"/>
      </tp>
      <tp>
        <v>7231.5451729385541</v>
        <stp/>
        <stp>##V3_BDPV12</stp>
        <stp>CIGI CN Equity</stp>
        <stp>CURR_ENTP_VAL</stp>
        <stp>[VALORES POTENCIALES Y SEGUIMIENTO.xlsx]POTENCIALES!R53C18</stp>
        <tr r="R53" s="1"/>
      </tp>
      <tp t="s">
        <v>30/11/2022</v>
        <stp/>
        <stp>##V3_BDPV12</stp>
        <stp>NVDA US Equity</stp>
        <stp>DVD_EX_DT</stp>
        <stp>[VALORES POTENCIALES Y SEGUIMIENTO.xlsx]POTENCIALES!R346C11</stp>
        <tr r="K346" s="1"/>
      </tp>
      <tp t="s">
        <v>UNITED STATES</v>
        <stp/>
        <stp>##V3_BDPV12</stp>
        <stp>QLYS US Equity</stp>
        <stp>COUNTRY_FULL_NAME</stp>
        <stp>[VALORES POTENCIALES Y SEGUIMIENTO.xlsx]POTENCIALES!R334C13</stp>
        <tr r="M334" s="1"/>
      </tp>
      <tp>
        <v>186600.65053391998</v>
        <stp/>
        <stp>##V3_BDPV12</stp>
        <stp>CSCO US Equity</stp>
        <stp>CURR_ENTP_VAL</stp>
        <stp>[VALORES POTENCIALES Y SEGUIMIENTO.xlsx]POTENCIALES!R13C18</stp>
        <tr r="R13" s="1"/>
      </tp>
      <tp>
        <v>27095.3982378</v>
        <stp/>
        <stp>##V3_BDPV12</stp>
        <stp>CSGP US Equity</stp>
        <stp>CURR_ENTP_VAL</stp>
        <stp>[VALORES POTENCIALES Y SEGUIMIENTO.xlsx]POTENCIALES!R45C18</stp>
        <tr r="R45" s="1"/>
      </tp>
      <tp>
        <v>328.25</v>
        <stp/>
        <stp>##V3_BDPV12</stp>
        <stp>ZBRA US Equity</stp>
        <stp>BEST_TARGET_PRICE</stp>
        <stp>[VALORES POTENCIALES Y SEGUIMIENTO.xlsx]POTENCIALES!R345C27</stp>
        <tr r="AA345" s="1"/>
      </tp>
      <tp>
        <v>111.21428680419922</v>
        <stp/>
        <stp>##V3_BDPV12</stp>
        <stp>SBUX US Equity</stp>
        <stp>BEST_TARGET_PRICE</stp>
        <stp>[VALORES POTENCIALES Y SEGUIMIENTO.xlsx]POTENCIALES!R240C27</stp>
        <tr r="AA240" s="1"/>
      </tp>
      <tp t="s">
        <v>#N/A Field Not Applicable</v>
        <stp/>
        <stp>##V3_BDPV12</stp>
        <stp>AVLR US Equity</stp>
        <stp>DVD_EX_DT</stp>
        <stp>[VALORES POTENCIALES Y SEGUIMIENTO.xlsx]POTENCIALES!R186C11</stp>
        <tr r="K186" s="1"/>
      </tp>
      <tp>
        <v>47815.681395890002</v>
        <stp/>
        <stp>##V3_BDPV12</stp>
        <stp>CTAS US Equity</stp>
        <stp>CURR_ENTP_VAL</stp>
        <stp>[VALORES POTENCIALES Y SEGUIMIENTO.xlsx]POTENCIALES!R47C18</stp>
        <tr r="R47" s="1"/>
      </tp>
      <tp t="s">
        <v>CHINA</v>
        <stp/>
        <stp>##V3_BDPV12</stp>
        <stp>VIPS US Equity</stp>
        <stp>COUNTRY_FULL_NAME</stp>
        <stp>[VALORES POTENCIALES Y SEGUIMIENTO.xlsx]CARTERA!R58C32</stp>
        <tr r="AF58" s="4"/>
      </tp>
      <tp t="s">
        <v>Welltower Inc</v>
        <stp/>
        <stp>##V3_BDPV12</stp>
        <stp>WELL UN Equity</stp>
        <stp>SECURITY_NAME</stp>
        <stp>[VALORES POTENCIALES Y SEGUIMIENTO.xlsx]SPX SX5E CAC40 DAX30 IBEX35!R489C5</stp>
        <tr r="E489" s="6"/>
      </tp>
      <tp t="s">
        <v>UNITED STATES</v>
        <stp/>
        <stp>##V3_BDPV12</stp>
        <stp>KLAC US Equity</stp>
        <stp>COUNTRY_FULL_NAME</stp>
        <stp>[VALORES POTENCIALES Y SEGUIMIENTO.xlsx]POTENCIALES!R357C13</stp>
        <tr r="M357" s="1"/>
      </tp>
      <tp>
        <v>142.76922607421875</v>
        <stp/>
        <stp>##V3_BDPV12</stp>
        <stp>CBOE US Equity</stp>
        <stp>BEST_TARGET_PRICE</stp>
        <stp>[VALORES POTENCIALES Y SEGUIMIENTO.xlsx]POTENCIALES!R108C27</stp>
        <tr r="AA108" s="1"/>
      </tp>
      <tp t="s">
        <v>UNITED STATES</v>
        <stp/>
        <stp>##V3_BDPV12</stp>
        <stp>OLED US Equity</stp>
        <stp>COUNTRY_FULL_NAME</stp>
        <stp>[VALORES POTENCIALES Y SEGUIMIENTO.xlsx]POTENCIALES!R124C13</stp>
        <tr r="M124" s="1"/>
      </tp>
      <tp t="s">
        <v>#N/A N/A</v>
        <stp/>
        <stp>##V3_BDPV12</stp>
        <stp>CLGX US Equity</stp>
        <stp>CURR_ENTP_VAL</stp>
        <stp>[VALORES POTENCIALES Y SEGUIMIENTO.xlsx]POTENCIALES!R46C18</stp>
        <tr r="R46" s="1"/>
      </tp>
      <tp>
        <v>47.75555419921875</v>
        <stp/>
        <stp>##V3_BDPV12</stp>
        <stp>EBAY US Equity</stp>
        <stp>BEST_TARGET_PRICE</stp>
        <stp>[VALORES POTENCIALES Y SEGUIMIENTO.xlsx]POTENCIALES!R261C27</stp>
        <tr r="AA261" s="1"/>
      </tp>
      <tp t="s">
        <v>Verisk Analytics Inc</v>
        <stp/>
        <stp>##V3_BDPV12</stp>
        <stp>VRSK UW Equity</stp>
        <stp>SECURITY_NAME</stp>
        <stp>[VALORES POTENCIALES Y SEGUIMIENTO.xlsx]SPX SX5E CAC40 DAX30 IBEX35!R478C5</stp>
        <tr r="E478" s="6"/>
      </tp>
      <tp t="s">
        <v>UNITED STATES</v>
        <stp/>
        <stp>##V3_BDPV12</stp>
        <stp>BLKB US Equity</stp>
        <stp>COUNTRY_FULL_NAME</stp>
        <stp>[VALORES POTENCIALES Y SEGUIMIENTO.xlsx]POTENCIALES!R322C13</stp>
        <tr r="M322" s="1"/>
      </tp>
      <tp t="s">
        <v>UNITED STATES</v>
        <stp/>
        <stp>##V3_BDPV12</stp>
        <stp>OLLI US Equity</stp>
        <stp>COUNTRY_FULL_NAME</stp>
        <stp>[VALORES POTENCIALES Y SEGUIMIENTO.xlsx]POTENCIALES!R230C13</stp>
        <tr r="M230" s="1"/>
      </tp>
      <tp t="s">
        <v>Basic Materials</v>
        <stp/>
        <stp>##V3_BDPV12</stp>
        <stp>GOLD US Equity</stp>
        <stp>ICB_INDUSTRY_NAME</stp>
        <stp>[VALORES POTENCIALES Y SEGUIMIENTO.xlsx]CARTERA!R57C35</stp>
        <tr r="AI57" s="4"/>
      </tp>
      <tp t="s">
        <v>UNITED STATES</v>
        <stp/>
        <stp>##V3_BDPV12</stp>
        <stp>HLNE US Equity</stp>
        <stp>COUNTRY_FULL_NAME</stp>
        <stp>[VALORES POTENCIALES Y SEGUIMIENTO.xlsx]POTENCIALES!R112C13</stp>
        <tr r="M112" s="1"/>
      </tp>
      <tp t="s">
        <v>UNITED STATES</v>
        <stp/>
        <stp>##V3_BDPV12</stp>
        <stp>XLNX US Equity</stp>
        <stp>COUNTRY_FULL_NAME</stp>
        <stp>[VALORES POTENCIALES Y SEGUIMIENTO.xlsx]POTENCIALES!R347C13</stp>
        <tr r="M347" s="1"/>
      </tp>
      <tp t="s">
        <v>UNITED STATES</v>
        <stp/>
        <stp>##V3_BDPV12</stp>
        <stp>NLOK US Equity</stp>
        <stp>COUNTRY_FULL_NAME</stp>
        <stp>[VALORES POTENCIALES Y SEGUIMIENTO.xlsx]POTENCIALES!R277C13</stp>
        <tr r="M277" s="1"/>
      </tp>
      <tp t="s">
        <v>Energy</v>
        <stp/>
        <stp>##V3_BDPV12</stp>
        <stp>GLNG US Equity</stp>
        <stp>ICB_INDUSTRY_NAME</stp>
        <stp>[VALORES POTENCIALES Y SEGUIMIENTO.xlsx]CARTERA!R61C35</stp>
        <tr r="AI61" s="4"/>
      </tp>
      <tp t="s">
        <v>#N/A Field Not Applicable</v>
        <stp/>
        <stp>##V3_BDPV12</stp>
        <stp>SXIPEX GY Equity</stp>
        <stp>NET_DEBT_TO_EBITDA</stp>
        <stp>[VALORES POTENCIALES Y SEGUIMIENTO.xlsx]CARTERA!R44C23</stp>
        <tr r="W44" s="4"/>
      </tp>
      <tp>
        <v>27397276572.524998</v>
        <stp/>
        <stp>##V3_BDPV12</stp>
        <stp>VEEV US Equity</stp>
        <stp>CUR_MKT_CAP</stp>
        <stp>[VALORES POTENCIALES Y SEGUIMIENTO.xlsx]POTENCIALES!R316C17</stp>
        <tr r="Q316" s="1"/>
      </tp>
      <tp>
        <v>14.444857242668055</v>
        <stp/>
        <stp>##V3_BDPV12</stp>
        <stp>HEI US Equity</stp>
        <stp>RETURN_COM_EQY</stp>
        <stp>[VALORES POTENCIALES Y SEGUIMIENTO.xlsx]CARTERA!R25C19</stp>
        <tr r="S25" s="4"/>
      </tp>
      <tp>
        <v>7100495807.7599993</v>
        <stp/>
        <stp>##V3_BDPV12</stp>
        <stp>CLH US Equity</stp>
        <stp>CUR_MKT_CAP</stp>
        <stp>[VALORES POTENCIALES Y SEGUIMIENTO.xlsx]POTENCIALES!R148C17</stp>
        <tr r="Q148" s="1"/>
      </tp>
      <tp>
        <v>48446646501.400002</v>
        <stp/>
        <stp>##V3_BDPV12</stp>
        <stp>APH US Equity</stp>
        <stp>CUR_MKT_CAP</stp>
        <stp>[VALORES POTENCIALES Y SEGUIMIENTO.xlsx]POTENCIALES!R129C17</stp>
        <tr r="Q129" s="1"/>
      </tp>
      <tp>
        <v>3370207756.8899999</v>
        <stp/>
        <stp>##V3_BDPV12</stp>
        <stp>VSH US Equity</stp>
        <stp>CUR_MKT_CAP</stp>
        <stp>[VALORES POTENCIALES Y SEGUIMIENTO.xlsx]POTENCIALES!R134C17</stp>
        <tr r="Q134" s="1"/>
      </tp>
      <tp>
        <v>67427281109.680016</v>
        <stp/>
        <stp>##V3_BDPV12</stp>
        <stp>FISV US Equity</stp>
        <stp>CUR_MKT_CAP</stp>
        <stp>[VALORES POTENCIALES Y SEGUIMIENTO.xlsx]POTENCIALES!R309C17</stp>
        <tr r="Q309" s="1"/>
      </tp>
      <tp>
        <v>67427281109.680016</v>
        <stp/>
        <stp>##V3_BDPV12</stp>
        <stp>FISV US Equity</stp>
        <stp>CUR_MKT_CAP</stp>
        <stp>[VALORES POTENCIALES Y SEGUIMIENTO.xlsx]POTENCIALES!R311C17</stp>
        <tr r="Q311" s="1"/>
      </tp>
      <tp>
        <v>9011483029.3799992</v>
        <stp/>
        <stp>##V3_BDPV12</stp>
        <stp>FFIV US Equity</stp>
        <stp>CUR_MKT_CAP</stp>
        <stp>[VALORES POTENCIALES Y SEGUIMIENTO.xlsx]POTENCIALES!R275C17</stp>
        <tr r="Q275" s="1"/>
      </tp>
      <tp>
        <v>1.7873824983040996</v>
        <stp/>
        <stp>##V3_BDPV12</stp>
        <stp>PII US Equity</stp>
        <stp>NET_DEBT_TO_EBITDA</stp>
        <stp>[VALORES POTENCIALES Y SEGUIMIENTO.xlsx]POTENCIALES!R23C20</stp>
        <tr r="T23" s="1"/>
      </tp>
      <tp>
        <v>101.63</v>
        <stp/>
        <stp>##V3_BDPV12</stp>
        <stp>AMN US Equity</stp>
        <stp>LAST PRICE</stp>
        <stp>[VALORES POTENCIALES Y SEGUIMIENTO.xlsx]POTENCIALES!R59C30</stp>
        <tr r="AD59" s="1"/>
      </tp>
      <tp t="s">
        <v>#N/A Field Not Applicable</v>
        <stp/>
        <stp>##V3_BDPV12</stp>
        <stp>GOOGL US Equity</stp>
        <stp>DVD_PAY_DT</stp>
        <stp>[VALORES POTENCIALES Y SEGUIMIENTO.xlsx]CARTERA!R14C41</stp>
        <tr r="AO14" s="4"/>
      </tp>
      <tp>
        <v>87.76</v>
        <stp/>
        <stp>##V3_BDPV12</stp>
        <stp>MOG/A US Equity</stp>
        <stp>PX_CLOSE_YTD</stp>
        <stp>[VALORES POTENCIALES Y SEGUIMIENTO.xlsx]POTENCIALES!R208C29</stp>
        <tr r="AC208" s="1"/>
      </tp>
      <tp>
        <v>0.92</v>
        <stp/>
        <stp>##V3_BDPV12</stp>
        <stp>J US Equity</stp>
        <stp>EQY_DPS</stp>
        <stp>[VALORES POTENCIALES Y SEGUIMIENTO.xlsx]POTENCIALES!R137C10</stp>
        <tr r="J137" s="1"/>
      </tp>
      <tp>
        <v>155.99</v>
        <stp/>
        <stp>##V3_BDPV12</stp>
        <stp>ABC US Equity</stp>
        <stp>LAST PRICE</stp>
        <stp>[VALORES POTENCIALES Y SEGUIMIENTO.xlsx]POTENCIALES!R98C30</stp>
        <tr r="AD98" s="1"/>
      </tp>
      <tp t="s">
        <v>American Airlines Group Inc</v>
        <stp/>
        <stp>##V3_BDPV12</stp>
        <stp>AAL UW Equity</stp>
        <stp>SECURITY_NAME</stp>
        <stp>[VALORES POTENCIALES Y SEGUIMIENTO.xlsx]SPX SX5E CAC40 DAX30 IBEX35!R8C5</stp>
        <tr r="E8" s="6"/>
      </tp>
      <tp>
        <v>2.0365288220551379</v>
        <stp/>
        <stp>##V3_BDPV12</stp>
        <stp>PEP US Equity</stp>
        <stp>NET_DEBT_TO_EBITDA</stp>
        <stp>[VALORES POTENCIALES Y SEGUIMIENTO.xlsx]POTENCIALES!R35C20</stp>
        <tr r="T35" s="1"/>
      </tp>
      <tp t="s">
        <v>#N/A N/A</v>
        <stp/>
        <stp>##V3_BDPV12</stp>
        <stp>INOV US Equity</stp>
        <stp>CUR_MKT_CAP</stp>
        <stp>[VALORES POTENCIALES Y SEGUIMIENTO.xlsx]POTENCIALES!R312C17</stp>
        <tr r="Q312" s="1"/>
      </tp>
      <tp>
        <v>238.37</v>
        <stp/>
        <stp>##V3_BDPV12</stp>
        <stp>LOW US Equity</stp>
        <stp>HIGH_52WEEK</stp>
        <stp>[VALORES POTENCIALES Y SEGUIMIENTO.xlsx]POTENCIALES!R222C33</stp>
        <tr r="AG222" s="1"/>
      </tp>
      <tp>
        <v>621.41</v>
        <stp/>
        <stp>##V3_BDPV12</stp>
        <stp>NOW US Equity</stp>
        <stp>HIGH_52WEEK</stp>
        <stp>[VALORES POTENCIALES Y SEGUIMIENTO.xlsx]POTENCIALES!R285C33</stp>
        <tr r="AG285" s="1"/>
      </tp>
      <tp>
        <v>203.565</v>
        <stp/>
        <stp>##V3_BDPV12</stp>
        <stp>CDW US Equity</stp>
        <stp>HIGH_52WEEK</stp>
        <stp>[VALORES POTENCIALES Y SEGUIMIENTO.xlsx]POTENCIALES!R270C33</stp>
        <tr r="AG270" s="1"/>
      </tp>
      <tp>
        <v>136.85499999999999</v>
        <stp/>
        <stp>##V3_BDPV12</stp>
        <stp>VMW US Equity</stp>
        <stp>HIGH_52WEEK</stp>
        <stp>[VALORES POTENCIALES Y SEGUIMIENTO.xlsx]POTENCIALES!R297C33</stp>
        <tr r="AG297" s="1"/>
      </tp>
      <tp>
        <v>529.25</v>
        <stp/>
        <stp>##V3_BDPV12</stp>
        <stp>LRCX US Equity</stp>
        <stp>PX_CLOSE_1D</stp>
        <stp>[VALORES POTENCIALES Y SEGUIMIENTO.xlsx]POTENCIALES!R358C32</stp>
        <tr r="AF358" s="1"/>
      </tp>
      <tp>
        <v>345.9</v>
        <stp/>
        <stp>##V3_BDPV12</stp>
        <stp>MKTX US Equity</stp>
        <stp>PX_CLOSE_1D</stp>
        <stp>[VALORES POTENCIALES Y SEGUIMIENTO.xlsx]POTENCIALES!R185C32</stp>
        <tr r="AF185" s="1"/>
      </tp>
      <tp>
        <v>365.9</v>
        <stp/>
        <stp>##V3_BDPV12</stp>
        <stp>NFLX US Equity</stp>
        <stp>PX_CLOSE_1D</stp>
        <stp>[VALORES POTENCIALES Y SEGUIMIENTO.xlsx]POTENCIALES!R274C32</stp>
        <tr r="AF274" s="1"/>
      </tp>
      <tp>
        <v>34.700000000000003</v>
        <stp/>
        <stp>##V3_BDPV12</stp>
        <stp>OTEX US Equity</stp>
        <stp>PX_CLOSE_1D</stp>
        <stp>[VALORES POTENCIALES Y SEGUIMIENTO.xlsx]POTENCIALES!R323C32</stp>
        <tr r="AF323" s="1"/>
      </tp>
      <tp>
        <v>423.54500000000002</v>
        <stp/>
        <stp>##V3_BDPV12</stp>
        <stp>SPGI US Equity</stp>
        <stp>HIGH_52WEEK</stp>
        <stp>[VALORES POTENCIALES Y SEGUIMIENTO.xlsx]POTENCIALES!R183C33</stp>
        <tr r="AG183" s="1"/>
      </tp>
      <tp>
        <v>253.37</v>
        <stp/>
        <stp>##V3_BDPV12</stp>
        <stp>ITW US Equity</stp>
        <stp>HIGH_52WEEK</stp>
        <stp>[VALORES POTENCIALES Y SEGUIMIENTO.xlsx]POTENCIALES!R160C33</stp>
        <tr r="AG160" s="1"/>
      </tp>
      <tp>
        <v>30.22</v>
        <stp/>
        <stp>##V3_BDPV12</stp>
        <stp>GNTX US Equity</stp>
        <stp>PX_CLOSE_1D</stp>
        <stp>[VALORES POTENCIALES Y SEGUIMIENTO.xlsx]POTENCIALES!R133C32</stp>
        <tr r="AF133" s="1"/>
      </tp>
      <tp t="s">
        <v>09/01/2023</v>
        <stp/>
        <stp>##V3_BDPV12</stp>
        <stp>DRI US Equity</stp>
        <stp>DVD_EX_DT</stp>
        <stp>[VALORES POTENCIALES Y SEGUIMIENTO.xlsx]POTENCIALES!R245C11</stp>
        <tr r="K245" s="1"/>
      </tp>
      <tp t="s">
        <v>14/12/2022</v>
        <stp/>
        <stp>##V3_BDPV12</stp>
        <stp>DPZ US Equity</stp>
        <stp>DVD_EX_DT</stp>
        <stp>[VALORES POTENCIALES Y SEGUIMIENTO.xlsx]POTENCIALES!R241C11</stp>
        <tr r="K241" s="1"/>
      </tp>
      <tp>
        <v>72.209999999999994</v>
        <stp/>
        <stp>##V3_BDPV12</stp>
        <stp>CCOI US Equity</stp>
        <stp>HIGH_52WEEK</stp>
        <stp>[VALORES POTENCIALES Y SEGUIMIENTO.xlsx]POTENCIALES!R271C33</stp>
        <tr r="AG271" s="1"/>
      </tp>
      <tp t="s">
        <v>#N/A Field Not Applicable</v>
        <stp/>
        <stp>##V3_BDPV12</stp>
        <stp>BRK/B US Equity</stp>
        <stp>EV_EBITDA_ADJUSTED</stp>
        <stp>[VALORES POTENCIALES Y SEGUIMIENTO.xlsx]CARTERA!R29C17</stp>
        <tr r="Q29" s="4"/>
      </tp>
      <tp t="s">
        <v>30/03/2023</v>
        <stp/>
        <stp>##V3_BDPV12</stp>
        <stp>CP CN Equity</stp>
        <stp>DVD_EX_DT</stp>
        <stp>[VALORES POTENCIALES Y SEGUIMIENTO.xlsx]POTENCIALES!R170C11</stp>
        <tr r="K170" s="1"/>
      </tp>
      <tp>
        <v>33.32</v>
        <stp/>
        <stp>##V3_BDPV12</stp>
        <stp>TOY CN Equity</stp>
        <stp>PX_CLOSE_YTD</stp>
        <stp>[VALORES POTENCIALES Y SEGUIMIENTO.xlsx]POTENCIALES!R29C29</stp>
        <tr r="AC29" s="1"/>
      </tp>
      <tp>
        <v>61.64</v>
        <stp/>
        <stp>##V3_BDPV12</stp>
        <stp>HQY US Equity</stp>
        <stp>PX_CLOSE_YTD</stp>
        <stp>[VALORES POTENCIALES Y SEGUIMIENTO.xlsx]POTENCIALES!R55C29</stp>
        <tr r="AC55" s="1"/>
      </tp>
      <tp>
        <v>71.95</v>
        <stp/>
        <stp>##V3_BDPV12</stp>
        <stp>BMY US Equity</stp>
        <stp>PX_CLOSE_YTD</stp>
        <stp>[VALORES POTENCIALES Y SEGUIMIENTO.xlsx]POTENCIALES!R92C29</stp>
        <tr r="AC92" s="1"/>
      </tp>
      <tp>
        <v>319.33</v>
        <stp/>
        <stp>##V3_BDPV12</stp>
        <stp>CACI US Equity</stp>
        <stp>HIGH_52WEEK</stp>
        <stp>[VALORES POTENCIALES Y SEGUIMIENTO.xlsx]POTENCIALES!R337C33</stp>
        <tr r="AG337" s="1"/>
      </tp>
      <tp t="s">
        <v>30/03/2023</v>
        <stp/>
        <stp>##V3_BDPV12</stp>
        <stp>DOX US Equity</stp>
        <stp>DVD_EX_DT</stp>
        <stp>[VALORES POTENCIALES Y SEGUIMIENTO.xlsx]POTENCIALES!R336C11</stp>
        <tr r="K336" s="1"/>
      </tp>
      <tp>
        <v>151.9375</v>
        <stp/>
        <stp>##V3_BDPV12</stp>
        <stp>PTC US Equity</stp>
        <stp>BEST_TARGET_PRICE</stp>
        <stp>[VALORES POTENCIALES Y SEGUIMIENTO.xlsx]POTENCIALES!R289C27</stp>
        <tr r="AA289" s="1"/>
      </tp>
      <tp>
        <v>82.002499999999998</v>
        <stp/>
        <stp>##V3_BDPV12</stp>
        <stp>ATVI US Equity</stp>
        <stp>HIGH_52WEEK</stp>
        <stp>[VALORES POTENCIALES Y SEGUIMIENTO.xlsx]POTENCIALES!R326C33</stp>
        <tr r="AG326" s="1"/>
      </tp>
      <tp t="s">
        <v>08/12/2022</v>
        <stp/>
        <stp>##V3_BDPV12</stp>
        <stp>DKS US Equity</stp>
        <stp>DVD_EX_DT</stp>
        <stp>[VALORES POTENCIALES Y SEGUIMIENTO.xlsx]POTENCIALES!R247C11</stp>
        <tr r="K247" s="1"/>
      </tp>
      <tp t="s">
        <v>#N/A N/A</v>
        <stp/>
        <stp>##V3_BDPV12</stp>
        <stp>XLNX US Equity</stp>
        <stp>PX_CLOSE_1D</stp>
        <stp>[VALORES POTENCIALES Y SEGUIMIENTO.xlsx]POTENCIALES!R347C32</stp>
        <tr r="AF347" s="1"/>
      </tp>
      <tp>
        <v>48.333332061767578</v>
        <stp/>
        <stp>##V3_BDPV12</stp>
        <stp>PSN US Equity</stp>
        <stp>BEST_TARGET_PRICE</stp>
        <stp>[VALORES POTENCIALES Y SEGUIMIENTO.xlsx]POTENCIALES!R341C27</stp>
        <tr r="AA341" s="1"/>
      </tp>
      <tp>
        <v>80.48477796700351</v>
        <stp/>
        <stp>##V3_BDPV12</stp>
        <stp>SOW GY Equity</stp>
        <stp>pe_ratio</stp>
        <stp>[VALORES POTENCIALES Y SEGUIMIENTO.xlsx]CARTERA!R38C18</stp>
        <tr r="R38" s="4"/>
      </tp>
      <tp>
        <v>42.027119561629299</v>
        <stp/>
        <stp>##V3_BDPV12</stp>
        <stp>SPGI US Equity</stp>
        <stp>pe_ratio</stp>
        <stp>[VALORES POTENCIALES Y SEGUIMIENTO.xlsx]CARTERA!R21C18</stp>
        <tr r="R21" s="4"/>
      </tp>
      <tp>
        <v>16.217732466007106</v>
        <stp/>
        <stp>##V3_BDPV12</stp>
        <stp>LOW US Equity</stp>
        <stp>pe_ratio</stp>
        <stp>[VALORES POTENCIALES Y SEGUIMIENTO.xlsx]CARTERA!R31C18</stp>
        <tr r="R31" s="4"/>
      </tp>
      <tp>
        <v>12.288305917218244</v>
        <stp/>
        <stp>##V3_BDPV12</stp>
        <stp>ROVI SM Equity</stp>
        <stp>pe_ratio</stp>
        <stp>[VALORES POTENCIALES Y SEGUIMIENTO.xlsx]CARTERA!R36C18</stp>
        <tr r="R36" s="4"/>
      </tp>
      <tp>
        <v>56.26</v>
        <stp/>
        <stp>##V3_BDPV12</stp>
        <stp>TREX US Equity</stp>
        <stp>PX_CLOSE_1D</stp>
        <stp>[VALORES POTENCIALES Y SEGUIMIENTO.xlsx]POTENCIALES!R119C32</stp>
        <tr r="AF119" s="1"/>
      </tp>
      <tp>
        <v>72.27</v>
        <stp/>
        <stp>##V3_BDPV12</stp>
        <stp>OLLI US Equity</stp>
        <stp>HIGH_52WEEK</stp>
        <stp>[VALORES POTENCIALES Y SEGUIMIENTO.xlsx]POTENCIALES!R230C33</stp>
        <tr r="AG230" s="1"/>
      </tp>
      <tp>
        <v>16.62</v>
        <stp/>
        <stp>##V3_BDPV12</stp>
        <stp>HLF US Equity</stp>
        <stp>PX_CLOSE_1D</stp>
        <stp>[VALORES POTENCIALES Y SEGUIMIENTO.xlsx]POTENCIALES!R102C32</stp>
        <tr r="AF102" s="1"/>
      </tp>
      <tp>
        <v>237.85</v>
        <stp/>
        <stp>##V3_BDPV12</stp>
        <stp>MASI US Equity</stp>
        <stp>HIGH_52WEEK</stp>
        <stp>[VALORES POTENCIALES Y SEGUIMIENTO.xlsx]POTENCIALES!R120C33</stp>
        <tr r="AG120" s="1"/>
      </tp>
      <tp>
        <v>118.58</v>
        <stp/>
        <stp>##V3_BDPV12</stp>
        <stp>PAYX US Equity</stp>
        <stp>PX_CLOSE_1D</stp>
        <stp>[VALORES POTENCIALES Y SEGUIMIENTO.xlsx]POTENCIALES!R306C32</stp>
        <tr r="AF306" s="1"/>
      </tp>
      <tp>
        <v>572.5</v>
        <stp/>
        <stp>##V3_BDPV12</stp>
        <stp>MSCI US Equity</stp>
        <stp>HIGH_52WEEK</stp>
        <stp>[VALORES POTENCIALES Y SEGUIMIENTO.xlsx]POTENCIALES!R314C33</stp>
        <tr r="AG314" s="1"/>
      </tp>
      <tp>
        <v>104.3</v>
        <stp/>
        <stp>##V3_BDPV12</stp>
        <stp>SBUX US Equity</stp>
        <stp>PX_CLOSE_1D</stp>
        <stp>[VALORES POTENCIALES Y SEGUIMIENTO.xlsx]POTENCIALES!R240C32</stp>
        <tr r="AF240" s="1"/>
      </tp>
      <tp>
        <v>47.98</v>
        <stp/>
        <stp>##V3_BDPV12</stp>
        <stp>CSCO US Equity</stp>
        <stp>LAST PRICE</stp>
        <stp>[VALORES POTENCIALES Y SEGUIMIENTO.xlsx]POTENCIALES!R13C30</stp>
        <tr r="AD13" s="1"/>
      </tp>
      <tp>
        <v>2.222149511124798</v>
        <stp/>
        <stp>##V3_BDPV12</stp>
        <stp>ABBV US Equity</stp>
        <stp>NET_DEBT_TO_EBITDA</stp>
        <stp>[VALORES POTENCIALES Y SEGUIMIENTO.xlsx]POTENCIALES!R91C20</stp>
        <tr r="T91" s="1"/>
      </tp>
      <tp>
        <v>94.257199999999997</v>
        <stp/>
        <stp>##V3_BDPV12</stp>
        <stp>ASGN US Equity</stp>
        <stp>LAST PRICE</stp>
        <stp>[VALORES POTENCIALES Y SEGUIMIENTO.xlsx]POTENCIALES!R60C30</stp>
        <tr r="AD60" s="1"/>
      </tp>
      <tp>
        <v>75.47</v>
        <stp/>
        <stp>##V3_BDPV12</stp>
        <stp>CSGP US Equity</stp>
        <stp>LAST PRICE</stp>
        <stp>[VALORES POTENCIALES Y SEGUIMIENTO.xlsx]POTENCIALES!R45C30</stp>
        <tr r="AD45" s="1"/>
      </tp>
      <tp>
        <v>-3.209543791880447</v>
        <stp/>
        <stp>##V3_BDPV12</stp>
        <stp>ABMD US Equity</stp>
        <stp>NET_DEBT_TO_EBITDA</stp>
        <stp>[VALORES POTENCIALES Y SEGUIMIENTO.xlsx]POTENCIALES!R71C20</stp>
        <tr r="T71" s="1"/>
      </tp>
      <tp>
        <v>86.625</v>
        <stp/>
        <stp>##V3_BDPV12</stp>
        <stp>HSIC US Equity</stp>
        <stp>LAST PRICE</stp>
        <stp>[VALORES POTENCIALES Y SEGUIMIENTO.xlsx]POTENCIALES!R76C30</stp>
        <tr r="AD76" s="1"/>
      </tp>
      <tp t="s">
        <v>#N/A Field Not Applicable</v>
        <stp/>
        <stp>##V3_BDPV12</stp>
        <stp>LOPE US Equity</stp>
        <stp>DVD_PAY_DT</stp>
        <stp>[VALORES POTENCIALES Y SEGUIMIENTO.xlsx]POTENCIALES!R65C12</stp>
        <tr r="L65" s="1"/>
      </tp>
      <tp>
        <v>48.42</v>
        <stp/>
        <stp>##V3_BDPV12</stp>
        <stp>BRKR US Equity</stp>
        <stp>LOW_52WEEK</stp>
        <stp>[VALORES POTENCIALES Y SEGUIMIENTO.xlsx]POTENCIALES!R78C35</stp>
        <tr r="AI78" s="1"/>
      </tp>
      <tp t="s">
        <v>31/01/2023</v>
        <stp/>
        <stp>##V3_BDPV12</stp>
        <stp>MORN US Equity</stp>
        <stp>DVD_PAY_DT</stp>
        <stp>[VALORES POTENCIALES Y SEGUIMIENTO.xlsx]POTENCIALES!R44C12</stp>
        <tr r="L44" s="1"/>
      </tp>
      <tp>
        <v>156.05000000000001</v>
        <stp/>
        <stp>##V3_BDPV12</stp>
        <stp>VRSK US Equity</stp>
        <stp>LOW_52WEEK</stp>
        <stp>[VALORES POTENCIALES Y SEGUIMIENTO.xlsx]POTENCIALES!R52C35</stp>
        <tr r="AI52" s="1"/>
      </tp>
      <tp t="s">
        <v>19/05/2017</v>
        <stp/>
        <stp>##V3_BDPV12</stp>
        <stp>FICO US Equity</stp>
        <stp>DVD_EX_DT</stp>
        <stp>[VALORES POTENCIALES Y SEGUIMIENTO.xlsx]POTENCIALES!R307C11</stp>
        <tr r="K307" s="1"/>
      </tp>
      <tp t="s">
        <v>DISH Network Corp</v>
        <stp/>
        <stp>##V3_BDPV12</stp>
        <stp>DISH UW Equity</stp>
        <stp>SECURITY_NAME</stp>
        <stp>[VALORES POTENCIALES Y SEGUIMIENTO.xlsx]SPX SX5E CAC40 DAX30 IBEX35!R145C5</stp>
        <tr r="E145" s="6"/>
      </tp>
      <tp t="s">
        <v>Consumer Discretionary</v>
        <stp/>
        <stp>##V3_BDPV12</stp>
        <stp>XPEV US Equity</stp>
        <stp>ICB_INDUSTRY_NAME</stp>
        <stp>[VALORES POTENCIALES Y SEGUIMIENTO.xlsx]CARTERA!R33C35</stp>
        <tr r="AI33" s="4"/>
      </tp>
      <tp t="s">
        <v>Hologic Inc</v>
        <stp/>
        <stp>##V3_BDPV12</stp>
        <stp>HOLX UW Equity</stp>
        <stp>SECURITY_NAME</stp>
        <stp>[VALORES POTENCIALES Y SEGUIMIENTO.xlsx]SPX SX5E CAC40 DAX30 IBEX35!R229C5</stp>
        <tr r="E229" s="6"/>
      </tp>
      <tp t="s">
        <v>UNITED STATES</v>
        <stp/>
        <stp>##V3_BDPV12</stp>
        <stp>ICLN US Equity</stp>
        <stp>COUNTRY_FULL_NAME</stp>
        <stp>[VALORES POTENCIALES Y SEGUIMIENTO.xlsx]CARTERA!R52C32</stp>
        <tr r="AF52" s="4"/>
      </tp>
      <tp t="s">
        <v>Intuit Inc</v>
        <stp/>
        <stp>##V3_BDPV12</stp>
        <stp>INTU UW Equity</stp>
        <stp>SECURITY_NAME</stp>
        <stp>[VALORES POTENCIALES Y SEGUIMIENTO.xlsx]SPX SX5E CAC40 DAX30 IBEX35!R248C5</stp>
        <tr r="E248" s="6"/>
      </tp>
      <tp t="s">
        <v>UNITED STATES</v>
        <stp/>
        <stp>##V3_BDPV12</stp>
        <stp>LSTR US Equity</stp>
        <stp>COUNTRY_FULL_NAME</stp>
        <stp>[VALORES POTENCIALES Y SEGUIMIENTO.xlsx]POTENCIALES!R179C13</stp>
        <tr r="M179" s="1"/>
      </tp>
      <tp>
        <v>28.178787231445313</v>
        <stp/>
        <stp>##V3_BDPV12</stp>
        <stp>INTC US Equity</stp>
        <stp>BEST_TARGET_PRICE</stp>
        <stp>[VALORES POTENCIALES Y SEGUIMIENTO.xlsx]CARTERA!R28C30</stp>
        <tr r="AD28" s="4"/>
      </tp>
      <tp t="s">
        <v>UNITED STATES</v>
        <stp/>
        <stp>##V3_BDPV12</stp>
        <stp>INTC US Equity</stp>
        <stp>COUNTRY_FULL_NAME</stp>
        <stp>[VALORES POTENCIALES Y SEGUIMIENTO.xlsx]CARTERA!R28C32</stp>
        <tr r="AF28" s="4"/>
      </tp>
      <tp t="s">
        <v>Fortune Brands Innovations Inc</v>
        <stp/>
        <stp>##V3_BDPV12</stp>
        <stp>FBHS UN Equity</stp>
        <stp>SECURITY_NAME</stp>
        <stp>[VALORES POTENCIALES Y SEGUIMIENTO.xlsx]SPX SX5E CAC40 DAX30 IBEX35!R187C5</stp>
        <tr r="E187" s="6"/>
      </tp>
      <tp t="s">
        <v>#N/A N/A</v>
        <stp/>
        <stp>##V3_BDPV12</stp>
        <stp>ICLN US Equity</stp>
        <stp>BEST_TARGET_PRICE</stp>
        <stp>[VALORES POTENCIALES Y SEGUIMIENTO.xlsx]CARTERA!R52C30</stp>
        <tr r="AD52" s="4"/>
      </tp>
      <tp t="s">
        <v>09/11/2022</v>
        <stp/>
        <stp>##V3_BDPV12</stp>
        <stp>WING US Equity</stp>
        <stp>DVD_EX_DT</stp>
        <stp>[VALORES POTENCIALES Y SEGUIMIENTO.xlsx]POTENCIALES!R252C11</stp>
        <tr r="K252" s="1"/>
      </tp>
      <tp t="s">
        <v>USD</v>
        <stp/>
        <stp>##V3_BDPV12</stp>
        <stp>ASGN US Equity</stp>
        <stp>CRNCY</stp>
        <stp>[VALORES POTENCIALES Y SEGUIMIENTO.xlsx]POTENCIALES!R60C14</stp>
        <tr r="N60" s="1"/>
      </tp>
      <tp t="s">
        <v>#N/A Field Not Applicable</v>
        <stp/>
        <stp>##V3_BDPV12</stp>
        <stp>MIME US Equity</stp>
        <stp>DVD_EX_DT</stp>
        <stp>[VALORES POTENCIALES Y SEGUIMIENTO.xlsx]POTENCIALES!R278C11</stp>
        <tr r="K278" s="1"/>
      </tp>
      <tp t="s">
        <v>USD</v>
        <stp/>
        <stp>##V3_BDPV12</stp>
        <stp>ANTM US Equity</stp>
        <stp>CRNCY</stp>
        <stp>[VALORES POTENCIALES Y SEGUIMIENTO.xlsx]POTENCIALES!R80C14</stp>
        <tr r="N80" s="1"/>
      </tp>
      <tp t="s">
        <v>USD</v>
        <stp/>
        <stp>##V3_BDPV12</stp>
        <stp>ANET US Equity</stp>
        <stp>CRNCY</stp>
        <stp>[VALORES POTENCIALES Y SEGUIMIENTO.xlsx]POTENCIALES!R11C14</stp>
        <tr r="N11" s="1"/>
      </tp>
      <tp t="s">
        <v>#N/A Field Not Applicable</v>
        <stp/>
        <stp>##V3_BDPV12</stp>
        <stp>FISV US Equity</stp>
        <stp>DVD_EX_DT</stp>
        <stp>[VALORES POTENCIALES Y SEGUIMIENTO.xlsx]POTENCIALES!R309C11</stp>
        <tr r="K309" s="1"/>
      </tp>
      <tp t="s">
        <v>#N/A Field Not Applicable</v>
        <stp/>
        <stp>##V3_BDPV12</stp>
        <stp>FISV US Equity</stp>
        <stp>DVD_EX_DT</stp>
        <stp>[VALORES POTENCIALES Y SEGUIMIENTO.xlsx]POTENCIALES!R311C11</stp>
        <tr r="K311" s="1"/>
      </tp>
      <tp t="s">
        <v>UNITED STATES</v>
        <stp/>
        <stp>##V3_BDPV12</stp>
        <stp>MSCI US Equity</stp>
        <stp>COUNTRY_FULL_NAME</stp>
        <stp>[VALORES POTENCIALES Y SEGUIMIENTO.xlsx]POTENCIALES!R314C13</stp>
        <tr r="M314" s="1"/>
      </tp>
      <tp t="s">
        <v>#N/A Field Not Applicable</v>
        <stp/>
        <stp>##V3_BDPV12</stp>
        <stp>VIPS US Equity</stp>
        <stp>DVD_EX_DT</stp>
        <stp>[VALORES POTENCIALES Y SEGUIMIENTO.xlsx]POTENCIALES!R361C11</stp>
        <tr r="K361" s="1"/>
      </tp>
      <tp t="s">
        <v>USD</v>
        <stp/>
        <stp>##V3_BDPV12</stp>
        <stp>ALSN US Equity</stp>
        <stp>CRNCY</stp>
        <stp>[VALORES POTENCIALES Y SEGUIMIENTO.xlsx]POTENCIALES!R18C14</stp>
        <tr r="N18" s="1"/>
      </tp>
      <tp t="s">
        <v>USD</v>
        <stp/>
        <stp>##V3_BDPV12</stp>
        <stp>AMED US Equity</stp>
        <stp>CRNCY</stp>
        <stp>[VALORES POTENCIALES Y SEGUIMIENTO.xlsx]POTENCIALES!R84C14</stp>
        <tr r="N84" s="1"/>
      </tp>
      <tp t="s">
        <v>#N/A Field Not Applicable</v>
        <stp/>
        <stp>##V3_BDPV12</stp>
        <stp>FIVE US Equity</stp>
        <stp>DVD_EX_DT</stp>
        <stp>[VALORES POTENCIALES Y SEGUIMIENTO.xlsx]POTENCIALES!R236C11</stp>
        <tr r="K236" s="1"/>
      </tp>
      <tp t="s">
        <v>#N/A Field Not Applicable</v>
        <stp/>
        <stp>##V3_BDPV12</stp>
        <stp>FIVN US Equity</stp>
        <stp>DVD_EX_DT</stp>
        <stp>[VALORES POTENCIALES Y SEGUIMIENTO.xlsx]POTENCIALES!R286C11</stp>
        <tr r="K286" s="1"/>
      </tp>
      <tp t="s">
        <v>UNITED STATES</v>
        <stp/>
        <stp>##V3_BDPV12</stp>
        <stp>MSFT US Equity</stp>
        <stp>COUNTRY_FULL_NAME</stp>
        <stp>[VALORES POTENCIALES Y SEGUIMIENTO.xlsx]POTENCIALES!R282C13</stp>
        <tr r="M282" s="1"/>
      </tp>
      <tp t="s">
        <v>Cisco Systems Inc</v>
        <stp/>
        <stp>##V3_BDPV12</stp>
        <stp>CSCO UW Equity</stp>
        <stp>SECURITY_NAME</stp>
        <stp>[VALORES POTENCIALES Y SEGUIMIENTO.xlsx]SPX SX5E CAC40 DAX30 IBEX35!R122C5</stp>
        <tr r="E122" s="6"/>
      </tp>
      <tp t="s">
        <v>10/12/2021</v>
        <stp/>
        <stp>##V3_BDPV12</stp>
        <stp>FIZZ US Equity</stp>
        <stp>DVD_EX_DT</stp>
        <stp>[VALORES POTENCIALES Y SEGUIMIENTO.xlsx]POTENCIALES!R251C11</stp>
        <tr r="K251" s="1"/>
      </tp>
      <tp t="s">
        <v>Garmin Ltd</v>
        <stp/>
        <stp>##V3_BDPV12</stp>
        <stp>GRMN UW Equity</stp>
        <stp>SECURITY_NAME</stp>
        <stp>[VALORES POTENCIALES Y SEGUIMIENTO.xlsx]SPX SX5E CAC40 DAX30 IBEX35!R216C5</stp>
        <tr r="E216" s="6"/>
      </tp>
      <tp t="s">
        <v>10/02/2023</v>
        <stp/>
        <stp>##V3_BDPV12</stp>
        <stp>AAPL US Equity</stp>
        <stp>DVD_EX_DT</stp>
        <stp>[VALORES POTENCIALES Y SEGUIMIENTO.xlsx]CARTERA!R50C40</stp>
        <tr r="AN50" s="4"/>
      </tp>
      <tp t="s">
        <v>USD</v>
        <stp/>
        <stp>##V3_BDPV12</stp>
        <stp>ABMD US Equity</stp>
        <stp>CRNCY</stp>
        <stp>[VALORES POTENCIALES Y SEGUIMIENTO.xlsx]POTENCIALES!R71C14</stp>
        <tr r="N71" s="1"/>
      </tp>
      <tp t="s">
        <v>USD</v>
        <stp/>
        <stp>##V3_BDPV12</stp>
        <stp>ABBV US Equity</stp>
        <stp>CRNCY</stp>
        <stp>[VALORES POTENCIALES Y SEGUIMIENTO.xlsx]POTENCIALES!R91C14</stp>
        <tr r="N91" s="1"/>
      </tp>
      <tp t="s">
        <v>UNITED STATES</v>
        <stp/>
        <stp>##V3_BDPV12</stp>
        <stp>SSNC US Equity</stp>
        <stp>COUNTRY_FULL_NAME</stp>
        <stp>[VALORES POTENCIALES Y SEGUIMIENTO.xlsx]POTENCIALES!R299C13</stp>
        <tr r="M299" s="1"/>
      </tp>
      <tp t="s">
        <v>UNITED STATES</v>
        <stp/>
        <stp>##V3_BDPV12</stp>
        <stp>CSOD US Equity</stp>
        <stp>COUNTRY_FULL_NAME</stp>
        <stp>[VALORES POTENCIALES Y SEGUIMIENTO.xlsx]POTENCIALES!R304C13</stp>
        <tr r="M304" s="1"/>
      </tp>
      <tp t="s">
        <v>01/03/2023</v>
        <stp/>
        <stp>##V3_BDPV12</stp>
        <stp>BAH US Equity</stp>
        <stp>DVD_PAY_DT</stp>
        <stp>[VALORES POTENCIALES Y SEGUIMIENTO.xlsx]POTENCIALES!R50C12</stp>
        <tr r="L50" s="1"/>
      </tp>
      <tp t="s">
        <v>01/03/2023</v>
        <stp/>
        <stp>##V3_BDPV12</stp>
        <stp>BCO US Equity</stp>
        <stp>DVD_PAY_DT</stp>
        <stp>[VALORES POTENCIALES Y SEGUIMIENTO.xlsx]POTENCIALES!R66C12</stp>
        <tr r="L66" s="1"/>
      </tp>
      <tp>
        <v>93036930000</v>
        <stp/>
        <stp>##V3_BDPV12</stp>
        <stp>NOW US Equity</stp>
        <stp>CUR_MKT_CAP</stp>
        <stp>[VALORES POTENCIALES Y SEGUIMIENTO.xlsx]POTENCIALES!R285C17</stp>
        <tr r="Q285" s="1"/>
      </tp>
      <tp>
        <v>27177031816.860001</v>
        <stp/>
        <stp>##V3_BDPV12</stp>
        <stp>CDW US Equity</stp>
        <stp>CUR_MKT_CAP</stp>
        <stp>[VALORES POTENCIALES Y SEGUIMIENTO.xlsx]POTENCIALES!R270C17</stp>
        <tr r="Q270" s="1"/>
      </tp>
      <tp>
        <v>130234793577.75002</v>
        <stp/>
        <stp>##V3_BDPV12</stp>
        <stp>LOW US Equity</stp>
        <stp>CUR_MKT_CAP</stp>
        <stp>[VALORES POTENCIALES Y SEGUIMIENTO.xlsx]POTENCIALES!R222C17</stp>
        <tr r="Q222" s="1"/>
      </tp>
      <tp>
        <v>51344727181.559998</v>
        <stp/>
        <stp>##V3_BDPV12</stp>
        <stp>VMW US Equity</stp>
        <stp>CUR_MKT_CAP</stp>
        <stp>[VALORES POTENCIALES Y SEGUIMIENTO.xlsx]POTENCIALES!R297C17</stp>
        <tr r="Q297" s="1"/>
      </tp>
      <tp>
        <v>74394397266.220001</v>
        <stp/>
        <stp>##V3_BDPV12</stp>
        <stp>ITW US Equity</stp>
        <stp>CUR_MKT_CAP</stp>
        <stp>[VALORES POTENCIALES Y SEGUIMIENTO.xlsx]POTENCIALES!R160C17</stp>
        <tr r="Q160" s="1"/>
      </tp>
      <tp>
        <v>119498553000.00002</v>
        <stp/>
        <stp>##V3_BDPV12</stp>
        <stp>SPGI US Equity</stp>
        <stp>CUR_MKT_CAP</stp>
        <stp>[VALORES POTENCIALES Y SEGUIMIENTO.xlsx]POTENCIALES!R183C17</stp>
        <tr r="Q183" s="1"/>
      </tp>
      <tp>
        <v>12.984800552783259</v>
        <stp/>
        <stp>##V3_BDPV12</stp>
        <stp>FCN US Equity</stp>
        <stp>EV_EBITDA_ADJUSTED</stp>
        <stp>[VALORES POTENCIALES Y SEGUIMIENTO.xlsx]POTENCIALES!R51C15</stp>
        <tr r="O51" s="1"/>
      </tp>
      <tp>
        <v>23.863441060022222</v>
        <stp/>
        <stp>##V3_BDPV12</stp>
        <stp>FDS US Equity</stp>
        <stp>EV_EBITDA_ADJUSTED</stp>
        <stp>[VALORES POTENCIALES Y SEGUIMIENTO.xlsx]POTENCIALES!R10C15</stp>
        <tr r="O10" s="1"/>
      </tp>
      <tp t="s">
        <v>01/02/2023</v>
        <stp/>
        <stp>##V3_BDPV12</stp>
        <stp>BMY US Equity</stp>
        <stp>DVD_PAY_DT</stp>
        <stp>[VALORES POTENCIALES Y SEGUIMIENTO.xlsx]POTENCIALES!R92C12</stp>
        <tr r="L92" s="1"/>
      </tp>
      <tp>
        <v>100028359435.76001</v>
        <stp/>
        <stp>##V3_BDPV12</stp>
        <stp>DTE GY Equity</stp>
        <stp>CUR_MKT_CAP</stp>
        <stp>[VALORES POTENCIALES Y SEGUIMIENTO.xlsx]SPX SX5E CAC40 DAX30 IBEX35!R21C30</stp>
        <tr r="AD21" s="6"/>
      </tp>
      <tp>
        <v>100028359435.76001</v>
        <stp/>
        <stp>##V3_BDPV12</stp>
        <stp>DTE GY Equity</stp>
        <stp>CUR_MKT_CAP</stp>
        <stp>[VALORES POTENCIALES Y SEGUIMIENTO.xlsx]SPX SX5E CAC40 DAX30 IBEX35!R27C12</stp>
        <tr r="L27" s="6"/>
      </tp>
      <tp>
        <v>12194508387.800001</v>
        <stp/>
        <stp>##V3_BDPV12</stp>
        <stp>MTX GY Equity</stp>
        <stp>CUR_MKT_CAP</stp>
        <stp>[VALORES POTENCIALES Y SEGUIMIENTO.xlsx]SPX SX5E CAC40 DAX30 IBEX35!R33C30</stp>
        <tr r="AD33" s="6"/>
      </tp>
      <tp t="s">
        <v>13/01/2023</v>
        <stp/>
        <stp>##V3_BDPV12</stp>
        <stp>TOY CN Equity</stp>
        <stp>DVD_PAY_DT</stp>
        <stp>[VALORES POTENCIALES Y SEGUIMIENTO.xlsx]POTENCIALES!R29C12</stp>
        <tr r="L29" s="1"/>
      </tp>
      <tp>
        <v>3281006270.2800002</v>
        <stp/>
        <stp>##V3_BDPV12</stp>
        <stp>CCOI US Equity</stp>
        <stp>CUR_MKT_CAP</stp>
        <stp>[VALORES POTENCIALES Y SEGUIMIENTO.xlsx]POTENCIALES!R271C17</stp>
        <tr r="Q271" s="1"/>
      </tp>
      <tp>
        <v>7137770171.9700003</v>
        <stp/>
        <stp>##V3_BDPV12</stp>
        <stp>CACI US Equity</stp>
        <stp>CUR_MKT_CAP</stp>
        <stp>[VALORES POTENCIALES Y SEGUIMIENTO.xlsx]POTENCIALES!R337C17</stp>
        <tr r="Q337" s="1"/>
      </tp>
      <tp>
        <v>56298152322.264999</v>
        <stp/>
        <stp>##V3_BDPV12</stp>
        <stp>ATVI US Equity</stp>
        <stp>CUR_MKT_CAP</stp>
        <stp>[VALORES POTENCIALES Y SEGUIMIENTO.xlsx]POTENCIALES!R326C17</stp>
        <tr r="Q326" s="1"/>
      </tp>
      <tp>
        <v>3539532669.3099995</v>
        <stp/>
        <stp>##V3_BDPV12</stp>
        <stp>OLLI US Equity</stp>
        <stp>CUR_MKT_CAP</stp>
        <stp>[VALORES POTENCIALES Y SEGUIMIENTO.xlsx]POTENCIALES!R230C17</stp>
        <tr r="Q230" s="1"/>
      </tp>
      <tp>
        <v>8881204561.7551003</v>
        <stp/>
        <stp>##V3_BDPV12</stp>
        <stp>MASI US Equity</stp>
        <stp>CUR_MKT_CAP</stp>
        <stp>[VALORES POTENCIALES Y SEGUIMIENTO.xlsx]POTENCIALES!R120C17</stp>
        <tr r="Q120" s="1"/>
      </tp>
      <tp>
        <v>44822000000</v>
        <stp/>
        <stp>##V3_BDPV12</stp>
        <stp>MSCI US Equity</stp>
        <stp>CUR_MKT_CAP</stp>
        <stp>[VALORES POTENCIALES Y SEGUIMIENTO.xlsx]POTENCIALES!R314C17</stp>
        <tr r="Q314" s="1"/>
      </tp>
      <tp t="s">
        <v>#N/A N/A</v>
        <stp/>
        <stp>##V3_BDPV12</stp>
        <stp>CLGX US Equity</stp>
        <stp>PX_CLOSE_YTD</stp>
        <stp>[VALORES POTENCIALES Y SEGUIMIENTO.xlsx]POTENCIALES!R46C29</stp>
        <tr r="AC46" s="1"/>
      </tp>
      <tp t="s">
        <v>CANADA</v>
        <stp/>
        <stp>##V3_BDPV12</stp>
        <stp>WSP CN Equity</stp>
        <stp>COUNTRY_FULL_NAME</stp>
        <stp>[VALORES POTENCIALES Y SEGUIMIENTO.xlsx]POTENCIALES!R140C13</stp>
        <tr r="M140" s="1"/>
      </tp>
      <tp>
        <v>20.29</v>
        <stp/>
        <stp>##V3_BDPV12</stp>
        <stp>NEOG US Equity</stp>
        <stp>PX_CLOSE_1D</stp>
        <stp>[VALORES POTENCIALES Y SEGUIMIENTO.xlsx]POTENCIALES!R101C32</stp>
        <tr r="AF101" s="1"/>
      </tp>
      <tp>
        <v>82.86</v>
        <stp/>
        <stp>##V3_BDPV12</stp>
        <stp>APH US Equity</stp>
        <stp>HIGH_52WEEK</stp>
        <stp>[VALORES POTENCIALES Y SEGUIMIENTO.xlsx]POTENCIALES!R129C33</stp>
        <tr r="AG129" s="1"/>
      </tp>
      <tp>
        <v>132.63</v>
        <stp/>
        <stp>##V3_BDPV12</stp>
        <stp>CLH US Equity</stp>
        <stp>HIGH_52WEEK</stp>
        <stp>[VALORES POTENCIALES Y SEGUIMIENTO.xlsx]POTENCIALES!R148C33</stp>
        <tr r="AG148" s="1"/>
      </tp>
      <tp>
        <v>24.475000000000001</v>
        <stp/>
        <stp>##V3_BDPV12</stp>
        <stp>VSH US Equity</stp>
        <stp>HIGH_52WEEK</stp>
        <stp>[VALORES POTENCIALES Y SEGUIMIENTO.xlsx]POTENCIALES!R134C33</stp>
        <tr r="AG134" s="1"/>
      </tp>
      <tp>
        <v>239.67</v>
        <stp/>
        <stp>##V3_BDPV12</stp>
        <stp>VEEV US Equity</stp>
        <stp>HIGH_52WEEK</stp>
        <stp>[VALORES POTENCIALES Y SEGUIMIENTO.xlsx]POTENCIALES!R316C33</stp>
        <tr r="AG316" s="1"/>
      </tp>
      <tp>
        <v>407.96</v>
        <stp/>
        <stp>##V3_BDPV12</stp>
        <stp>IDXX US Equity</stp>
        <stp>PX_CLOSE_YTD</stp>
        <stp>[VALORES POTENCIALES Y SEGUIMIENTO.xlsx]POTENCIALES!R70C29</stp>
        <tr r="AC70" s="1"/>
      </tp>
      <tp t="s">
        <v>UNITED STATES</v>
        <stp/>
        <stp>##V3_BDPV12</stp>
        <stp>ADP US Equity</stp>
        <stp>COUNTRY_FULL_NAME</stp>
        <stp>[VALORES POTENCIALES Y SEGUIMIENTO.xlsx]POTENCIALES!R184C13</stp>
        <tr r="M184" s="1"/>
      </tp>
      <tp>
        <v>105.22</v>
        <stp/>
        <stp>##V3_BDPV12</stp>
        <stp>GOOG US Equity</stp>
        <stp>PX_CLOSE_1D</stp>
        <stp>[VALORES POTENCIALES Y SEGUIMIENTO.xlsx]POTENCIALES!R281C32</stp>
        <tr r="AF281" s="1"/>
      </tp>
      <tp t="s">
        <v>UNITED STATES</v>
        <stp/>
        <stp>##V3_BDPV12</stp>
        <stp>ACM US Equity</stp>
        <stp>COUNTRY_FULL_NAME</stp>
        <stp>[VALORES POTENCIALES Y SEGUIMIENTO.xlsx]POTENCIALES!R136C13</stp>
        <tr r="M136" s="1"/>
      </tp>
      <tp t="s">
        <v>UNITED STATES</v>
        <stp/>
        <stp>##V3_BDPV12</stp>
        <stp>AAP US Equity</stp>
        <stp>COUNTRY_FULL_NAME</stp>
        <stp>[VALORES POTENCIALES Y SEGUIMIENTO.xlsx]POTENCIALES!R220C13</stp>
        <tr r="M220" s="1"/>
      </tp>
      <tp>
        <v>2455.0700000000002</v>
        <stp/>
        <stp>##V3_BDPV12</stp>
        <stp>BKNG US Equity</stp>
        <stp>PX_CLOSE_1D</stp>
        <stp>[VALORES POTENCIALES Y SEGUIMIENTO.xlsx]POTENCIALES!R263C32</stp>
        <tr r="AF263" s="1"/>
      </tp>
      <tp t="s">
        <v>#N/A Field Not Applicable</v>
        <stp/>
        <stp>##V3_BDPV12</stp>
        <stp>XPEV US Equity</stp>
        <stp>pe_ratio</stp>
        <stp>[VALORES POTENCIALES Y SEGUIMIENTO.xlsx]CARTERA!R33C18</stp>
        <tr r="R33" s="4"/>
      </tp>
      <tp>
        <v>110.94</v>
        <stp/>
        <stp>##V3_BDPV12</stp>
        <stp>FISV US Equity</stp>
        <stp>HIGH_52WEEK</stp>
        <stp>[VALORES POTENCIALES Y SEGUIMIENTO.xlsx]POTENCIALES!R309C33</stp>
        <tr r="AG309" s="1"/>
      </tp>
      <tp>
        <v>110.94</v>
        <stp/>
        <stp>##V3_BDPV12</stp>
        <stp>FISV US Equity</stp>
        <stp>HIGH_52WEEK</stp>
        <stp>[VALORES POTENCIALES Y SEGUIMIENTO.xlsx]POTENCIALES!R311C33</stp>
        <tr r="AG311" s="1"/>
      </tp>
      <tp t="s">
        <v>Consumer Staples</v>
        <stp/>
        <stp>##V3_BDPV12</stp>
        <stp>K UN Equity</stp>
        <stp>ICB_INDUSTRY_NAME</stp>
        <stp>[VALORES POTENCIALES Y SEGUIMIENTO.xlsx]SPX SX5E CAC40 DAX30 IBEX35!R266C4</stp>
        <tr r="D266" s="6"/>
      </tp>
      <tp>
        <v>217.41</v>
        <stp/>
        <stp>##V3_BDPV12</stp>
        <stp>FFIV US Equity</stp>
        <stp>HIGH_52WEEK</stp>
        <stp>[VALORES POTENCIALES Y SEGUIMIENTO.xlsx]POTENCIALES!R275C33</stp>
        <tr r="AG275" s="1"/>
      </tp>
      <tp>
        <v>101.88888549804688</v>
        <stp/>
        <stp>##V3_BDPV12</stp>
        <stp>OSK US Equity</stp>
        <stp>BEST_TARGET_PRICE</stp>
        <stp>[VALORES POTENCIALES Y SEGUIMIENTO.xlsx]POTENCIALES!R154C27</stp>
        <tr r="AA154" s="1"/>
      </tp>
      <tp t="s">
        <v>UNITED STATES</v>
        <stp/>
        <stp>##V3_BDPV12</stp>
        <stp>AZO US Equity</stp>
        <stp>COUNTRY_FULL_NAME</stp>
        <stp>[VALORES POTENCIALES Y SEGUIMIENTO.xlsx]POTENCIALES!R217C13</stp>
        <tr r="M217" s="1"/>
      </tp>
      <tp t="s">
        <v>UNITED STATES</v>
        <stp/>
        <stp>##V3_BDPV12</stp>
        <stp>AYI US Equity</stp>
        <stp>COUNTRY_FULL_NAME</stp>
        <stp>[VALORES POTENCIALES Y SEGUIMIENTO.xlsx]POTENCIALES!R122C13</stp>
        <tr r="M122" s="1"/>
      </tp>
      <tp t="s">
        <v>#N/A N/A</v>
        <stp/>
        <stp>##V3_BDPV12</stp>
        <stp>INOV US Equity</stp>
        <stp>HIGH_52WEEK</stp>
        <stp>[VALORES POTENCIALES Y SEGUIMIENTO.xlsx]POTENCIALES!R312C33</stp>
        <tr r="AG312" s="1"/>
      </tp>
      <tp>
        <v>165.96</v>
        <stp/>
        <stp>##V3_BDPV12</stp>
        <stp>WING US Equity</stp>
        <stp>PX_CLOSE_1D</stp>
        <stp>[VALORES POTENCIALES Y SEGUIMIENTO.xlsx]POTENCIALES!R252C32</stp>
        <tr r="AF252" s="1"/>
      </tp>
      <tp t="s">
        <v>UNITED STATES</v>
        <stp/>
        <stp>##V3_BDPV12</stp>
        <stp>APH US Equity</stp>
        <stp>COUNTRY_FULL_NAME</stp>
        <stp>[VALORES POTENCIALES Y SEGUIMIENTO.xlsx]POTENCIALES!R129C13</stp>
        <tr r="M129" s="1"/>
      </tp>
      <tp>
        <v>433.58</v>
        <stp/>
        <stp>##V3_BDPV12</stp>
        <stp>TDY US Equity</stp>
        <stp>PX_CLOSE_1D</stp>
        <stp>[VALORES POTENCIALES Y SEGUIMIENTO.xlsx]POTENCIALES!R201C32</stp>
        <tr r="AF201" s="1"/>
      </tp>
      <tp>
        <v>57.2</v>
        <stp/>
        <stp>##V3_BDPV12</stp>
        <stp>KFY US Equity</stp>
        <stp>PX_CLOSE_1D</stp>
        <stp>[VALORES POTENCIALES Y SEGUIMIENTO.xlsx]POTENCIALES!R250C32</stp>
        <tr r="AF250" s="1"/>
      </tp>
      <tp>
        <v>90.32</v>
        <stp/>
        <stp>##V3_BDPV12</stp>
        <stp>BBY US Equity</stp>
        <stp>PX_CLOSE_1D</stp>
        <stp>[VALORES POTENCIALES Y SEGUIMIENTO.xlsx]POTENCIALES!R224C32</stp>
        <tr r="AF224" s="1"/>
      </tp>
      <tp>
        <v>58.86</v>
        <stp/>
        <stp>##V3_BDPV12</stp>
        <stp>BLKB US Equity</stp>
        <stp>PX_CLOSE_YTD</stp>
        <stp>[VALORES POTENCIALES Y SEGUIMIENTO.xlsx]POTENCIALES!R322C29</stp>
        <tr r="AC322" s="1"/>
      </tp>
      <tp>
        <v>79.3</v>
        <stp/>
        <stp>##V3_BDPV12</stp>
        <stp>AMED US Equity</stp>
        <stp>LOW_52WEEK</stp>
        <stp>[VALORES POTENCIALES Y SEGUIMIENTO.xlsx]POTENCIALES!R84C35</stp>
        <tr r="AI84" s="1"/>
      </tp>
      <tp>
        <v>52.6</v>
        <stp/>
        <stp>##V3_BDPV12</stp>
        <stp>GMED US Equity</stp>
        <stp>LOW_52WEEK</stp>
        <stp>[VALORES POTENCIALES Y SEGUIMIENTO.xlsx]POTENCIALES!R72C35</stp>
        <tr r="AI72" s="1"/>
      </tp>
      <tp>
        <v>204387748027.79996</v>
        <stp/>
        <stp>##V3_BDPV12</stp>
        <stp>OR FP Equity</stp>
        <stp>CUR_MKT_CAP</stp>
        <stp>[VALORES POTENCIALES Y SEGUIMIENTO.xlsx]SPX SX5E CAC40 DAX30 IBEX35!R42C12</stp>
        <tr r="L42" s="6"/>
      </tp>
      <tp t="s">
        <v>#N/A Real Time</v>
        <stp/>
        <stp>##V3_BDPV12</stp>
        <stp>CLGX US Equity</stp>
        <stp>LAST PRICE</stp>
        <stp>[VALORES POTENCIALES Y SEGUIMIENTO.xlsx]POTENCIALES!R46C30</stp>
        <tr r="AD46" s="1"/>
      </tp>
      <tp>
        <v>2015.28</v>
        <stp/>
        <stp>##V3_BDPV12</stp>
        <stp>BKNG US Equity</stp>
        <stp>PX_CLOSE_YTD</stp>
        <stp>[VALORES POTENCIALES Y SEGUIMIENTO.xlsx]POTENCIALES!R263C29</stp>
        <tr r="AC263" s="1"/>
      </tp>
      <tp>
        <v>0</v>
        <stp/>
        <stp>##V3_BDPV12</stp>
        <stp>ZG US Equity</stp>
        <stp>EQY_DPS</stp>
        <stp>[VALORES POTENCIALES Y SEGUIMIENTO.xlsx]POTENCIALES!R267C10</stp>
        <tr r="J267" s="1"/>
      </tp>
      <tp>
        <v>204387748027.79996</v>
        <stp/>
        <stp>##V3_BDPV12</stp>
        <stp>OR FP Equity</stp>
        <stp>CUR_MKT_CAP</stp>
        <stp>[VALORES POTENCIALES Y SEGUIMIENTO.xlsx]SPX SX5E CAC40 DAX30 IBEX35!R29C21</stp>
        <tr r="U29" s="6"/>
      </tp>
      <tp>
        <v>1.68</v>
        <stp/>
        <stp>##V3_BDPV12</stp>
        <stp>DG US Equity</stp>
        <stp>EQY_DPS</stp>
        <stp>[VALORES POTENCIALES Y SEGUIMIENTO.xlsx]POTENCIALES!R227C10</stp>
        <tr r="J227" s="1"/>
      </tp>
      <tp>
        <v>29.94</v>
        <stp/>
        <stp>##V3_BDPV12</stp>
        <stp>BMG9456A1009 ISIN</stp>
        <stp>INTERVAL_HIGH</stp>
        <stp>[VALORES POTENCIALES Y SEGUIMIENTO.xlsx]CARTERA!R61C4</stp>
        <stp>START_DATE_OVERRIDE</stp>
        <stp>20200101</stp>
        <stp>END_DATE_OVERRIDE</stp>
        <stp>20230203</stp>
        <stp>MARKET_DATA_OVERRIDE</stp>
        <stp>PX_LAST</stp>
        <tr r="D61" s="4"/>
      </tp>
      <tp>
        <v>88.09</v>
        <stp/>
        <stp>##V3_BDPV12</stp>
        <stp>BABA US Equity</stp>
        <stp>PX_CLOSE_YTD</stp>
        <stp>[VALORES POTENCIALES Y SEGUIMIENTO.xlsx]POTENCIALES!R362C29</stp>
        <tr r="AC362" s="1"/>
      </tp>
      <tp>
        <v>45.91</v>
        <stp/>
        <stp>##V3_BDPV12</stp>
        <stp>ALSN US Equity</stp>
        <stp>LAST PRICE</stp>
        <stp>[VALORES POTENCIALES Y SEGUIMIENTO.xlsx]POTENCIALES!R18C30</stp>
        <tr r="AD18" s="1"/>
      </tp>
      <tp t="s">
        <v>#N/A Real Time</v>
        <stp/>
        <stp>##V3_BDPV12</stp>
        <stp>NLSN US Equity</stp>
        <stp>LAST PRICE</stp>
        <stp>[VALORES POTENCIALES Y SEGUIMIENTO.xlsx]POTENCIALES!R48C30</stp>
        <tr r="AD48" s="1"/>
      </tp>
      <tp>
        <v>21.489027223391773</v>
        <stp/>
        <stp>##V3_BDPV12</stp>
        <stp>CTAS US Equity</stp>
        <stp>EV_EBITDA_ADJUSTED</stp>
        <stp>[VALORES POTENCIALES Y SEGUIMIENTO.xlsx]POTENCIALES!R47C15</stp>
        <tr r="O47" s="1"/>
      </tp>
      <tp>
        <v>202.76</v>
        <stp/>
        <stp>##V3_BDPV12</stp>
        <stp>BURL US Equity</stp>
        <stp>PX_CLOSE_YTD</stp>
        <stp>[VALORES POTENCIALES Y SEGUIMIENTO.xlsx]POTENCIALES!R216C29</stp>
        <tr r="AC216" s="1"/>
      </tp>
      <tp>
        <v>58.08</v>
        <stp/>
        <stp>##V3_BDPV12</stp>
        <stp>BWXT US Equity</stp>
        <stp>PX_CLOSE_YTD</stp>
        <stp>[VALORES POTENCIALES Y SEGUIMIENTO.xlsx]POTENCIALES!R153C29</stp>
        <tr r="AC153" s="1"/>
      </tp>
      <tp t="s">
        <v>#N/A N/A</v>
        <stp/>
        <stp>##V3_BDPV12</stp>
        <stp>PTON US Equity</stp>
        <stp>EV_EBITDA_ADJUSTED</stp>
        <stp>[VALORES POTENCIALES Y SEGUIMIENTO.xlsx]POTENCIALES!R22C15</stp>
        <tr r="O22" s="1"/>
      </tp>
      <tp>
        <v>8.1562984479569138</v>
        <stp/>
        <stp>##V3_BDPV12</stp>
        <stp>UTHR US Equity</stp>
        <stp>EV_EBITDA_ADJUSTED</stp>
        <stp>[VALORES POTENCIALES Y SEGUIMIENTO.xlsx]POTENCIALES!R40C15</stp>
        <tr r="O40" s="1"/>
      </tp>
      <tp t="s">
        <v>Cincinnati Financial Corp</v>
        <stp/>
        <stp>##V3_BDPV12</stp>
        <stp>CINF UW Equity</stp>
        <stp>SECURITY_NAME</stp>
        <stp>[VALORES POTENCIALES Y SEGUIMIENTO.xlsx]SPX SX5E CAC40 DAX30 IBEX35!R103C5</stp>
        <tr r="E103" s="6"/>
      </tp>
      <tp t="s">
        <v>UNITED STATES</v>
        <stp/>
        <stp>##V3_BDPV12</stp>
        <stp>VRSN US Equity</stp>
        <stp>COUNTRY_FULL_NAME</stp>
        <stp>[VALORES POTENCIALES Y SEGUIMIENTO.xlsx]POTENCIALES!R279C13</stp>
        <tr r="M279" s="1"/>
      </tp>
      <tp t="s">
        <v>NETHERLANDS</v>
        <stp/>
        <stp>##V3_BDPV12</stp>
        <stp>GRUB US Equity</stp>
        <stp>COUNTRY_FULL_NAME</stp>
        <stp>[VALORES POTENCIALES Y SEGUIMIENTO.xlsx]POTENCIALES!R266C13</stp>
        <tr r="M266" s="1"/>
      </tp>
      <tp t="s">
        <v>#N/A Field Not Applicable</v>
        <stp/>
        <stp>##V3_BDPV12</stp>
        <stp>CHKP US Equity</stp>
        <stp>DVD_EX_DT</stp>
        <stp>[VALORES POTENCIALES Y SEGUIMIENTO.xlsx]POTENCIALES!R360C11</stp>
        <tr r="K360" s="1"/>
      </tp>
      <tp t="s">
        <v>UNITED STATES</v>
        <stp/>
        <stp>##V3_BDPV12</stp>
        <stp>SRCL US Equity</stp>
        <stp>COUNTRY_FULL_NAME</stp>
        <stp>[VALORES POTENCIALES Y SEGUIMIENTO.xlsx]POTENCIALES!R145C13</stp>
        <tr r="M145" s="1"/>
      </tp>
      <tp>
        <v>48.819128948709235</v>
        <stp/>
        <stp>##V3_BDPV12</stp>
        <stp>UI US Equity</stp>
        <stp>pe_ratio</stp>
        <stp>[VALORES POTENCIALES Y SEGUIMIENTO.xlsx]POTENCIALES!R12C16</stp>
        <tr r="P12" s="1"/>
      </tp>
      <tp>
        <v>15.196879281638807</v>
        <stp/>
        <stp>##V3_BDPV12</stp>
        <stp>CI US Equity</stp>
        <stp>pe_ratio</stp>
        <stp>[VALORES POTENCIALES Y SEGUIMIENTO.xlsx]POTENCIALES!R99C16</stp>
        <tr r="P99" s="1"/>
      </tp>
      <tp t="s">
        <v>UNITED STATES</v>
        <stp/>
        <stp>##V3_BDPV12</stp>
        <stp>LRCX US Equity</stp>
        <stp>COUNTRY_FULL_NAME</stp>
        <stp>[VALORES POTENCIALES Y SEGUIMIENTO.xlsx]POTENCIALES!R358C13</stp>
        <tr r="M358" s="1"/>
      </tp>
      <tp t="s">
        <v>UNITED STATES</v>
        <stp/>
        <stp>##V3_BDPV12</stp>
        <stp>IRBT US Equity</stp>
        <stp>COUNTRY_FULL_NAME</stp>
        <stp>[VALORES POTENCIALES Y SEGUIMIENTO.xlsx]POTENCIALES!R256C13</stp>
        <tr r="M256" s="1"/>
      </tp>
      <tp t="s">
        <v>01/12/2022</v>
        <stp/>
        <stp>##V3_BDPV12</stp>
        <stp>CHRW US Equity</stp>
        <stp>DVD_EX_DT</stp>
        <stp>[VALORES POTENCIALES Y SEGUIMIENTO.xlsx]POTENCIALES!R176C11</stp>
        <tr r="K176" s="1"/>
      </tp>
      <tp t="s">
        <v>UNITED STATES</v>
        <stp/>
        <stp>##V3_BDPV12</stp>
        <stp>ORCL US Equity</stp>
        <stp>COUNTRY_FULL_NAME</stp>
        <stp>[VALORES POTENCIALES Y SEGUIMIENTO.xlsx]POTENCIALES!R318C13</stp>
        <tr r="M318" s="1"/>
      </tp>
      <tp t="s">
        <v>UNITED STATES</v>
        <stp/>
        <stp>##V3_BDPV12</stp>
        <stp>TREX US Equity</stp>
        <stp>COUNTRY_FULL_NAME</stp>
        <stp>[VALORES POTENCIALES Y SEGUIMIENTO.xlsx]POTENCIALES!R119C13</stp>
        <tr r="M119" s="1"/>
      </tp>
      <tp t="s">
        <v>UNITED STATES</v>
        <stp/>
        <stp>##V3_BDPV12</stp>
        <stp>TRIP US Equity</stp>
        <stp>COUNTRY_FULL_NAME</stp>
        <stp>[VALORES POTENCIALES Y SEGUIMIENTO.xlsx]POTENCIALES!R265C13</stp>
        <tr r="M265" s="1"/>
      </tp>
      <tp t="s">
        <v>UNITED STATES</v>
        <stp/>
        <stp>##V3_BDPV12</stp>
        <stp>ERIE US Equity</stp>
        <stp>COUNTRY_FULL_NAME</stp>
        <stp>[VALORES POTENCIALES Y SEGUIMIENTO.xlsx]POTENCIALES!R117C13</stp>
        <tr r="M117" s="1"/>
      </tp>
      <tp t="s">
        <v>UNITED STATES</v>
        <stp/>
        <stp>##V3_BDPV12</stp>
        <stp>ORLY US Equity</stp>
        <stp>COUNTRY_FULL_NAME</stp>
        <stp>[VALORES POTENCIALES Y SEGUIMIENTO.xlsx]POTENCIALES!R218C13</stp>
        <tr r="M218" s="1"/>
      </tp>
      <tp t="s">
        <v>UNITED STATES</v>
        <stp/>
        <stp>##V3_BDPV12</stp>
        <stp>TROW US Equity</stp>
        <stp>COUNTRY_FULL_NAME</stp>
        <stp>[VALORES POTENCIALES Y SEGUIMIENTO.xlsx]POTENCIALES!R114C13</stp>
        <tr r="M114" s="1"/>
      </tp>
      <tp t="s">
        <v>UNITED STATES</v>
        <stp/>
        <stp>##V3_BDPV12</stp>
        <stp>ARNC US Equity</stp>
        <stp>COUNTRY_FULL_NAME</stp>
        <stp>[VALORES POTENCIALES Y SEGUIMIENTO.xlsx]POTENCIALES!R207C13</stp>
        <tr r="M207" s="1"/>
      </tp>
      <tp t="s">
        <v>UNITED STATES</v>
        <stp/>
        <stp>##V3_BDPV12</stp>
        <stp>TRMB US Equity</stp>
        <stp>COUNTRY_FULL_NAME</stp>
        <stp>[VALORES POTENCIALES Y SEGUIMIENTO.xlsx]POTENCIALES!R135C13</stp>
        <tr r="M135" s="1"/>
      </tp>
      <tp t="s">
        <v>UNITED STATES</v>
        <stp/>
        <stp>##V3_BDPV12</stp>
        <stp>VRNT US Equity</stp>
        <stp>COUNTRY_FULL_NAME</stp>
        <stp>[VALORES POTENCIALES Y SEGUIMIENTO.xlsx]POTENCIALES!R321C13</stp>
        <tr r="M321" s="1"/>
      </tp>
      <tp t="s">
        <v>15/01/2023</v>
        <stp/>
        <stp>##V3_BDPV12</stp>
        <stp>CAH US Equity</stp>
        <stp>DVD_PAY_DT</stp>
        <stp>[VALORES POTENCIALES Y SEGUIMIENTO.xlsx]POTENCIALES!R96C12</stp>
        <tr r="L96" s="1"/>
      </tp>
      <tp>
        <v>5498610780.5099993</v>
        <stp/>
        <stp>##V3_BDPV12</stp>
        <stp>HGV US Equity</stp>
        <stp>CUR_MKT_CAP</stp>
        <stp>[VALORES POTENCIALES Y SEGUIMIENTO.xlsx]POTENCIALES!R255C17</stp>
        <tr r="Q255" s="1"/>
      </tp>
      <tp>
        <v>9776453164.7999973</v>
        <stp/>
        <stp>##V3_BDPV12</stp>
        <stp>PUM GY Equity</stp>
        <stp>CUR_MKT_CAP</stp>
        <stp>[VALORES POTENCIALES Y SEGUIMIENTO.xlsx]SPX SX5E CAC40 DAX30 IBEX35!R36C30</stp>
        <tr r="AD36" s="6"/>
      </tp>
      <tp>
        <v>3719576123.2800002</v>
        <stp/>
        <stp>##V3_BDPV12</stp>
        <stp>ENV US Equity</stp>
        <stp>CUR_MKT_CAP</stp>
        <stp>[VALORES POTENCIALES Y SEGUIMIENTO.xlsx]POTENCIALES!R301C17</stp>
        <tr r="Q301" s="1"/>
      </tp>
      <tp>
        <v>57965877067.175995</v>
        <stp/>
        <stp>##V3_BDPV12</stp>
        <stp>SAN SM Equity</stp>
        <stp>CUR_MKT_CAP</stp>
        <stp>[VALORES POTENCIALES Y SEGUIMIENTO.xlsx]SPX SX5E CAC40 DAX30 IBEX35!R37C39</stp>
        <tr r="AM37" s="6"/>
      </tp>
      <tp>
        <v>24244230000</v>
        <stp/>
        <stp>##V3_BDPV12</stp>
        <stp>FTV US Equity</stp>
        <stp>CUR_MKT_CAP</stp>
        <stp>[VALORES POTENCIALES Y SEGUIMIENTO.xlsx]POTENCIALES!R127C17</stp>
        <tr r="Q127" s="1"/>
      </tp>
      <tp t="s">
        <v>01/03/2023</v>
        <stp/>
        <stp>##V3_BDPV12</stp>
        <stp>CHD US Equity</stp>
        <stp>DVD_PAY_DT</stp>
        <stp>[VALORES POTENCIALES Y SEGUIMIENTO.xlsx]POTENCIALES!R90C12</stp>
        <tr r="L90" s="1"/>
      </tp>
      <tp t="s">
        <v>05/12/2022</v>
        <stp/>
        <stp>##V3_BDPV12</stp>
        <stp>CHE US Equity</stp>
        <stp>DVD_PAY_DT</stp>
        <stp>[VALORES POTENCIALES Y SEGUIMIENTO.xlsx]POTENCIALES!R81C12</stp>
        <tr r="L81" s="1"/>
      </tp>
      <tp t="s">
        <v>17/01/2023</v>
        <stp/>
        <stp>##V3_BDPV12</stp>
        <stp>CHH US Equity</stp>
        <stp>DVD_PAY_DT</stp>
        <stp>[VALORES POTENCIALES Y SEGUIMIENTO.xlsx]POTENCIALES!R25C12</stp>
        <tr r="L25" s="1"/>
      </tp>
      <tp>
        <v>-0.67205606964043685</v>
        <stp/>
        <stp>##V3_BDPV12</stp>
        <stp>NSP US Equity</stp>
        <stp>NET_DEBT_TO_EBITDA</stp>
        <stp>[VALORES POTENCIALES Y SEGUIMIENTO.xlsx]POTENCIALES!R56C20</stp>
        <tr r="T56" s="1"/>
      </tp>
      <tp>
        <v>6411926276.7894993</v>
        <stp/>
        <stp>##V3_BDPV12</stp>
        <stp>SAB SM Equity</stp>
        <stp>CUR_MKT_CAP</stp>
        <stp>[VALORES POTENCIALES Y SEGUIMIENTO.xlsx]SPX SX5E CAC40 DAX30 IBEX35!R36C39</stp>
        <tr r="AM36" s="6"/>
      </tp>
      <tp>
        <v>-0.33763627649324984</v>
        <stp/>
        <stp>##V3_BDPV12</stp>
        <stp>NVR US Equity</stp>
        <stp>NET_DEBT_TO_EBITDA</stp>
        <stp>[VALORES POTENCIALES Y SEGUIMIENTO.xlsx]POTENCIALES!R20C20</stp>
        <tr r="T20" s="1"/>
      </tp>
      <tp>
        <v>42780765583.779999</v>
        <stp/>
        <stp>##V3_BDPV12</stp>
        <stp>UMG NA Equity</stp>
        <stp>CUR_MKT_CAP</stp>
        <stp>[VALORES POTENCIALES Y SEGUIMIENTO.xlsx]SPX SX5E CAC40 DAX30 IBEX35!R54C12</stp>
        <tr r="L54" s="6"/>
      </tp>
      <tp t="s">
        <v>10/02/2023</v>
        <stp/>
        <stp>##V3_BDPV12</stp>
        <stp>CLX US Equity</stp>
        <stp>DVD_PAY_DT</stp>
        <stp>[VALORES POTENCIALES Y SEGUIMIENTO.xlsx]POTENCIALES!R88C12</stp>
        <tr r="L88" s="1"/>
      </tp>
      <tp t="s">
        <v>#N/A Field Not Applicable</v>
        <stp/>
        <stp>##V3_BDPV12</stp>
        <stp>CNC US Equity</stp>
        <stp>DVD_PAY_DT</stp>
        <stp>[VALORES POTENCIALES Y SEGUIMIENTO.xlsx]POTENCIALES!R82C12</stp>
        <tr r="L82" s="1"/>
      </tp>
      <tp>
        <v>9391167424.1893024</v>
        <stp/>
        <stp>##V3_BDPV12</stp>
        <stp>IAG SM Equity</stp>
        <stp>CUR_MKT_CAP</stp>
        <stp>[VALORES POTENCIALES Y SEGUIMIENTO.xlsx]SPX SX5E CAC40 DAX30 IBEX35!R24C39</stp>
        <tr r="AM24" s="6"/>
      </tp>
      <tp>
        <v>0.26892655367231638</v>
        <stp/>
        <stp>##V3_BDPV12</stp>
        <stp>NKE US Equity</stp>
        <stp>NET_DEBT_TO_EBITDA</stp>
        <stp>[VALORES POTENCIALES Y SEGUIMIENTO.xlsx]POTENCIALES!R16C20</stp>
        <tr r="T16" s="1"/>
      </tp>
      <tp>
        <v>26.112255967163168</v>
        <stp/>
        <stp>##V3_BDPV12</stp>
        <stp>SEM PL Equity</stp>
        <stp>RETURN_COM_EQY</stp>
        <stp>[VALORES POTENCIALES Y SEGUIMIENTO.xlsx]CARTERA!R48C19</stp>
        <tr r="S48" s="4"/>
      </tp>
      <tp>
        <v>5650980255.9549999</v>
        <stp/>
        <stp>##V3_BDPV12</stp>
        <stp>MAP SM Equity</stp>
        <stp>CUR_MKT_CAP</stp>
        <stp>[VALORES POTENCIALES Y SEGUIMIENTO.xlsx]SPX SX5E CAC40 DAX30 IBEX35!R28C39</stp>
        <tr r="AM28" s="6"/>
      </tp>
      <tp>
        <v>13142748817.83</v>
        <stp/>
        <stp>##V3_BDPV12</stp>
        <stp>MTCH US Equity</stp>
        <stp>CUR_MKT_CAP</stp>
        <stp>[VALORES POTENCIALES Y SEGUIMIENTO.xlsx]POTENCIALES!R269C17</stp>
        <tr r="Q269" s="1"/>
      </tp>
      <tp>
        <v>9120393740.5</v>
        <stp/>
        <stp>##V3_BDPV12</stp>
        <stp>MANH US Equity</stp>
        <stp>CUR_MKT_CAP</stp>
        <stp>[VALORES POTENCIALES Y SEGUIMIENTO.xlsx]POTENCIALES!R324C17</stp>
        <tr r="Q324" s="1"/>
      </tp>
      <tp>
        <v>172.9</v>
        <stp/>
        <stp>##V3_BDPV12</stp>
        <stp>HEI US Equity</stp>
        <stp>HIGH_52WEEK</stp>
        <stp>[VALORES POTENCIALES Y SEGUIMIENTO.xlsx]POTENCIALES!R206C33</stp>
        <tr r="AG206" s="1"/>
      </tp>
      <tp>
        <v>152.08000000000001</v>
        <stp/>
        <stp>##V3_BDPV12</stp>
        <stp>DRI US Equity</stp>
        <stp>HIGH_52WEEK</stp>
        <stp>[VALORES POTENCIALES Y SEGUIMIENTO.xlsx]POTENCIALES!R245C33</stp>
        <tr r="AG245" s="1"/>
      </tp>
      <tp t="s">
        <v>#N/A Invalid Security</v>
        <stp/>
        <stp>##V3_BDPV12</stp>
        <stp>CGI US Equity</stp>
        <stp>HIGH_52WEEK</stp>
        <stp>[VALORES POTENCIALES Y SEGUIMIENTO.xlsx]POTENCIALES!R342C33</stp>
        <tr r="AG342" s="1"/>
      </tp>
      <tp>
        <v>153.9375</v>
        <stp/>
        <stp>##V3_BDPV12</stp>
        <stp>J US Equity</stp>
        <stp>BEST_TARGET_PRICE</stp>
        <stp>[VALORES POTENCIALES Y SEGUIMIENTO.xlsx]POTENCIALES!R137C27</stp>
        <tr r="AA137" s="1"/>
      </tp>
      <tp>
        <v>161.875</v>
        <stp/>
        <stp>##V3_BDPV12</stp>
        <stp>A US Equity</stp>
        <stp>BEST_TARGET_PRICE</stp>
        <stp>[VALORES POTENCIALES Y SEGUIMIENTO.xlsx]POTENCIALES!R131C27</stp>
        <tr r="AA131" s="1"/>
      </tp>
      <tp>
        <v>262.53485107421875</v>
        <stp/>
        <stp>##V3_BDPV12</stp>
        <stp>V US Equity</stp>
        <stp>BEST_TARGET_PRICE</stp>
        <stp>[VALORES POTENCIALES Y SEGUIMIENTO.xlsx]POTENCIALES!R105C27</stp>
        <tr r="AA105" s="1"/>
      </tp>
      <tp>
        <v>23.785715103149414</v>
        <stp/>
        <stp>##V3_BDPV12</stp>
        <stp>M US Equity</stp>
        <stp>BEST_TARGET_PRICE</stp>
        <stp>[VALORES POTENCIALES Y SEGUIMIENTO.xlsx]POTENCIALES!R238C27</stp>
        <tr r="AA238" s="1"/>
      </tp>
      <tp>
        <v>40.333332061767578</v>
        <stp/>
        <stp>##V3_BDPV12</stp>
        <stp>B US Equity</stp>
        <stp>BEST_TARGET_PRICE</stp>
        <stp>[VALORES POTENCIALES Y SEGUIMIENTO.xlsx]POTENCIALES!R209C27</stp>
        <tr r="AA209" s="1"/>
      </tp>
      <tp>
        <v>115.21</v>
        <stp/>
        <stp>##V3_BDPV12</stp>
        <stp>HLI US Equity</stp>
        <stp>HIGH_52WEEK</stp>
        <stp>[VALORES POTENCIALES Y SEGUIMIENTO.xlsx]POTENCIALES!R106C33</stp>
        <tr r="AG106" s="1"/>
      </tp>
      <tp>
        <v>260.02</v>
        <stp/>
        <stp>##V3_BDPV12</stp>
        <stp>HII US Equity</stp>
        <stp>HIGH_52WEEK</stp>
        <stp>[VALORES POTENCIALES Y SEGUIMIENTO.xlsx]POTENCIALES!R169C33</stp>
        <tr r="AG169" s="1"/>
      </tp>
      <tp>
        <v>279.5</v>
        <stp/>
        <stp>##V3_BDPV12</stp>
        <stp>LII US Equity</stp>
        <stp>HIGH_52WEEK</stp>
        <stp>[VALORES POTENCIALES Y SEGUIMIENTO.xlsx]POTENCIALES!R121C33</stp>
        <tr r="AG121" s="1"/>
      </tp>
      <tp>
        <v>198.85</v>
        <stp/>
        <stp>##V3_BDPV12</stp>
        <stp>AYI US Equity</stp>
        <stp>HIGH_52WEEK</stp>
        <stp>[VALORES POTENCIALES Y SEGUIMIENTO.xlsx]POTENCIALES!R122C33</stp>
        <tr r="AG122" s="1"/>
      </tp>
      <tp>
        <v>213.63300000000001</v>
        <stp/>
        <stp>##V3_BDPV12</stp>
        <stp>PANW US Equity</stp>
        <stp>HIGH_52WEEK</stp>
        <stp>[VALORES POTENCIALES Y SEGUIMIENTO.xlsx]POTENCIALES!R276C33</stp>
        <tr r="AG276" s="1"/>
      </tp>
      <tp>
        <v>157.77000000000001</v>
        <stp/>
        <stp>##V3_BDPV12</stp>
        <stp>TROW US Equity</stp>
        <stp>HIGH_52WEEK</stp>
        <stp>[VALORES POTENCIALES Y SEGUIMIENTO.xlsx]POTENCIALES!R114C33</stp>
        <tr r="AG114" s="1"/>
      </tp>
      <tp>
        <v>30.25</v>
        <stp/>
        <stp>##V3_BDPV12</stp>
        <stp>NCR US Equity</stp>
        <stp>BEST_TARGET_PRICE</stp>
        <stp>[VALORES POTENCIALES Y SEGUIMIENTO.xlsx]POTENCIALES!R343C27</stp>
        <tr r="AA343" s="1"/>
      </tp>
      <tp>
        <v>504.95001220703125</v>
        <stp/>
        <stp>##V3_BDPV12</stp>
        <stp>NOC US Equity</stp>
        <stp>BEST_TARGET_PRICE</stp>
        <stp>[VALORES POTENCIALES Y SEGUIMIENTO.xlsx]POTENCIALES!R199C27</stp>
        <tr r="AA199" s="1"/>
      </tp>
      <tp>
        <v>520.71429443359375</v>
        <stp/>
        <stp>##V3_BDPV12</stp>
        <stp>NOW US Equity</stp>
        <stp>BEST_TARGET_PRICE</stp>
        <stp>[VALORES POTENCIALES Y SEGUIMIENTO.xlsx]POTENCIALES!R285C27</stp>
        <tr r="AA285" s="1"/>
      </tp>
      <tp t="s">
        <v>#N/A Field Not Applicable</v>
        <stp/>
        <stp>##V3_BDPV12</stp>
        <stp>BRK/B US Equity</stp>
        <stp>DVD_EX_DT</stp>
        <stp>[VALORES POTENCIALES Y SEGUIMIENTO.xlsx]CARTERA!R29C40</stp>
        <tr r="AN29" s="4"/>
      </tp>
      <tp>
        <v>117.55</v>
        <stp/>
        <stp>##V3_BDPV12</stp>
        <stp>APPF US Equity</stp>
        <stp>PX_CLOSE_1D</stp>
        <stp>[VALORES POTENCIALES Y SEGUIMIENTO.xlsx]POTENCIALES!R284C32</stp>
        <tr r="AF284" s="1"/>
      </tp>
      <tp>
        <v>121.23</v>
        <stp/>
        <stp>##V3_BDPV12</stp>
        <stp>CHRW US Equity</stp>
        <stp>HIGH_52WEEK</stp>
        <stp>[VALORES POTENCIALES Y SEGUIMIENTO.xlsx]POTENCIALES!R176C33</stp>
        <tr r="AG176" s="1"/>
      </tp>
      <tp t="s">
        <v>USD</v>
        <stp/>
        <stp>##V3_BDPV12</stp>
        <stp>TTD US Equity</stp>
        <stp>CRNCY</stp>
        <stp>[VALORES POTENCIALES Y SEGUIMIENTO.xlsx]POTENCIALES!R7C14</stp>
        <tr r="N7" s="1"/>
      </tp>
      <tp>
        <v>194.26</v>
        <stp/>
        <stp>##V3_BDPV12</stp>
        <stp>PCTY US Equity</stp>
        <stp>PX_CLOSE_YTD</stp>
        <stp>[VALORES POTENCIALES Y SEGUIMIENTO.xlsx]POTENCIALES!R62C29</stp>
        <tr r="AC62" s="1"/>
      </tp>
      <tp>
        <v>251.73077392578125</v>
        <stp/>
        <stp>##V3_BDPV12</stp>
        <stp>NSC US Equity</stp>
        <stp>BEST_TARGET_PRICE</stp>
        <stp>[VALORES POTENCIALES Y SEGUIMIENTO.xlsx]POTENCIALES!R171C27</stp>
        <tr r="AA171" s="1"/>
      </tp>
      <tp>
        <v>66.941175273820477</v>
        <stp/>
        <stp>##V3_BDPV12</stp>
        <stp>HEI US Equity</stp>
        <stp>pe_ratio</stp>
        <stp>[VALORES POTENCIALES Y SEGUIMIENTO.xlsx]CARTERA!R25C18</stp>
        <tr r="R25" s="4"/>
      </tp>
      <tp t="s">
        <v>#N/A N/A</v>
        <stp/>
        <stp>##V3_BDPV12</stp>
        <stp>PANW US Equity</stp>
        <stp>pe_ratio</stp>
        <stp>[VALORES POTENCIALES Y SEGUIMIENTO.xlsx]CARTERA!R22C18</stp>
        <tr r="R22" s="4"/>
      </tp>
      <tp>
        <v>188.41</v>
        <stp/>
        <stp>##V3_BDPV12</stp>
        <stp>WEX US Equity</stp>
        <stp>PX_CLOSE_1D</stp>
        <stp>[VALORES POTENCIALES Y SEGUIMIENTO.xlsx]POTENCIALES!R187C32</stp>
        <tr r="AF187" s="1"/>
      </tp>
      <tp>
        <v>16.77</v>
        <stp/>
        <stp>##V3_BDPV12</stp>
        <stp>CIX CN Equity</stp>
        <stp>PX_CLOSE_1D</stp>
        <stp>[VALORES POTENCIALES Y SEGUIMIENTO.xlsx]POTENCIALES!R111C32</stp>
        <tr r="AF111" s="1"/>
      </tp>
      <tp>
        <v>225.99</v>
        <stp/>
        <stp>##V3_BDPV12</stp>
        <stp>EFX US Equity</stp>
        <stp>PX_CLOSE_1D</stp>
        <stp>[VALORES POTENCIALES Y SEGUIMIENTO.xlsx]POTENCIALES!R180C32</stp>
        <tr r="AF180" s="1"/>
      </tp>
      <tp>
        <v>32.270000000000003</v>
        <stp/>
        <stp>##V3_BDPV12</stp>
        <stp>CSX US Equity</stp>
        <stp>PX_CLOSE_1D</stp>
        <stp>[VALORES POTENCIALES Y SEGUIMIENTO.xlsx]POTENCIALES!R174C32</stp>
        <tr r="AF174" s="1"/>
      </tp>
      <tp>
        <v>70.89</v>
        <stp/>
        <stp>##V3_BDPV12</stp>
        <stp>STX US Equity</stp>
        <stp>PX_CLOSE_1D</stp>
        <stp>[VALORES POTENCIALES Y SEGUIMIENTO.xlsx]POTENCIALES!R344C32</stp>
        <tr r="AF344" s="1"/>
      </tp>
      <tp>
        <v>92.82</v>
        <stp/>
        <stp>##V3_BDPV12</stp>
        <stp>DOX US Equity</stp>
        <stp>PX_CLOSE_1D</stp>
        <stp>[VALORES POTENCIALES Y SEGUIMIENTO.xlsx]POTENCIALES!R336C32</stp>
        <tr r="AF336" s="1"/>
      </tp>
      <tp>
        <v>50.730020000000003</v>
        <stp/>
        <stp>##V3_BDPV12</stp>
        <stp>UTX US Equity</stp>
        <stp>PX_CLOSE_1D</stp>
        <stp>[VALORES POTENCIALES Y SEGUIMIENTO.xlsx]POTENCIALES!R205C32</stp>
        <tr r="AF205" s="1"/>
      </tp>
      <tp>
        <v>210.95</v>
        <stp/>
        <stp>##V3_BDPV12</stp>
        <stp>LHX US Equity</stp>
        <stp>PX_CLOSE_1D</stp>
        <stp>[VALORES POTENCIALES Y SEGUIMIENTO.xlsx]POTENCIALES!R204C32</stp>
        <tr r="AF204" s="1"/>
      </tp>
      <tp t="s">
        <v>#N/A N/A</v>
        <stp/>
        <stp>##V3_BDPV12</stp>
        <stp>CLGX US Equity</stp>
        <stp>LOW_52WEEK</stp>
        <stp>[VALORES POTENCIALES Y SEGUIMIENTO.xlsx]POTENCIALES!R46C35</stp>
        <tr r="AI46" s="1"/>
      </tp>
      <tp>
        <v>456.5</v>
        <stp/>
        <stp>##V3_BDPV12</stp>
        <stp>COST US Equity</stp>
        <stp>PX_CLOSE_YTD</stp>
        <stp>[VALORES POTENCIALES Y SEGUIMIENTO.xlsx]POTENCIALES!R229C29</stp>
        <tr r="AC229" s="1"/>
      </tp>
      <tp>
        <v>126.16</v>
        <stp/>
        <stp>##V3_BDPV12</stp>
        <stp>CHKP US Equity</stp>
        <stp>PX_CLOSE_YTD</stp>
        <stp>[VALORES POTENCIALES Y SEGUIMIENTO.xlsx]POTENCIALES!R360C29</stp>
        <tr r="AC360" s="1"/>
      </tp>
      <tp>
        <v>91.56</v>
        <stp/>
        <stp>##V3_BDPV12</stp>
        <stp>CHRW US Equity</stp>
        <stp>PX_CLOSE_YTD</stp>
        <stp>[VALORES POTENCIALES Y SEGUIMIENTO.xlsx]POTENCIALES!R176C29</stp>
        <tr r="AC176" s="1"/>
      </tp>
      <tp>
        <v>90.11</v>
        <stp/>
        <stp>##V3_BDPV12</stp>
        <stp>AMED US Equity</stp>
        <stp>LAST PRICE</stp>
        <stp>[VALORES POTENCIALES Y SEGUIMIENTO.xlsx]POTENCIALES!R84C30</stp>
        <tr r="AD84" s="1"/>
      </tp>
      <tp>
        <v>77.481099999999998</v>
        <stp/>
        <stp>##V3_BDPV12</stp>
        <stp>GMED US Equity</stp>
        <stp>LAST PRICE</stp>
        <stp>[VALORES POTENCIALES Y SEGUIMIENTO.xlsx]POTENCIALES!R72C30</stp>
        <tr r="AD72" s="1"/>
      </tp>
      <tp>
        <v>160.63999999999999</v>
        <stp/>
        <stp>##V3_BDPV12</stp>
        <stp>CDNS US Equity</stp>
        <stp>PX_CLOSE_YTD</stp>
        <stp>[VALORES POTENCIALES Y SEGUIMIENTO.xlsx]POTENCIALES!R291C29</stp>
        <tr r="AC291" s="1"/>
      </tp>
      <tp t="s">
        <v>#N/A N/A</v>
        <stp/>
        <stp>##V3_BDPV12</stp>
        <stp>CERN US Equity</stp>
        <stp>PX_CLOSE_YTD</stp>
        <stp>[VALORES POTENCIALES Y SEGUIMIENTO.xlsx]POTENCIALES!R313C29</stp>
        <tr r="AC313" s="1"/>
      </tp>
      <tp>
        <v>125.47</v>
        <stp/>
        <stp>##V3_BDPV12</stp>
        <stp>CBOE US Equity</stp>
        <stp>PX_CLOSE_YTD</stp>
        <stp>[VALORES POTENCIALES Y SEGUIMIENTO.xlsx]POTENCIALES!R108C29</stp>
        <tr r="AC108" s="1"/>
      </tp>
      <tp>
        <v>300.58999999999997</v>
        <stp/>
        <stp>##V3_BDPV12</stp>
        <stp>CACI US Equity</stp>
        <stp>PX_CLOSE_YTD</stp>
        <stp>[VALORES POTENCIALES Y SEGUIMIENTO.xlsx]POTENCIALES!R337C29</stp>
        <tr r="AC337" s="1"/>
      </tp>
      <tp>
        <v>57.08</v>
        <stp/>
        <stp>##V3_BDPV12</stp>
        <stp>CCOI US Equity</stp>
        <stp>PX_CLOSE_YTD</stp>
        <stp>[VALORES POTENCIALES Y SEGUIMIENTO.xlsx]POTENCIALES!R271C29</stp>
        <tr r="AC271" s="1"/>
      </tp>
      <tp>
        <v>9.0692275908094881</v>
        <stp/>
        <stp>##V3_BDPV12</stp>
        <stp>EBRO SM Equity</stp>
        <stp>RETURN_COM_EQY</stp>
        <stp>[VALORES POTENCIALES Y SEGUIMIENTO.xlsx]CARTERA!R49C19</stp>
        <tr r="S49" s="4"/>
      </tp>
      <tp>
        <v>16.02</v>
        <stp/>
        <stp>##V3_BDPV12</stp>
        <stp>NLSN US Equity</stp>
        <stp>LOW_52WEEK</stp>
        <stp>[VALORES POTENCIALES Y SEGUIMIENTO.xlsx]POTENCIALES!R48C35</stp>
        <tr r="AI48" s="1"/>
      </tp>
      <tp>
        <v>32.630000000000003</v>
        <stp/>
        <stp>##V3_BDPV12</stp>
        <stp>ALSN US Equity</stp>
        <stp>LOW_52WEEK</stp>
        <stp>[VALORES POTENCIALES Y SEGUIMIENTO.xlsx]POTENCIALES!R18C35</stp>
        <tr r="AI18" s="1"/>
      </tp>
      <tp>
        <v>103.9</v>
        <stp/>
        <stp>##V3_BDPV12</stp>
        <stp>CTXS US Equity</stp>
        <stp>PX_CLOSE_YTD</stp>
        <stp>[VALORES POTENCIALES Y SEGUIMIENTO.xlsx]POTENCIALES!R302C29</stp>
        <tr r="AC302" s="1"/>
      </tp>
      <tp>
        <v>149.83850000000001</v>
        <stp/>
        <stp>##V3_BDPV12</stp>
        <stp>US02079K3059 ISIN</stp>
        <stp>INTERVAL_HIGH</stp>
        <stp>[VALORES POTENCIALES Y SEGUIMIENTO.xlsx]CARTERA!R14C4</stp>
        <stp>START_DATE_OVERRIDE</stp>
        <stp>20200101</stp>
        <stp>END_DATE_OVERRIDE</stp>
        <stp>20230203</stp>
        <stp>MARKET_DATA_OVERRIDE</stp>
        <stp>PX_LAST</stp>
        <tr r="D14" s="4"/>
      </tp>
      <tp t="s">
        <v>#N/A N/A</v>
        <stp/>
        <stp>##V3_BDPV12</stp>
        <stp>CSOD US Equity</stp>
        <stp>PX_CLOSE_YTD</stp>
        <stp>[VALORES POTENCIALES Y SEGUIMIENTO.xlsx]POTENCIALES!R304C29</stp>
        <tr r="AC304" s="1"/>
      </tp>
      <tp t="s">
        <v>CAD</v>
        <stp/>
        <stp>##V3_BDPV12</stp>
        <stp>CIGI CN Equity</stp>
        <stp>CRNCY</stp>
        <stp>[VALORES POTENCIALES Y SEGUIMIENTO.xlsx]POTENCIALES!R53C14</stp>
        <tr r="N53" s="1"/>
      </tp>
      <tp t="s">
        <v>#N/A Field Not Applicable</v>
        <stp/>
        <stp>##V3_BDPV12</stp>
        <stp>AKAM US Equity</stp>
        <stp>DVD_EX_DT</stp>
        <stp>[VALORES POTENCIALES Y SEGUIMIENTO.xlsx]POTENCIALES!R300C11</stp>
        <tr r="K300" s="1"/>
      </tp>
      <tp t="s">
        <v>CH Robinson Worldwide Inc</v>
        <stp/>
        <stp>##V3_BDPV12</stp>
        <stp>CHRW UW Equity</stp>
        <stp>SECURITY_NAME</stp>
        <stp>[VALORES POTENCIALES Y SEGUIMIENTO.xlsx]SPX SX5E CAC40 DAX30 IBEX35!R100C5</stp>
        <tr r="E100" s="6"/>
      </tp>
      <tp t="s">
        <v>Dollar Tree Inc</v>
        <stp/>
        <stp>##V3_BDPV12</stp>
        <stp>DLTR UW Equity</stp>
        <stp>SECURITY_NAME</stp>
        <stp>[VALORES POTENCIALES Y SEGUIMIENTO.xlsx]SPX SX5E CAC40 DAX30 IBEX35!R147C5</stp>
        <tr r="E147" s="6"/>
      </tp>
      <tp t="s">
        <v>30/11/2022</v>
        <stp/>
        <stp>##V3_BDPV12</stp>
        <stp>JKHY US Equity</stp>
        <stp>DVD_EX_DT</stp>
        <stp>[VALORES POTENCIALES Y SEGUIMIENTO.xlsx]POTENCIALES!R310C11</stp>
        <tr r="K310" s="1"/>
      </tp>
      <tp t="s">
        <v>USD</v>
        <stp/>
        <stp>##V3_BDPV12</stp>
        <stp>CTAS US Equity</stp>
        <stp>CRNCY</stp>
        <stp>[VALORES POTENCIALES Y SEGUIMIENTO.xlsx]POTENCIALES!R47C14</stp>
        <tr r="N47" s="1"/>
      </tp>
      <tp t="s">
        <v>Fastenal Co</v>
        <stp/>
        <stp>##V3_BDPV12</stp>
        <stp>FAST UW Equity</stp>
        <stp>SECURITY_NAME</stp>
        <stp>[VALORES POTENCIALES Y SEGUIMIENTO.xlsx]SPX SX5E CAC40 DAX30 IBEX35!R185C5</stp>
        <tr r="E185" s="6"/>
      </tp>
      <tp t="s">
        <v>#N/A Field Not Applicable</v>
        <stp/>
        <stp>##V3_BDPV12</stp>
        <stp>BKNG US Equity</stp>
        <stp>DVD_EX_DT</stp>
        <stp>[VALORES POTENCIALES Y SEGUIMIENTO.xlsx]POTENCIALES!R263C11</stp>
        <tr r="K263" s="1"/>
      </tp>
      <tp t="s">
        <v>USD</v>
        <stp/>
        <stp>##V3_BDPV12</stp>
        <stp>CSCO US Equity</stp>
        <stp>CRNCY</stp>
        <stp>[VALORES POTENCIALES Y SEGUIMIENTO.xlsx]POTENCIALES!R13C14</stp>
        <tr r="N13" s="1"/>
      </tp>
      <tp t="s">
        <v>USD</v>
        <stp/>
        <stp>##V3_BDPV12</stp>
        <stp>CSGP US Equity</stp>
        <stp>CRNCY</stp>
        <stp>[VALORES POTENCIALES Y SEGUIMIENTO.xlsx]POTENCIALES!R45C14</stp>
        <tr r="N45" s="1"/>
      </tp>
      <tp t="s">
        <v>Keysight Technologies Inc</v>
        <stp/>
        <stp>##V3_BDPV12</stp>
        <stp>KEYS UN Equity</stp>
        <stp>SECURITY_NAME</stp>
        <stp>[VALORES POTENCIALES Y SEGUIMIENTO.xlsx]SPX SX5E CAC40 DAX30 IBEX35!R268C5</stp>
        <tr r="E268" s="6"/>
      </tp>
      <tp t="s">
        <v>#N/A Field Not Applicable</v>
        <stp/>
        <stp>##V3_BDPV12</stp>
        <stp>CHKP US Equity</stp>
        <stp>DVD_EX_DT</stp>
        <stp>[VALORES POTENCIALES Y SEGUIMIENTO.xlsx]CARTERA!R35C40</stp>
        <tr r="AN35" s="4"/>
      </tp>
      <tp t="s">
        <v>USD</v>
        <stp/>
        <stp>##V3_BDPV12</stp>
        <stp>CLGX US Equity</stp>
        <stp>CRNCY</stp>
        <stp>[VALORES POTENCIALES Y SEGUIMIENTO.xlsx]POTENCIALES!R46C14</stp>
        <tr r="N46" s="1"/>
      </tp>
      <tp t="s">
        <v>07/02/2023</v>
        <stp/>
        <stp>##V3_BDPV12</stp>
        <stp>MKTX US Equity</stp>
        <stp>DVD_EX_DT</stp>
        <stp>[VALORES POTENCIALES Y SEGUIMIENTO.xlsx]POTENCIALES!R185C11</stp>
        <tr r="K185" s="1"/>
      </tp>
      <tp t="s">
        <v>Etsy Inc</v>
        <stp/>
        <stp>##V3_BDPV12</stp>
        <stp>ETSY UW Equity</stp>
        <stp>SECURITY_NAME</stp>
        <stp>[VALORES POTENCIALES Y SEGUIMIENTO.xlsx]SPX SX5E CAC40 DAX30 IBEX35!R176C5</stp>
        <tr r="E176" s="6"/>
      </tp>
      <tp>
        <v>8030227590.9300003</v>
        <stp/>
        <stp>##V3_BDPV12</stp>
        <stp>TTEK US Equity</stp>
        <stp>CUR_MKT_CAP</stp>
        <stp>[VALORES POTENCIALES Y SEGUIMIENTO.xlsx]POTENCIALES!R143C17</stp>
        <tr r="Q143" s="1"/>
      </tp>
      <tp>
        <v>50474833815.200005</v>
        <stp/>
        <stp>##V3_BDPV12</stp>
        <stp>CSU CN Equity</stp>
        <stp>CUR_MKT_CAP</stp>
        <stp>[VALORES POTENCIALES Y SEGUIMIENTO.xlsx]POTENCIALES!R319C17</stp>
        <tr r="Q319" s="1"/>
      </tp>
      <tp t="s">
        <v>#N/A N/A</v>
        <stp/>
        <stp>##V3_BDPV12</stp>
        <stp>KSU US Equity</stp>
        <stp>CUR_MKT_CAP</stp>
        <stp>[VALORES POTENCIALES Y SEGUIMIENTO.xlsx]POTENCIALES!R175C17</stp>
        <tr r="Q175" s="1"/>
      </tp>
      <tp>
        <v>13652794999.999998</v>
        <stp/>
        <stp>##V3_BDPV12</stp>
        <stp>TRU US Equity</stp>
        <stp>CUR_MKT_CAP</stp>
        <stp>[VALORES POTENCIALES Y SEGUIMIENTO.xlsx]POTENCIALES!R181C17</stp>
        <tr r="Q181" s="1"/>
      </tp>
      <tp>
        <v>0.87398559314306556</v>
        <stp/>
        <stp>##V3_BDPV12</stp>
        <stp>MRK US Equity</stp>
        <stp>NET_DEBT_TO_EBITDA</stp>
        <stp>[VALORES POTENCIALES Y SEGUIMIENTO.xlsx]POTENCIALES!R94C20</stp>
        <tr r="T94" s="1"/>
      </tp>
      <tp>
        <v>2.6727447216890594</v>
        <stp/>
        <stp>##V3_BDPV12</stp>
        <stp>MSI US Equity</stp>
        <stp>NET_DEBT_TO_EBITDA</stp>
        <stp>[VALORES POTENCIALES Y SEGUIMIENTO.xlsx]POTENCIALES!R14C20</stp>
        <tr r="T14" s="1"/>
      </tp>
      <tp>
        <v>68943862979.999985</v>
        <stp/>
        <stp>##V3_BDPV12</stp>
        <stp>IBE SM Equity</stp>
        <stp>CUR_MKT_CAP</stp>
        <stp>[VALORES POTENCIALES Y SEGUIMIENTO.xlsx]SPX SX5E CAC40 DAX30 IBEX35!R25C39</stp>
        <tr r="AM25" s="6"/>
      </tp>
      <tp>
        <v>10.826053000366151</v>
        <stp/>
        <stp>##V3_BDPV12</stp>
        <stp>DGX US Equity</stp>
        <stp>EV_EBITDA_ADJUSTED</stp>
        <stp>[VALORES POTENCIALES Y SEGUIMIENTO.xlsx]POTENCIALES!R86C15</stp>
        <tr r="O86" s="1"/>
      </tp>
      <tp>
        <v>-3.7391008174386919</v>
        <stp/>
        <stp>##V3_BDPV12</stp>
        <stp>MOH US Equity</stp>
        <stp>NET_DEBT_TO_EBITDA</stp>
        <stp>[VALORES POTENCIALES Y SEGUIMIENTO.xlsx]POTENCIALES!R83C20</stp>
        <tr r="T83" s="1"/>
      </tp>
      <tp>
        <v>91.71</v>
        <stp/>
        <stp>##V3_BDPV12</stp>
        <stp>OMC US Equity</stp>
        <stp>PX_CLOSE_1D</stp>
        <stp>[VALORES POTENCIALES Y SEGUIMIENTO.xlsx]POTENCIALES!R8C32</stp>
        <tr r="AF8" s="1"/>
      </tp>
      <tp>
        <v>47061048116.340004</v>
        <stp/>
        <stp>##V3_BDPV12</stp>
        <stp>ADSK US Equity</stp>
        <stp>CUR_MKT_CAP</stp>
        <stp>[VALORES POTENCIALES Y SEGUIMIENTO.xlsx]POTENCIALES!R293C17</stp>
        <tr r="Q293" s="1"/>
      </tp>
      <tp>
        <v>1.1632565151841481</v>
        <stp/>
        <stp>##V3_BDPV12</stp>
        <stp>MCK US Equity</stp>
        <stp>NET_DEBT_TO_EBITDA</stp>
        <stp>[VALORES POTENCIALES Y SEGUIMIENTO.xlsx]POTENCIALES!R97C20</stp>
        <tr r="T97" s="1"/>
      </tp>
      <tp>
        <v>308.89999999999998</v>
        <stp/>
        <stp>##V3_BDPV12</stp>
        <stp>BRK/B US Equity</stp>
        <stp>PX_CLOSE_YTD</stp>
        <stp>[VALORES POTENCIALES Y SEGUIMIENTO.xlsx]POTENCIALES!R115C29</stp>
        <tr r="AC115" s="1"/>
      </tp>
      <tp t="s">
        <v>#N/A N/A</v>
        <stp/>
        <stp>##V3_BDPV12</stp>
        <stp>NLOK US Equity</stp>
        <stp>CUR_MKT_CAP</stp>
        <stp>[VALORES POTENCIALES Y SEGUIMIENTO.xlsx]POTENCIALES!R277C17</stp>
        <tr r="Q277" s="1"/>
      </tp>
      <tp>
        <v>0.80548268625393482</v>
        <stp/>
        <stp>##V3_BDPV12</stp>
        <stp>MAN US Equity</stp>
        <stp>NET_DEBT_TO_EBITDA</stp>
        <stp>[VALORES POTENCIALES Y SEGUIMIENTO.xlsx]POTENCIALES!R58C20</stp>
        <tr r="T58" s="1"/>
      </tp>
      <tp>
        <v>2.770230360307147</v>
        <stp/>
        <stp>##V3_BDPV12</stp>
        <stp>MAR US Equity</stp>
        <stp>NET_DEBT_TO_EBITDA</stp>
        <stp>[VALORES POTENCIALES Y SEGUIMIENTO.xlsx]POTENCIALES!R26C20</stp>
        <tr r="T26" s="1"/>
      </tp>
      <tp>
        <v>7.9890428393725141</v>
        <stp/>
        <stp>##V3_BDPV12</stp>
        <stp>DVA US Equity</stp>
        <stp>EV_EBITDA_ADJUSTED</stp>
        <stp>[VALORES POTENCIALES Y SEGUIMIENTO.xlsx]POTENCIALES!R85C15</stp>
        <tr r="O85" s="1"/>
      </tp>
      <tp>
        <v>122.44499999999999</v>
        <stp/>
        <stp>##V3_BDPV12</stp>
        <stp>ROST US Equity</stp>
        <stp>HIGH_52WEEK</stp>
        <stp>[VALORES POTENCIALES Y SEGUIMIENTO.xlsx]POTENCIALES!R213C33</stp>
        <tr r="AG213" s="1"/>
      </tp>
      <tp t="s">
        <v>UNITED STATES</v>
        <stp/>
        <stp>##V3_BDPV12</stp>
        <stp>CMG US Equity</stp>
        <stp>COUNTRY_FULL_NAME</stp>
        <stp>[VALORES POTENCIALES Y SEGUIMIENTO.xlsx]POTENCIALES!R244C13</stp>
        <tr r="M244" s="1"/>
      </tp>
      <tp t="s">
        <v>#N/A N/A</v>
        <stp/>
        <stp>##V3_BDPV12</stp>
        <stp>MIME US Equity</stp>
        <stp>PX_CLOSE_1D</stp>
        <stp>[VALORES POTENCIALES Y SEGUIMIENTO.xlsx]POTENCIALES!R278C32</stp>
        <tr r="AF278" s="1"/>
      </tp>
      <tp t="s">
        <v>UNITED STATES</v>
        <stp/>
        <stp>##V3_BDPV12</stp>
        <stp>CLH US Equity</stp>
        <stp>COUNTRY_FULL_NAME</stp>
        <stp>[VALORES POTENCIALES Y SEGUIMIENTO.xlsx]POTENCIALES!R148C13</stp>
        <tr r="M148" s="1"/>
      </tp>
      <tp>
        <v>56.39</v>
        <stp/>
        <stp>##V3_BDPV12</stp>
        <stp>VRNT US Equity</stp>
        <stp>HIGH_52WEEK</stp>
        <stp>[VALORES POTENCIALES Y SEGUIMIENTO.xlsx]POTENCIALES!R321C33</stp>
        <tr r="AG321" s="1"/>
      </tp>
      <tp>
        <v>321.64706420898438</v>
        <stp/>
        <stp>##V3_BDPV12</stp>
        <stp>MCO US Equity</stp>
        <stp>BEST_TARGET_PRICE</stp>
        <stp>[VALORES POTENCIALES Y SEGUIMIENTO.xlsx]POTENCIALES!R182C27</stp>
        <tr r="AA182" s="1"/>
      </tp>
      <tp>
        <v>291.56668090820313</v>
        <stp/>
        <stp>##V3_BDPV12</stp>
        <stp>MCD US Equity</stp>
        <stp>BEST_TARGET_PRICE</stp>
        <stp>[VALORES POTENCIALES Y SEGUIMIENTO.xlsx]POTENCIALES!R246C27</stp>
        <tr r="AA246" s="1"/>
      </tp>
      <tp>
        <v>27.867279654320068</v>
        <stp/>
        <stp>##V3_BDPV12</stp>
        <stp>MSFT US Equity</stp>
        <stp>pe_ratio</stp>
        <stp>[VALORES POTENCIALES Y SEGUIMIENTO.xlsx]CARTERA!R30C18</stp>
        <tr r="R30" s="4"/>
      </tp>
      <tp>
        <v>79.87</v>
        <stp/>
        <stp>##V3_BDPV12</stp>
        <stp>HLNE US Equity</stp>
        <stp>PX_CLOSE_1D</stp>
        <stp>[VALORES POTENCIALES Y SEGUIMIENTO.xlsx]POTENCIALES!R112C32</stp>
        <tr r="AF112" s="1"/>
      </tp>
      <tp t="s">
        <v>UNITED STATES</v>
        <stp/>
        <stp>##V3_BDPV12</stp>
        <stp>CDK US Equity</stp>
        <stp>COUNTRY_FULL_NAME</stp>
        <stp>[VALORES POTENCIALES Y SEGUIMIENTO.xlsx]POTENCIALES!R287C13</stp>
        <tr r="M287" s="1"/>
      </tp>
      <tp t="s">
        <v>UNITED STATES</v>
        <stp/>
        <stp>##V3_BDPV12</stp>
        <stp>CDW US Equity</stp>
        <stp>COUNTRY_FULL_NAME</stp>
        <stp>[VALORES POTENCIALES Y SEGUIMIENTO.xlsx]POTENCIALES!R270C13</stp>
        <tr r="M270" s="1"/>
      </tp>
      <tp>
        <v>76</v>
        <stp/>
        <stp>##V3_BDPV12</stp>
        <stp>MMS US Equity</stp>
        <stp>BEST_TARGET_PRICE</stp>
        <stp>[VALORES POTENCIALES Y SEGUIMIENTO.xlsx]POTENCIALES!R338C27</stp>
        <tr r="AA338" s="1"/>
      </tp>
      <tp>
        <v>118.7</v>
        <stp/>
        <stp>##V3_BDPV12</stp>
        <stp>EXPE US Equity</stp>
        <stp>PX_CLOSE_1D</stp>
        <stp>[VALORES POTENCIALES Y SEGUIMIENTO.xlsx]POTENCIALES!R264C32</stp>
        <tr r="AF264" s="1"/>
      </tp>
      <tp t="s">
        <v>#N/A Invalid Security</v>
        <stp/>
        <stp>##V3_BDPV12</stp>
        <stp>CGI US Equity</stp>
        <stp>COUNTRY_FULL_NAME</stp>
        <stp>[VALORES POTENCIALES Y SEGUIMIENTO.xlsx]POTENCIALES!R342C13</stp>
        <tr r="M342" s="1"/>
      </tp>
      <tp t="s">
        <v>23/11/2022</v>
        <stp/>
        <stp>##V3_BDPV12</stp>
        <stp>YUM US Equity</stp>
        <stp>DVD_EX_DT</stp>
        <stp>[VALORES POTENCIALES Y SEGUIMIENTO.xlsx]POTENCIALES!R242C11</stp>
        <tr r="K242" s="1"/>
      </tp>
      <tp>
        <v>199.71</v>
        <stp/>
        <stp>##V3_BDPV12</stp>
        <stp>FIVE US Equity</stp>
        <stp>PX_CLOSE_1D</stp>
        <stp>[VALORES POTENCIALES Y SEGUIMIENTO.xlsx]POTENCIALES!R236C32</stp>
        <tr r="AF236" s="1"/>
      </tp>
      <tp>
        <v>244.99</v>
        <stp/>
        <stp>##V3_BDPV12</stp>
        <stp>ERIE US Equity</stp>
        <stp>PX_CLOSE_1D</stp>
        <stp>[VALORES POTENCIALES Y SEGUIMIENTO.xlsx]POTENCIALES!R117C32</stp>
        <tr r="AF117" s="1"/>
      </tp>
      <tp t="s">
        <v>UNITED STATES</v>
        <stp/>
        <stp>##V3_BDPV12</stp>
        <stp>CCK US Equity</stp>
        <stp>COUNTRY_FULL_NAME</stp>
        <stp>[VALORES POTENCIALES Y SEGUIMIENTO.xlsx]POTENCIALES!R166C13</stp>
        <tr r="M166" s="1"/>
      </tp>
      <tp>
        <v>379.33</v>
        <stp/>
        <stp>##V3_BDPV12</stp>
        <stp>ADBE US Equity</stp>
        <stp>PX_CLOSE_1D</stp>
        <stp>[VALORES POTENCIALES Y SEGUIMIENTO.xlsx]POTENCIALES!R315C32</stp>
        <tr r="AF315" s="1"/>
      </tp>
      <tp>
        <v>124.26</v>
        <stp/>
        <stp>##V3_BDPV12</stp>
        <stp>CBOE US Equity</stp>
        <stp>PX_CLOSE_1D</stp>
        <stp>[VALORES POTENCIALES Y SEGUIMIENTO.xlsx]POTENCIALES!R108C32</stp>
        <tr r="AF108" s="1"/>
      </tp>
      <tp t="s">
        <v>27/02/2023</v>
        <stp/>
        <stp>##V3_BDPV12</stp>
        <stp>BRK/B US Equity</stp>
        <stp>EXPECTED_REPORT_DT</stp>
        <stp>[VALORES POTENCIALES Y SEGUIMIENTO.xlsx]CARTERA!R29C36</stp>
        <tr r="AJ29" s="4"/>
      </tp>
      <tp t="s">
        <v>UNITED STATES</v>
        <stp/>
        <stp>##V3_BDPV12</stp>
        <stp>CAT US Equity</stp>
        <stp>COUNTRY_FULL_NAME</stp>
        <stp>[VALORES POTENCIALES Y SEGUIMIENTO.xlsx]POTENCIALES!R152C13</stp>
        <tr r="M152" s="1"/>
      </tp>
      <tp>
        <v>612.27</v>
        <stp/>
        <stp>##V3_BDPV12</stp>
        <stp>COST US Equity</stp>
        <stp>HIGH_52WEEK</stp>
        <stp>[VALORES POTENCIALES Y SEGUIMIENTO.xlsx]POTENCIALES!R229C33</stp>
        <tr r="AG229" s="1"/>
      </tp>
      <tp>
        <v>208.13</v>
        <stp/>
        <stp>##V3_BDPV12</stp>
        <stp>RMD US Equity</stp>
        <stp>PX_CLOSE_YTD</stp>
        <stp>[VALORES POTENCIALES Y SEGUIMIENTO.xlsx]POTENCIALES!R74C29</stp>
        <tr r="AC74" s="1"/>
      </tp>
      <tp>
        <v>209.16</v>
        <stp/>
        <stp>##V3_BDPV12</stp>
        <stp>BYD CN Equity</stp>
        <stp>PX_CLOSE_YTD</stp>
        <stp>[VALORES POTENCIALES Y SEGUIMIENTO.xlsx]POTENCIALES!R42C29</stp>
        <tr r="AC42" s="1"/>
      </tp>
      <tp>
        <v>80.61</v>
        <stp/>
        <stp>##V3_BDPV12</stp>
        <stp>CHD US Equity</stp>
        <stp>PX_CLOSE_YTD</stp>
        <stp>[VALORES POTENCIALES Y SEGUIMIENTO.xlsx]POTENCIALES!R90C29</stp>
        <tr r="AC90" s="1"/>
      </tp>
      <tp>
        <v>62.84</v>
        <stp/>
        <stp>##V3_BDPV12</stp>
        <stp>BWXT US Equity</stp>
        <stp>HIGH_52WEEK</stp>
        <stp>[VALORES POTENCIALES Y SEGUIMIENTO.xlsx]POTENCIALES!R153C33</stp>
        <tr r="AG153" s="1"/>
      </tp>
      <tp>
        <v>1418</v>
        <stp/>
        <stp>##V3_BDPV12</stp>
        <stp>MTD US Equity</stp>
        <stp>BEST_TARGET_PRICE</stp>
        <stp>[VALORES POTENCIALES Y SEGUIMIENTO.xlsx]POTENCIALES!R128C27</stp>
        <tr r="AA128" s="1"/>
      </tp>
      <tp t="s">
        <v>USD</v>
        <stp/>
        <stp>##V3_BDPV12</stp>
        <stp>IPG US Equity</stp>
        <stp>CRNCY</stp>
        <stp>[VALORES POTENCIALES Y SEGUIMIENTO.xlsx]POTENCIALES!R9C14</stp>
        <tr r="N9" s="1"/>
      </tp>
      <tp>
        <v>145.16</v>
        <stp/>
        <stp>##V3_BDPV12</stp>
        <stp>AMAT US Equity</stp>
        <stp>HIGH_52WEEK</stp>
        <stp>[VALORES POTENCIALES Y SEGUIMIENTO.xlsx]POTENCIALES!R359C33</stp>
        <tr r="AG359" s="1"/>
      </tp>
      <tp>
        <v>71.516000000000005</v>
        <stp/>
        <stp>##V3_BDPV12</stp>
        <stp>FTNT US Equity</stp>
        <stp>HIGH_52WEEK</stp>
        <stp>[VALORES POTENCIALES Y SEGUIMIENTO.xlsx]POTENCIALES!R331C33</stp>
        <tr r="AG331" s="1"/>
      </tp>
      <tp t="s">
        <v>Real Estate</v>
        <stp/>
        <stp>##V3_BDPV12</stp>
        <stp>O UN Equity</stp>
        <stp>ICB_INDUSTRY_NAME</stp>
        <stp>[VALORES POTENCIALES Y SEGUIMIENTO.xlsx]SPX SX5E CAC40 DAX30 IBEX35!R354C4</stp>
        <tr r="D354" s="6"/>
      </tp>
      <tp>
        <v>161</v>
        <stp/>
        <stp>##V3_BDPV12</stp>
        <stp>MSA US Equity</stp>
        <stp>BEST_TARGET_PRICE</stp>
        <stp>[VALORES POTENCIALES Y SEGUIMIENTO.xlsx]POTENCIALES!R150C27</stp>
        <tr r="AA150" s="1"/>
      </tp>
      <tp>
        <v>90.428573608398438</v>
        <stp/>
        <stp>##V3_BDPV12</stp>
        <stp>MSM US Equity</stp>
        <stp>BEST_TARGET_PRICE</stp>
        <stp>[VALORES POTENCIALES Y SEGUIMIENTO.xlsx]POTENCIALES!R223C27</stp>
        <tr r="AA223" s="1"/>
      </tp>
      <tp t="s">
        <v>#N/A Field Not Applicable</v>
        <stp/>
        <stp>##V3_BDPV12</stp>
        <stp>SANT GY Equity</stp>
        <stp>pe_ratio</stp>
        <stp>[VALORES POTENCIALES Y SEGUIMIENTO.xlsx]CARTERA!R53C18</stp>
        <tr r="R53" s="4"/>
      </tp>
      <tp t="s">
        <v>UNITED STATES</v>
        <stp/>
        <stp>##V3_BDPV12</stp>
        <stp>CVS US Equity</stp>
        <stp>COUNTRY_FULL_NAME</stp>
        <stp>[VALORES POTENCIALES Y SEGUIMIENTO.xlsx]POTENCIALES!R100C13</stp>
        <tr r="M100" s="1"/>
      </tp>
      <tp>
        <v>73.77</v>
        <stp/>
        <stp>##V3_BDPV12</stp>
        <stp>IRBT US Equity</stp>
        <stp>HIGH_52WEEK</stp>
        <stp>[VALORES POTENCIALES Y SEGUIMIENTO.xlsx]POTENCIALES!R256C33</stp>
        <tr r="AG256" s="1"/>
      </tp>
      <tp t="s">
        <v>UNITED STATES</v>
        <stp/>
        <stp>##V3_BDPV12</stp>
        <stp>CSX US Equity</stp>
        <stp>COUNTRY_FULL_NAME</stp>
        <stp>[VALORES POTENCIALES Y SEGUIMIENTO.xlsx]POTENCIALES!R174C13</stp>
        <tr r="M174" s="1"/>
      </tp>
      <tp>
        <v>315.95</v>
        <stp/>
        <stp>##V3_BDPV12</stp>
        <stp>MSFT US Equity</stp>
        <stp>HIGH_52WEEK</stp>
        <stp>[VALORES POTENCIALES Y SEGUIMIENTO.xlsx]POTENCIALES!R282C33</stp>
        <tr r="AG282" s="1"/>
      </tp>
      <tp t="s">
        <v>UNITED STATES</v>
        <stp/>
        <stp>##V3_BDPV12</stp>
        <stp>CRM US Equity</stp>
        <stp>COUNTRY_FULL_NAME</stp>
        <stp>[VALORES POTENCIALES Y SEGUIMIENTO.xlsx]POTENCIALES!R288C13</stp>
        <tr r="M288" s="1"/>
      </tp>
      <tp>
        <v>96</v>
        <stp/>
        <stp>##V3_BDPV12</stp>
        <stp>MANT US Equity</stp>
        <stp>HIGH_52WEEK</stp>
        <stp>[VALORES POTENCIALES Y SEGUIMIENTO.xlsx]POTENCIALES!R325C33</stp>
        <tr r="AG325" s="1"/>
      </tp>
      <tp>
        <v>4.3600000000000003</v>
        <stp/>
        <stp>##V3_BDPV12</stp>
        <stp>DE US Equity</stp>
        <stp>EQY_DPS</stp>
        <stp>[VALORES POTENCIALES Y SEGUIMIENTO.xlsx]POTENCIALES!R159C10</stp>
        <tr r="J159" s="1"/>
      </tp>
      <tp>
        <v>132.54</v>
        <stp/>
        <stp>##V3_BDPV12</stp>
        <stp>ANET US Equity</stp>
        <stp>LAST PRICE</stp>
        <stp>[VALORES POTENCIALES Y SEGUIMIENTO.xlsx]POTENCIALES!R11C30</stp>
        <tr r="AD11" s="1"/>
      </tp>
      <tp>
        <v>76.534999999999997</v>
        <stp/>
        <stp>##V3_BDPV12</stp>
        <stp>TNET US Equity</stp>
        <stp>LAST PRICE</stp>
        <stp>[VALORES POTENCIALES Y SEGUIMIENTO.xlsx]POTENCIALES!R61C30</stp>
        <tr r="AD61" s="1"/>
      </tp>
      <tp t="s">
        <v>30/12/2022</v>
        <stp/>
        <stp>##V3_BDPV12</stp>
        <stp>VRSK US Equity</stp>
        <stp>DVD_PAY_DT</stp>
        <stp>[VALORES POTENCIALES Y SEGUIMIENTO.xlsx]POTENCIALES!R52C12</stp>
        <tr r="L52" s="1"/>
      </tp>
      <tp>
        <v>102.84</v>
        <stp/>
        <stp>##V3_BDPV12</stp>
        <stp>MNST US Equity</stp>
        <stp>LAST PRICE</stp>
        <stp>[VALORES POTENCIALES Y SEGUIMIENTO.xlsx]POTENCIALES!R33C30</stp>
        <tr r="AD33" s="1"/>
      </tp>
      <tp>
        <v>30.995000000000001</v>
        <stp/>
        <stp>##V3_BDPV12</stp>
        <stp>JNPR US Equity</stp>
        <stp>LAST PRICE</stp>
        <stp>[VALORES POTENCIALES Y SEGUIMIENTO.xlsx]POTENCIALES!R15C30</stp>
        <tr r="AD15" s="1"/>
      </tp>
      <tp>
        <v>407111047560</v>
        <stp/>
        <stp>##V3_BDPV12</stp>
        <stp>MC FP Equity</stp>
        <stp>CUR_MKT_CAP</stp>
        <stp>[VALORES POTENCIALES Y SEGUIMIENTO.xlsx]SPX SX5E CAC40 DAX30 IBEX35!R40C12</stp>
        <tr r="L40" s="6"/>
      </tp>
      <tp>
        <v>72</v>
        <stp/>
        <stp>##V3_BDPV12</stp>
        <stp>LOPE US Equity</stp>
        <stp>LOW_52WEEK</stp>
        <stp>[VALORES POTENCIALES Y SEGUIMIENTO.xlsx]POTENCIALES!R65C35</stp>
        <tr r="AI65" s="1"/>
      </tp>
      <tp t="s">
        <v>16/12/2022</v>
        <stp/>
        <stp>##V3_BDPV12</stp>
        <stp>BRKR US Equity</stp>
        <stp>DVD_PAY_DT</stp>
        <stp>[VALORES POTENCIALES Y SEGUIMIENTO.xlsx]POTENCIALES!R78C12</stp>
        <tr r="L78" s="1"/>
      </tp>
      <tp>
        <v>407111047560</v>
        <stp/>
        <stp>##V3_BDPV12</stp>
        <stp>MC FP Equity</stp>
        <stp>CUR_MKT_CAP</stp>
        <stp>[VALORES POTENCIALES Y SEGUIMIENTO.xlsx]SPX SX5E CAC40 DAX30 IBEX35!R26C21</stp>
        <tr r="U26" s="6"/>
      </tp>
      <tp t="s">
        <v>#N/A Real Time</v>
        <stp/>
        <stp>##V3_BDPV12</stp>
        <stp>ANTM US Equity</stp>
        <stp>LAST PRICE</stp>
        <stp>[VALORES POTENCIALES Y SEGUIMIENTO.xlsx]POTENCIALES!R80C30</stp>
        <tr r="AD80" s="1"/>
      </tp>
      <tp>
        <v>207.11</v>
        <stp/>
        <stp>##V3_BDPV12</stp>
        <stp>MORN US Equity</stp>
        <stp>LOW_52WEEK</stp>
        <stp>[VALORES POTENCIALES Y SEGUIMIENTO.xlsx]POTENCIALES!R44C35</stp>
        <tr r="AI44" s="1"/>
      </tp>
      <tp>
        <v>21377104788.09</v>
        <stp/>
        <stp>##V3_BDPV12</stp>
        <stp>ML FP Equity</stp>
        <stp>CUR_MKT_CAP</stp>
        <stp>[VALORES POTENCIALES Y SEGUIMIENTO.xlsx]SPX SX5E CAC40 DAX30 IBEX35!R27C21</stp>
        <tr r="U27" s="6"/>
      </tp>
      <tp>
        <v>3.1678604109944977</v>
        <stp/>
        <stp>##V3_BDPV12</stp>
        <stp>CIGI CN Equity</stp>
        <stp>NET_DEBT_TO_EBITDA</stp>
        <stp>[VALORES POTENCIALES Y SEGUIMIENTO.xlsx]POTENCIALES!R53C20</stp>
        <tr r="T53" s="1"/>
      </tp>
      <tp t="s">
        <v>UNITED STATES</v>
        <stp/>
        <stp>##V3_BDPV12</stp>
        <stp>APPF US Equity</stp>
        <stp>COUNTRY_FULL_NAME</stp>
        <stp>[VALORES POTENCIALES Y SEGUIMIENTO.xlsx]POTENCIALES!R284C13</stp>
        <tr r="M284" s="1"/>
      </tp>
      <tp t="s">
        <v>Gilead Sciences Inc</v>
        <stp/>
        <stp>##V3_BDPV12</stp>
        <stp>GILD UW Equity</stp>
        <stp>SECURITY_NAME</stp>
        <stp>[VALORES POTENCIALES Y SEGUIMIENTO.xlsx]SPX SX5E CAC40 DAX30 IBEX35!R205C5</stp>
        <tr r="E205" s="6"/>
      </tp>
      <tp t="s">
        <v>Fifth Third Bancorp</v>
        <stp/>
        <stp>##V3_BDPV12</stp>
        <stp>FITB UW Equity</stp>
        <stp>SECURITY_NAME</stp>
        <stp>[VALORES POTENCIALES Y SEGUIMIENTO.xlsx]SPX SX5E CAC40 DAX30 IBEX35!R194C5</stp>
        <tr r="E194" s="6"/>
      </tp>
      <tp t="s">
        <v>Charter Communications Inc</v>
        <stp/>
        <stp>##V3_BDPV12</stp>
        <stp>CHTR UW Equity</stp>
        <stp>SECURITY_NAME</stp>
        <stp>[VALORES POTENCIALES Y SEGUIMIENTO.xlsx]SPX SX5E CAC40 DAX30 IBEX35!R101C5</stp>
        <tr r="E101" s="6"/>
      </tp>
      <tp t="s">
        <v>UNITED STATES</v>
        <stp/>
        <stp>##V3_BDPV12</stp>
        <stp>MPWR US Equity</stp>
        <stp>COUNTRY_FULL_NAME</stp>
        <stp>[VALORES POTENCIALES Y SEGUIMIENTO.xlsx]POTENCIALES!R353C13</stp>
        <tr r="M353" s="1"/>
      </tp>
      <tp t="s">
        <v>Diamondback Energy Inc</v>
        <stp/>
        <stp>##V3_BDPV12</stp>
        <stp>FANG UW Equity</stp>
        <stp>SECURITY_NAME</stp>
        <stp>[VALORES POTENCIALES Y SEGUIMIENTO.xlsx]SPX SX5E CAC40 DAX30 IBEX35!R184C5</stp>
        <tr r="E184" s="6"/>
      </tp>
      <tp t="s">
        <v>USD</v>
        <stp/>
        <stp>##V3_BDPV12</stp>
        <stp>BRKR US Equity</stp>
        <stp>CRNCY</stp>
        <stp>[VALORES POTENCIALES Y SEGUIMIENTO.xlsx]POTENCIALES!R78C14</stp>
        <tr r="N78" s="1"/>
      </tp>
      <tp t="s">
        <v>UNITED STATES</v>
        <stp/>
        <stp>##V3_BDPV12</stp>
        <stp>EPAM US Equity</stp>
        <stp>COUNTRY_FULL_NAME</stp>
        <stp>[VALORES POTENCIALES Y SEGUIMIENTO.xlsx]POTENCIALES!R340C13</stp>
        <tr r="M340" s="1"/>
      </tp>
      <tp t="s">
        <v>09/03/2021</v>
        <stp/>
        <stp>##V3_BDPV12</stp>
        <stp>AJRD US Equity</stp>
        <stp>DVD_EX_DT</stp>
        <stp>[VALORES POTENCIALES Y SEGUIMIENTO.xlsx]POTENCIALES!R203C11</stp>
        <tr r="K203" s="1"/>
      </tp>
      <tp t="s">
        <v>UNITED STATES</v>
        <stp/>
        <stp>##V3_BDPV12</stp>
        <stp>IPAR US Equity</stp>
        <stp>COUNTRY_FULL_NAME</stp>
        <stp>[VALORES POTENCIALES Y SEGUIMIENTO.xlsx]POTENCIALES!R259C13</stp>
        <tr r="M259" s="1"/>
      </tp>
      <tp t="s">
        <v>#N/A Field Not Applicable</v>
        <stp/>
        <stp>##V3_BDPV12</stp>
        <stp>BKNG US Equity</stp>
        <stp>DVD_EX_DT</stp>
        <stp>[VALORES POTENCIALES Y SEGUIMIENTO.xlsx]CARTERA!R12C40</stp>
        <tr r="AN12" s="4"/>
      </tp>
      <tp t="s">
        <v>UNITED STATES</v>
        <stp/>
        <stp>##V3_BDPV12</stp>
        <stp>SPGI US Equity</stp>
        <stp>COUNTRY_FULL_NAME</stp>
        <stp>[VALORES POTENCIALES Y SEGUIMIENTO.xlsx]POTENCIALES!R183C13</stp>
        <tr r="M183" s="1"/>
      </tp>
      <tp t="s">
        <v>UNITED STATES</v>
        <stp/>
        <stp>##V3_BDPV12</stp>
        <stp>IPGP US Equity</stp>
        <stp>COUNTRY_FULL_NAME</stp>
        <stp>[VALORES POTENCIALES Y SEGUIMIENTO.xlsx]POTENCIALES!R350C13</stp>
        <tr r="M350" s="1"/>
      </tp>
      <tp t="s">
        <v>USD</v>
        <stp/>
        <stp>##V3_BDPV12</stp>
        <stp>BF/B US Equity</stp>
        <stp>CRNCY</stp>
        <stp>[VALORES POTENCIALES Y SEGUIMIENTO.xlsx]POTENCIALES!R36C14</stp>
        <tr r="N36" s="1"/>
      </tp>
      <tp t="s">
        <v>USD</v>
        <stp/>
        <stp>##V3_BDPV12</stp>
        <stp>BFAM US Equity</stp>
        <stp>CRNCY</stp>
        <stp>[VALORES POTENCIALES Y SEGUIMIENTO.xlsx]POTENCIALES!R64C14</stp>
        <tr r="N64" s="1"/>
      </tp>
      <tp t="s">
        <v>08/02/2023</v>
        <stp/>
        <stp>##V3_BDPV12</stp>
        <stp>TJX  US Equity</stp>
        <stp>DVD_EX_DT</stp>
        <stp>[VALORES POTENCIALES Y SEGUIMIENTO.xlsx]POTENCIALES!R234C11</stp>
        <tr r="K234" s="1"/>
      </tp>
      <tp t="s">
        <v>#N/A Field Not Applicable</v>
        <stp/>
        <stp>##V3_BDPV12</stp>
        <stp>BABA US Equity</stp>
        <stp>DVD_EX_DT</stp>
        <stp>[VALORES POTENCIALES Y SEGUIMIENTO.xlsx]CARTERA!R41C40</stp>
        <tr r="AN41" s="4"/>
      </tp>
      <tp t="s">
        <v>Evergy Inc</v>
        <stp/>
        <stp>##V3_BDPV12</stp>
        <stp>EVRG UN Equity</stp>
        <stp>SECURITY_NAME</stp>
        <stp>[VALORES POTENCIALES Y SEGUIMIENTO.xlsx]SPX SX5E CAC40 DAX30 IBEX35!R177C5</stp>
        <tr r="E177" s="6"/>
      </tp>
      <tp t="s">
        <v>27/02/2023</v>
        <stp/>
        <stp>##V3_BDPV12</stp>
        <stp>ABC US Equity</stp>
        <stp>DVD_PAY_DT</stp>
        <stp>[VALORES POTENCIALES Y SEGUIMIENTO.xlsx]POTENCIALES!R98C12</stp>
        <tr r="L98" s="1"/>
      </tp>
      <tp>
        <v>1.8559805924159367</v>
        <stp/>
        <stp>##V3_BDPV12</stp>
        <stp>LYV US Equity</stp>
        <stp>NET_DEBT_TO_EBITDA</stp>
        <stp>[VALORES POTENCIALES Y SEGUIMIENTO.xlsx]POTENCIALES!R19C20</stp>
        <tr r="T19" s="1"/>
      </tp>
      <tp t="s">
        <v>Credit Agricole SA</v>
        <stp/>
        <stp>##V3_BDPV12</stp>
        <stp>ACA FP Equity</stp>
        <stp>SECURITY_NAME</stp>
        <stp>[VALORES POTENCIALES Y SEGUIMIENTO.xlsx]SPX SX5E CAC40 DAX30 IBEX35!R7C23</stp>
        <tr r="W7" s="6"/>
      </tp>
      <tp>
        <v>377686847562.70001</v>
        <stp/>
        <stp>##V3_BDPV12</stp>
        <stp>WMT US Equity</stp>
        <stp>CUR_MKT_CAP</stp>
        <stp>[VALORES POTENCIALES Y SEGUIMIENTO.xlsx]POTENCIALES!R231C17</stp>
        <tr r="Q231" s="1"/>
      </tp>
      <tp>
        <v>14.334555689504716</v>
        <stp/>
        <stp>##V3_BDPV12</stp>
        <stp>TGP US Equity</stp>
        <stp>RETURN_COM_EQY</stp>
        <stp>[VALORES POTENCIALES Y SEGUIMIENTO.xlsx]CARTERA!R56C19</stp>
        <tr r="S56" s="4"/>
      </tp>
      <tp>
        <v>129493459804.65001</v>
        <stp/>
        <stp>##V3_BDPV12</stp>
        <stp>CAT US Equity</stp>
        <stp>CUR_MKT_CAP</stp>
        <stp>[VALORES POTENCIALES Y SEGUIMIENTO.xlsx]POTENCIALES!R152C17</stp>
        <tr r="Q152" s="1"/>
      </tp>
      <tp>
        <v>118634101407.62001</v>
        <stp/>
        <stp>##V3_BDPV12</stp>
        <stp>LMT US Equity</stp>
        <stp>CUR_MKT_CAP</stp>
        <stp>[VALORES POTENCIALES Y SEGUIMIENTO.xlsx]POTENCIALES!R194C17</stp>
        <tr r="Q194" s="1"/>
      </tp>
      <tp>
        <v>7469464000</v>
        <stp/>
        <stp>##V3_BDPV12</stp>
        <stp>ITT US Equity</stp>
        <stp>CUR_MKT_CAP</stp>
        <stp>[VALORES POTENCIALES Y SEGUIMIENTO.xlsx]POTENCIALES!R161C17</stp>
        <tr r="Q161" s="1"/>
      </tp>
      <tp>
        <v>15589774279.560001</v>
        <stp/>
        <stp>##V3_BDPV12</stp>
        <stp>FLT US Equity</stp>
        <stp>CUR_MKT_CAP</stp>
        <stp>[VALORES POTENCIALES Y SEGUIMIENTO.xlsx]POTENCIALES!R192C17</stp>
        <tr r="Q192" s="1"/>
      </tp>
      <tp>
        <v>20197981424.25</v>
        <stp/>
        <stp>##V3_BDPV12</stp>
        <stp>WAT US Equity</stp>
        <stp>CUR_MKT_CAP</stp>
        <stp>[VALORES POTENCIALES Y SEGUIMIENTO.xlsx]POTENCIALES!R126C17</stp>
        <tr r="Q126" s="1"/>
      </tp>
      <tp>
        <v>47.335226081820089</v>
        <stp/>
        <stp>##V3_BDPV12</stp>
        <stp>ROG SW Equity</stp>
        <stp>RETURN_COM_EQY</stp>
        <stp>[VALORES POTENCIALES Y SEGUIMIENTO.xlsx]CARTERA!R17C19</stp>
        <tr r="S17" s="4"/>
      </tp>
      <tp>
        <v>3926.5904266699999</v>
        <stp/>
        <stp>##V3_BDPV12</stp>
        <stp>MOG/A US Equity</stp>
        <stp>CURR_ENTP_VAL</stp>
        <stp>[VALORES POTENCIALES Y SEGUIMIENTO.xlsx]POTENCIALES!R208C18</stp>
        <tr r="R208" s="1"/>
      </tp>
      <tp>
        <v>102.85</v>
        <stp/>
        <stp>##V3_BDPV12</stp>
        <stp>GOOGL US Equity</stp>
        <stp>LAST PRICE</stp>
        <stp>[VALORES POTENCIALES Y SEGUIMIENTO.xlsx]CARTERA!R14C15</stp>
        <tr r="O14" s="4"/>
      </tp>
      <tp t="s">
        <v>#N/A Field Not Applicable</v>
        <stp/>
        <stp>##V3_BDPV12</stp>
        <stp>AMN US Equity</stp>
        <stp>DVD_PAY_DT</stp>
        <stp>[VALORES POTENCIALES Y SEGUIMIENTO.xlsx]POTENCIALES!R59C12</stp>
        <tr r="L59" s="1"/>
      </tp>
      <tp>
        <v>1.575</v>
        <stp/>
        <stp>##V3_BDPV12</stp>
        <stp>V US Equity</stp>
        <stp>EQY_DPS</stp>
        <stp>[VALORES POTENCIALES Y SEGUIMIENTO.xlsx]POTENCIALES!R105C10</stp>
        <tr r="J105" s="1"/>
      </tp>
      <tp t="s">
        <v>#N/A N/A</v>
        <stp/>
        <stp>##V3_BDPV12</stp>
        <stp>CDK US Equity</stp>
        <stp>HIGH_52WEEK</stp>
        <stp>[VALORES POTENCIALES Y SEGUIMIENTO.xlsx]POTENCIALES!R287C33</stp>
        <tr r="AG287" s="1"/>
      </tp>
      <tp>
        <v>135.99</v>
        <stp/>
        <stp>##V3_BDPV12</stp>
        <stp>OLED US Equity</stp>
        <stp>PX_CLOSE_1D</stp>
        <stp>[VALORES POTENCIALES Y SEGUIMIENTO.xlsx]POTENCIALES!R124C32</stp>
        <tr r="AF124" s="1"/>
      </tp>
      <tp>
        <v>117.98</v>
        <stp/>
        <stp>##V3_BDPV12</stp>
        <stp>OSK US Equity</stp>
        <stp>HIGH_52WEEK</stp>
        <stp>[VALORES POTENCIALES Y SEGUIMIENTO.xlsx]POTENCIALES!R154C33</stp>
        <tr r="AG154" s="1"/>
      </tp>
      <tp>
        <v>130.41999999999999</v>
        <stp/>
        <stp>##V3_BDPV12</stp>
        <stp>CCK US Equity</stp>
        <stp>HIGH_52WEEK</stp>
        <stp>[VALORES POTENCIALES Y SEGUIMIENTO.xlsx]POTENCIALES!R166C33</stp>
        <tr r="AG166" s="1"/>
      </tp>
      <tp>
        <v>294.20999999999998</v>
        <stp/>
        <stp>##V3_BDPV12</stp>
        <stp>ROK US Equity</stp>
        <stp>HIGH_52WEEK</stp>
        <stp>[VALORES POTENCIALES Y SEGUIMIENTO.xlsx]POTENCIALES!R155C33</stp>
        <tr r="AG155" s="1"/>
      </tp>
      <tp t="s">
        <v>UNITED STATES</v>
        <stp/>
        <stp>##V3_BDPV12</stp>
        <stp>BEN US Equity</stp>
        <stp>COUNTRY_FULL_NAME</stp>
        <stp>[VALORES POTENCIALES Y SEGUIMIENTO.xlsx]POTENCIALES!R113C13</stp>
        <tr r="M113" s="1"/>
      </tp>
      <tp>
        <v>229.98214721679688</v>
        <stp/>
        <stp>##V3_BDPV12</stp>
        <stp>LOW US Equity</stp>
        <stp>BEST_TARGET_PRICE</stp>
        <stp>[VALORES POTENCIALES Y SEGUIMIENTO.xlsx]POTENCIALES!R222C27</stp>
        <tr r="AA222" s="1"/>
      </tp>
      <tp>
        <v>117.03</v>
        <stp/>
        <stp>##V3_BDPV12</stp>
        <stp>EXPD US Equity</stp>
        <stp>PX_CLOSE_1D</stp>
        <stp>[VALORES POTENCIALES Y SEGUIMIENTO.xlsx]POTENCIALES!R177C32</stp>
        <tr r="AF177" s="1"/>
      </tp>
      <tp>
        <v>483.5238037109375</v>
        <stp/>
        <stp>##V3_BDPV12</stp>
        <stp>LMT US Equity</stp>
        <stp>BEST_TARGET_PRICE</stp>
        <stp>[VALORES POTENCIALES Y SEGUIMIENTO.xlsx]POTENCIALES!R194C27</stp>
        <tr r="AA194" s="1"/>
      </tp>
      <tp>
        <v>110371867966.43999</v>
        <stp/>
        <stp>##V3_BDPV12</stp>
        <stp>ABI BB Equity</stp>
        <stp>CUR_MKT_CAP</stp>
        <stp>[VALORES POTENCIALES Y SEGUIMIENTO.xlsx]SPX SX5E CAC40 DAX30 IBEX35!R7C12</stp>
        <tr r="L7" s="6"/>
      </tp>
      <tp>
        <v>247.3157958984375</v>
        <stp/>
        <stp>##V3_BDPV12</stp>
        <stp>LHX US Equity</stp>
        <stp>BEST_TARGET_PRICE</stp>
        <stp>[VALORES POTENCIALES Y SEGUIMIENTO.xlsx]POTENCIALES!R204C27</stp>
        <tr r="AA204" s="1"/>
      </tp>
      <tp>
        <v>55.85</v>
        <stp/>
        <stp>##V3_BDPV12</stp>
        <stp>AJRD US Equity</stp>
        <stp>PX_CLOSE_1D</stp>
        <stp>[VALORES POTENCIALES Y SEGUIMIENTO.xlsx]POTENCIALES!R203C32</stp>
        <tr r="AF203" s="1"/>
      </tp>
      <tp t="s">
        <v>UNITED STATES</v>
        <stp/>
        <stp>##V3_BDPV12</stp>
        <stp>BBY US Equity</stp>
        <stp>COUNTRY_FULL_NAME</stp>
        <stp>[VALORES POTENCIALES Y SEGUIMIENTO.xlsx]POTENCIALES!R224C13</stp>
        <tr r="M224" s="1"/>
      </tp>
      <tp>
        <v>1.73</v>
        <stp/>
        <stp>##V3_BDPV12</stp>
        <stp>AMTD US Equity</stp>
        <stp>PX_CLOSE_1D</stp>
        <stp>[VALORES POTENCIALES Y SEGUIMIENTO.xlsx]POTENCIALES!R107C32</stp>
        <tr r="AF107" s="1"/>
      </tp>
      <tp t="s">
        <v>#N/A N/A</v>
        <stp/>
        <stp>##V3_BDPV12</stp>
        <stp>CSOD US Equity</stp>
        <stp>PX_CLOSE_1D</stp>
        <stp>[VALORES POTENCIALES Y SEGUIMIENTO.xlsx]POTENCIALES!R304C32</stp>
        <tr r="AF304" s="1"/>
      </tp>
      <tp>
        <v>266</v>
        <stp/>
        <stp>##V3_BDPV12</stp>
        <stp>LII US Equity</stp>
        <stp>BEST_TARGET_PRICE</stp>
        <stp>[VALORES POTENCIALES Y SEGUIMIENTO.xlsx]POTENCIALES!R121C27</stp>
        <tr r="AA121" s="1"/>
      </tp>
      <tp>
        <v>117.01</v>
        <stp/>
        <stp>##V3_BDPV12</stp>
        <stp>NKE US Equity</stp>
        <stp>PX_CLOSE_YTD</stp>
        <stp>[VALORES POTENCIALES Y SEGUIMIENTO.xlsx]POTENCIALES!R16C29</stp>
        <tr r="AC16" s="1"/>
      </tp>
      <tp>
        <v>510.43</v>
        <stp/>
        <stp>##V3_BDPV12</stp>
        <stp>CHE US Equity</stp>
        <stp>PX_CLOSE_YTD</stp>
        <stp>[VALORES POTENCIALES Y SEGUIMIENTO.xlsx]POTENCIALES!R81C29</stp>
        <tr r="AC81" s="1"/>
      </tp>
      <tp t="s">
        <v>Telecommunications</v>
        <stp/>
        <stp>##V3_BDPV12</stp>
        <stp>T UN Equity</stp>
        <stp>ICB_INDUSTRY_NAME</stp>
        <stp>[VALORES POTENCIALES Y SEGUIMIENTO.xlsx]SPX SX5E CAC40 DAX30 IBEX35!R435C4</stp>
        <tr r="D435" s="6"/>
      </tp>
      <tp>
        <v>26.399360532844106</v>
        <stp/>
        <stp>##V3_BDPV12</stp>
        <stp>COK GY Equity</stp>
        <stp>pe_ratio</stp>
        <stp>[VALORES POTENCIALES Y SEGUIMIENTO.xlsx]CARTERA!R46C18</stp>
        <tr r="R46" s="4"/>
      </tp>
      <tp>
        <v>579.96</v>
        <stp/>
        <stp>##V3_BDPV12</stp>
        <stp>INTU US Equity</stp>
        <stp>HIGH_52WEEK</stp>
        <stp>[VALORES POTENCIALES Y SEGUIMIENTO.xlsx]POTENCIALES!R283C33</stp>
        <tr r="AG283" s="1"/>
      </tp>
      <tp t="s">
        <v>UNITED STATES</v>
        <stp/>
        <stp>##V3_BDPV12</stp>
        <stp>BRC US Equity</stp>
        <stp>COUNTRY_FULL_NAME</stp>
        <stp>[VALORES POTENCIALES Y SEGUIMIENTO.xlsx]POTENCIALES!R130C13</stp>
        <tr r="M130" s="1"/>
      </tp>
      <tp t="s">
        <v>UNITED STATES</v>
        <stp/>
        <stp>##V3_BDPV12</stp>
        <stp>BRO US Equity</stp>
        <stp>COUNTRY_FULL_NAME</stp>
        <stp>[VALORES POTENCIALES Y SEGUIMIENTO.xlsx]POTENCIALES!R116C13</stp>
        <tr r="M116" s="1"/>
      </tp>
      <tp t="s">
        <v>UNITED STATES</v>
        <stp/>
        <stp>##V3_BDPV12</stp>
        <stp>BRC US Equity</stp>
        <stp>COUNTRY_FULL_NAME</stp>
        <stp>[VALORES POTENCIALES Y SEGUIMIENTO.xlsx]POTENCIALES!R258C13</stp>
        <tr r="M258" s="1"/>
      </tp>
      <tp>
        <v>410.7</v>
        <stp/>
        <stp>##V3_BDPV12</stp>
        <stp>LULU US Equity</stp>
        <stp>HIGH_52WEEK</stp>
        <stp>[VALORES POTENCIALES Y SEGUIMIENTO.xlsx]POTENCIALES!R212C33</stp>
        <tr r="AG212" s="1"/>
      </tp>
      <tp t="s">
        <v>UNITED STATES</v>
        <stp/>
        <stp>##V3_BDPV12</stp>
        <stp>BRC US Equity</stp>
        <stp>COUNTRY_FULL_NAME</stp>
        <stp>[VALORES POTENCIALES Y SEGUIMIENTO.xlsx]POTENCIALES!R308C13</stp>
        <tr r="M308" s="1"/>
      </tp>
      <tp>
        <v>359.62</v>
        <stp/>
        <stp>##V3_BDPV12</stp>
        <stp>DPZ US Equity</stp>
        <stp>PX_CLOSE_1D</stp>
        <stp>[VALORES POTENCIALES Y SEGUIMIENTO.xlsx]POTENCIALES!R241C32</stp>
        <tr r="AF241" s="1"/>
      </tp>
      <tp>
        <v>60.604999999999997</v>
        <stp/>
        <stp>##V3_BDPV12</stp>
        <stp>TNET US Equity</stp>
        <stp>LOW_52WEEK</stp>
        <stp>[VALORES POTENCIALES Y SEGUIMIENTO.xlsx]POTENCIALES!R61C35</stp>
        <tr r="AI61" s="1"/>
      </tp>
      <tp>
        <v>89.114999999999995</v>
        <stp/>
        <stp>##V3_BDPV12</stp>
        <stp>ANET US Equity</stp>
        <stp>LOW_52WEEK</stp>
        <stp>[VALORES POTENCIALES Y SEGUIMIENTO.xlsx]POTENCIALES!R11C35</stp>
        <tr r="AI11" s="1"/>
      </tp>
      <tp>
        <v>84</v>
        <stp/>
        <stp>##V3_BDPV12</stp>
        <stp>AMZN US Equity</stp>
        <stp>PX_CLOSE_YTD</stp>
        <stp>[VALORES POTENCIALES Y SEGUIMIENTO.xlsx]POTENCIALES!R262C29</stp>
        <tr r="AC262" s="1"/>
      </tp>
      <tp>
        <v>97.38</v>
        <stp/>
        <stp>##V3_BDPV12</stp>
        <stp>AMAT US Equity</stp>
        <stp>PX_CLOSE_YTD</stp>
        <stp>[VALORES POTENCIALES Y SEGUIMIENTO.xlsx]POTENCIALES!R359C29</stp>
        <tr r="AC359" s="1"/>
      </tp>
      <tp>
        <v>49.48</v>
        <stp/>
        <stp>##V3_BDPV12</stp>
        <stp>ALRM US Equity</stp>
        <stp>PX_CLOSE_YTD</stp>
        <stp>[VALORES POTENCIALES Y SEGUIMIENTO.xlsx]POTENCIALES!R253C29</stp>
        <tr r="AC253" s="1"/>
      </tp>
      <tp>
        <v>1.8</v>
        <stp/>
        <stp>##V3_BDPV12</stp>
        <stp>AMTD US Equity</stp>
        <stp>PX_CLOSE_YTD</stp>
        <stp>[VALORES POTENCIALES Y SEGUIMIENTO.xlsx]POTENCIALES!R107C29</stp>
        <tr r="AC107" s="1"/>
      </tp>
      <tp>
        <v>241.59</v>
        <stp/>
        <stp>##V3_BDPV12</stp>
        <stp>ANSS US Equity</stp>
        <stp>PX_CLOSE_YTD</stp>
        <stp>[VALORES POTENCIALES Y SEGUIMIENTO.xlsx]POTENCIALES!R295C29</stp>
        <tr r="AC295" s="1"/>
      </tp>
      <tp>
        <v>5.04</v>
        <stp/>
        <stp>##V3_BDPV12</stp>
        <stp>GD US Equity</stp>
        <stp>EQY_DPS</stp>
        <stp>[VALORES POTENCIALES Y SEGUIMIENTO.xlsx]POTENCIALES!R195C10</stp>
        <tr r="J195" s="1"/>
      </tp>
      <tp>
        <v>17.190000000000001</v>
        <stp/>
        <stp>##V3_BDPV12</stp>
        <stp>MHY8564M1057 ISIN</stp>
        <stp>INTERVAL_HIGH</stp>
        <stp>[VALORES POTENCIALES Y SEGUIMIENTO.xlsx]CARTERA!R56C4</stp>
        <stp>START_DATE_OVERRIDE</stp>
        <stp>20200101</stp>
        <stp>END_DATE_OVERRIDE</stp>
        <stp>20230203</stp>
        <stp>MARKET_DATA_OVERRIDE</stp>
        <stp>PX_LAST</stp>
        <tr r="D56" s="4"/>
      </tp>
      <tp>
        <v>22295290855.760002</v>
        <stp/>
        <stp>##V3_BDPV12</stp>
        <stp>LR FP Equity</stp>
        <stp>CUR_MKT_CAP</stp>
        <stp>[VALORES POTENCIALES Y SEGUIMIENTO.xlsx]SPX SX5E CAC40 DAX30 IBEX35!R25C21</stp>
        <tr r="U25" s="6"/>
      </tp>
      <tp>
        <v>6.6</v>
        <stp/>
        <stp>##V3_BDPV12</stp>
        <stp>HD US Equity</stp>
        <stp>EQY_DPS</stp>
        <stp>[VALORES POTENCIALES Y SEGUIMIENTO.xlsx]POTENCIALES!R221C10</stp>
        <tr r="J221" s="1"/>
      </tp>
      <tp>
        <v>84.3</v>
        <stp/>
        <stp>##V3_BDPV12</stp>
        <stp>AKAM US Equity</stp>
        <stp>PX_CLOSE_YTD</stp>
        <stp>[VALORES POTENCIALES Y SEGUIMIENTO.xlsx]POTENCIALES!R300C29</stp>
        <tr r="AC300" s="1"/>
      </tp>
      <tp>
        <v>55.93</v>
        <stp/>
        <stp>##V3_BDPV12</stp>
        <stp>AJRD US Equity</stp>
        <stp>PX_CLOSE_YTD</stp>
        <stp>[VALORES POTENCIALES Y SEGUIMIENTO.xlsx]POTENCIALES!R203C29</stp>
        <tr r="AC203" s="1"/>
      </tp>
      <tp>
        <v>336.53</v>
        <stp/>
        <stp>##V3_BDPV12</stp>
        <stp>ADBE US Equity</stp>
        <stp>PX_CLOSE_YTD</stp>
        <stp>[VALORES POTENCIALES Y SEGUIMIENTO.xlsx]POTENCIALES!R315C29</stp>
        <tr r="AC315" s="1"/>
      </tp>
      <tp>
        <v>85.78</v>
        <stp/>
        <stp>##V3_BDPV12</stp>
        <stp>AEIS US Equity</stp>
        <stp>PX_CLOSE_YTD</stp>
        <stp>[VALORES POTENCIALES Y SEGUIMIENTO.xlsx]POTENCIALES!R249C29</stp>
        <tr r="AC249" s="1"/>
      </tp>
      <tp>
        <v>186.87</v>
        <stp/>
        <stp>##V3_BDPV12</stp>
        <stp>ADSK US Equity</stp>
        <stp>PX_CLOSE_YTD</stp>
        <stp>[VALORES POTENCIALES Y SEGUIMIENTO.xlsx]POTENCIALES!R293C29</stp>
        <tr r="AC293" s="1"/>
      </tp>
      <tp>
        <v>129.93</v>
        <stp/>
        <stp>##V3_BDPV12</stp>
        <stp>AAPL US Equity</stp>
        <stp>PX_CLOSE_YTD</stp>
        <stp>[VALORES POTENCIALES Y SEGUIMIENTO.xlsx]POTENCIALES!R330C29</stp>
        <tr r="AC330" s="1"/>
      </tp>
      <tp t="s">
        <v>#N/A N/A</v>
        <stp/>
        <stp>##V3_BDPV12</stp>
        <stp>AAXN US Equity</stp>
        <stp>PX_CLOSE_YTD</stp>
        <stp>[VALORES POTENCIALES Y SEGUIMIENTO.xlsx]POTENCIALES!R162C29</stp>
        <tr r="AC162" s="1"/>
      </tp>
      <tp>
        <v>244.68</v>
        <stp/>
        <stp>##V3_BDPV12</stp>
        <stp>MORN US Equity</stp>
        <stp>LAST PRICE</stp>
        <stp>[VALORES POTENCIALES Y SEGUIMIENTO.xlsx]POTENCIALES!R44C30</stp>
        <tr r="AD44" s="1"/>
      </tp>
      <tp t="s">
        <v>#N/A N/A</v>
        <stp/>
        <stp>##V3_BDPV12</stp>
        <stp>ANTM US Equity</stp>
        <stp>LOW_52WEEK</stp>
        <stp>[VALORES POTENCIALES Y SEGUIMIENTO.xlsx]POTENCIALES!R80C35</stp>
        <tr r="AI80" s="1"/>
      </tp>
      <tp>
        <v>116.79</v>
        <stp/>
        <stp>##V3_BDPV12</stp>
        <stp>LOPE US Equity</stp>
        <stp>LAST PRICE</stp>
        <stp>[VALORES POTENCIALES Y SEGUIMIENTO.xlsx]POTENCIALES!R65C30</stp>
        <tr r="AD65" s="1"/>
      </tp>
      <tp t="s">
        <v>#N/A Field Not Applicable</v>
        <stp/>
        <stp>##V3_BDPV12</stp>
        <stp>HSIC US Equity</stp>
        <stp>DVD_PAY_DT</stp>
        <stp>[VALORES POTENCIALES Y SEGUIMIENTO.xlsx]POTENCIALES!R76C12</stp>
        <tr r="L76" s="1"/>
      </tp>
      <tp>
        <v>25.18</v>
        <stp/>
        <stp>##V3_BDPV12</stp>
        <stp>JNPR US Equity</stp>
        <stp>LOW_52WEEK</stp>
        <stp>[VALORES POTENCIALES Y SEGUIMIENTO.xlsx]POTENCIALES!R15C35</stp>
        <tr r="AI15" s="1"/>
      </tp>
      <tp>
        <v>71.775000000000006</v>
        <stp/>
        <stp>##V3_BDPV12</stp>
        <stp>MNST US Equity</stp>
        <stp>LOW_52WEEK</stp>
        <stp>[VALORES POTENCIALES Y SEGUIMIENTO.xlsx]POTENCIALES!R33C35</stp>
        <tr r="AI33" s="1"/>
      </tp>
      <tp>
        <v>205.4</v>
        <stp/>
        <stp>##V3_BDPV12</stp>
        <stp>AZPN US Equity</stp>
        <stp>PX_CLOSE_YTD</stp>
        <stp>[VALORES POTENCIALES Y SEGUIMIENTO.xlsx]POTENCIALES!R294C29</stp>
        <tr r="AC294" s="1"/>
      </tp>
      <tp>
        <v>93.48</v>
        <stp/>
        <stp>##V3_BDPV12</stp>
        <stp>AVLR US Equity</stp>
        <stp>PX_CLOSE_YTD</stp>
        <stp>[VALORES POTENCIALES Y SEGUIMIENTO.xlsx]POTENCIALES!R186C29</stp>
        <tr r="AC186" s="1"/>
      </tp>
      <tp>
        <v>76.55</v>
        <stp/>
        <stp>##V3_BDPV12</stp>
        <stp>ATVI US Equity</stp>
        <stp>PX_CLOSE_YTD</stp>
        <stp>[VALORES POTENCIALES Y SEGUIMIENTO.xlsx]POTENCIALES!R326C29</stp>
        <tr r="AC326" s="1"/>
      </tp>
      <tp t="s">
        <v>#N/A Field Not Applicable</v>
        <stp/>
        <stp>##V3_BDPV12</stp>
        <stp>CSGP US Equity</stp>
        <stp>DVD_PAY_DT</stp>
        <stp>[VALORES POTENCIALES Y SEGUIMIENTO.xlsx]POTENCIALES!R45C12</stp>
        <tr r="L45" s="1"/>
      </tp>
      <tp t="s">
        <v>#N/A Field Not Applicable</v>
        <stp/>
        <stp>##V3_BDPV12</stp>
        <stp>ASGN US Equity</stp>
        <stp>DVD_PAY_DT</stp>
        <stp>[VALORES POTENCIALES Y SEGUIMIENTO.xlsx]POTENCIALES!R60C12</stp>
        <tr r="L60" s="1"/>
      </tp>
      <tp>
        <v>559.13</v>
        <stp/>
        <stp>##V3_BDPV12</stp>
        <stp>AVGO US Equity</stp>
        <stp>PX_CLOSE_YTD</stp>
        <stp>[VALORES POTENCIALES Y SEGUIMIENTO.xlsx]POTENCIALES!R351C29</stp>
        <tr r="AC351" s="1"/>
      </tp>
      <tp>
        <v>105.38</v>
        <stp/>
        <stp>##V3_BDPV12</stp>
        <stp>APPF US Equity</stp>
        <stp>PX_CLOSE_YTD</stp>
        <stp>[VALORES POTENCIALES Y SEGUIMIENTO.xlsx]POTENCIALES!R284C29</stp>
        <tr r="AC284" s="1"/>
      </tp>
      <tp t="s">
        <v>25/01/2023</v>
        <stp/>
        <stp>##V3_BDPV12</stp>
        <stp>CSCO US Equity</stp>
        <stp>DVD_PAY_DT</stp>
        <stp>[VALORES POTENCIALES Y SEGUIMIENTO.xlsx]POTENCIALES!R13C12</stp>
        <tr r="L13" s="1"/>
      </tp>
      <tp>
        <v>21.16</v>
        <stp/>
        <stp>##V3_BDPV12</stp>
        <stp>ARNC US Equity</stp>
        <stp>PX_CLOSE_YTD</stp>
        <stp>[VALORES POTENCIALES Y SEGUIMIENTO.xlsx]POTENCIALES!R207C29</stp>
        <tr r="AC207" s="1"/>
      </tp>
      <tp t="s">
        <v>Fiserv Inc</v>
        <stp/>
        <stp>##V3_BDPV12</stp>
        <stp>FISV UW Equity</stp>
        <stp>SECURITY_NAME</stp>
        <stp>[VALORES POTENCIALES Y SEGUIMIENTO.xlsx]SPX SX5E CAC40 DAX30 IBEX35!R193C5</stp>
        <tr r="E193" s="6"/>
      </tp>
      <tp t="s">
        <v>22/02/2023</v>
        <stp/>
        <stp>##V3_BDPV12</stp>
        <stp>AMAT US Equity</stp>
        <stp>DVD_EX_DT</stp>
        <stp>[VALORES POTENCIALES Y SEGUIMIENTO.xlsx]POTENCIALES!R359C11</stp>
        <tr r="K359" s="1"/>
      </tp>
      <tp t="s">
        <v>UNITED STATES</v>
        <stp/>
        <stp>##V3_BDPV12</stp>
        <stp>TWTR US Equity</stp>
        <stp>COUNTRY_FULL_NAME</stp>
        <stp>[VALORES POTENCIALES Y SEGUIMIENTO.xlsx]POTENCIALES!R273C13</stp>
        <tr r="M273" s="1"/>
      </tp>
      <tp t="s">
        <v>eBay Inc</v>
        <stp/>
        <stp>##V3_BDPV12</stp>
        <stp>EBAY UW Equity</stp>
        <stp>SECURITY_NAME</stp>
        <stp>[VALORES POTENCIALES Y SEGUIMIENTO.xlsx]SPX SX5E CAC40 DAX30 IBEX35!R160C5</stp>
        <tr r="E160" s="6"/>
      </tp>
      <tp>
        <v>101.64861297607422</v>
        <stp/>
        <stp>##V3_BDPV12</stp>
        <stp>PYPL US Equity</stp>
        <stp>BEST_TARGET_PRICE</stp>
        <stp>[VALORES POTENCIALES Y SEGUIMIENTO.xlsx]POTENCIALES!R188C27</stp>
        <tr r="AA188" s="1"/>
      </tp>
      <tp t="s">
        <v>UNITED STATES</v>
        <stp/>
        <stp>##V3_BDPV12</stp>
        <stp>BWXT US Equity</stp>
        <stp>COUNTRY_FULL_NAME</stp>
        <stp>[VALORES POTENCIALES Y SEGUIMIENTO.xlsx]POTENCIALES!R153C13</stp>
        <tr r="M153" s="1"/>
      </tp>
      <tp t="s">
        <v>Leidos Holdings Inc</v>
        <stp/>
        <stp>##V3_BDPV12</stp>
        <stp>LDOS UN Equity</stp>
        <stp>SECURITY_NAME</stp>
        <stp>[VALORES POTENCIALES Y SEGUIMIENTO.xlsx]SPX SX5E CAC40 DAX30 IBEX35!R279C5</stp>
        <tr r="E279" s="6"/>
      </tp>
      <tp>
        <v>50.701002344622658</v>
        <stp/>
        <stp>##V3_BDPV12</stp>
        <stp>EL US Equity</stp>
        <stp>pe_ratio</stp>
        <stp>[VALORES POTENCIALES Y SEGUIMIENTO.xlsx]POTENCIALES!R68C16</stp>
        <tr r="P68" s="1"/>
      </tp>
      <tp>
        <v>24.368274448735111</v>
        <stp/>
        <stp>##V3_BDPV12</stp>
        <stp>CL US Equity</stp>
        <stp>pe_ratio</stp>
        <stp>[VALORES POTENCIALES Y SEGUIMIENTO.xlsx]POTENCIALES!R67C16</stp>
        <tr r="P67" s="1"/>
      </tp>
      <tp>
        <v>20850000000</v>
        <stp/>
        <stp>##V3_BDPV12</stp>
        <stp>AENA SM Equity</stp>
        <stp>CUR_MKT_CAP</stp>
        <stp>[VALORES POTENCIALES Y SEGUIMIENTO.xlsx]SPX SX5E CAC40 DAX30 IBEX35!R9C39</stp>
        <tr r="AM9" s="6"/>
      </tp>
      <tp t="s">
        <v>Expeditors International of Wa</v>
        <stp/>
        <stp>##V3_BDPV12</stp>
        <stp>EXPD UW Equity</stp>
        <stp>SECURITY_NAME</stp>
        <stp>[VALORES POTENCIALES Y SEGUIMIENTO.xlsx]SPX SX5E CAC40 DAX30 IBEX35!R180C5</stp>
        <tr r="E180" s="6"/>
      </tp>
      <tp t="s">
        <v>#N/A Field Not Applicable</v>
        <stp/>
        <stp>##V3_BDPV12</stp>
        <stp>AMTD US Equity</stp>
        <stp>DVD_EX_DT</stp>
        <stp>[VALORES POTENCIALES Y SEGUIMIENTO.xlsx]POTENCIALES!R107C11</stp>
        <tr r="K107" s="1"/>
      </tp>
      <tp t="s">
        <v>UNITED STATES</v>
        <stp/>
        <stp>##V3_BDPV12</stp>
        <stp>MSFT US Equity</stp>
        <stp>COUNTRY_FULL_NAME</stp>
        <stp>[VALORES POTENCIALES Y SEGUIMIENTO.xlsx]CARTERA!R30C32</stp>
        <tr r="AF30" s="4"/>
      </tp>
      <tp t="s">
        <v>#N/A Field Not Applicable</v>
        <stp/>
        <stp>##V3_BDPV12</stp>
        <stp>AMZN US Equity</stp>
        <stp>DVD_EX_DT</stp>
        <stp>[VALORES POTENCIALES Y SEGUIMIENTO.xlsx]POTENCIALES!R262C11</stp>
        <tr r="K262" s="1"/>
      </tp>
      <tp t="s">
        <v>UNITED STATES</v>
        <stp/>
        <stp>##V3_BDPV12</stp>
        <stp>SWKS US Equity</stp>
        <stp>COUNTRY_FULL_NAME</stp>
        <stp>[VALORES POTENCIALES Y SEGUIMIENTO.xlsx]POTENCIALES!R349C13</stp>
        <tr r="M349" s="1"/>
      </tp>
      <tp>
        <v>285.52218627929688</v>
        <stp/>
        <stp>##V3_BDPV12</stp>
        <stp>MSFT US Equity</stp>
        <stp>BEST_TARGET_PRICE</stp>
        <stp>[VALORES POTENCIALES Y SEGUIMIENTO.xlsx]CARTERA!R30C30</stp>
        <tr r="AD30" s="4"/>
      </tp>
      <tp t="s">
        <v>Equinix Inc</v>
        <stp/>
        <stp>##V3_BDPV12</stp>
        <stp>EQIX UW Equity</stp>
        <stp>SECURITY_NAME</stp>
        <stp>[VALORES POTENCIALES Y SEGUIMIENTO.xlsx]SPX SX5E CAC40 DAX30 IBEX35!R170C5</stp>
        <tr r="E170" s="6"/>
      </tp>
      <tp t="s">
        <v>30/03/2023</v>
        <stp/>
        <stp>##V3_BDPV12</stp>
        <stp>EBRO SM Equity</stp>
        <stp>DVD_EX_DT</stp>
        <stp>[VALORES POTENCIALES Y SEGUIMIENTO.xlsx]CARTERA!R49C40</stp>
        <tr r="AN49" s="4"/>
      </tp>
      <tp t="s">
        <v>Coterra Energy Inc</v>
        <stp/>
        <stp>##V3_BDPV12</stp>
        <stp>CTRA UN Equity</stp>
        <stp>SECURITY_NAME</stp>
        <stp>[VALORES POTENCIALES Y SEGUIMIENTO.xlsx]SPX SX5E CAC40 DAX30 IBEX35!R126C5</stp>
        <tr r="E126" s="6"/>
      </tp>
      <tp t="s">
        <v>#N/A Field Not Applicable</v>
        <stp/>
        <stp>##V3_BDPV12</stp>
        <stp>FCN US Equity</stp>
        <stp>DVD_PAY_DT</stp>
        <stp>[VALORES POTENCIALES Y SEGUIMIENTO.xlsx]POTENCIALES!R51C12</stp>
        <tr r="L51" s="1"/>
      </tp>
      <tp t="s">
        <v>#N/A N/A</v>
        <stp/>
        <stp>##V3_BDPV12</stp>
        <stp>ATD/B CN Equity</stp>
        <stp>PX_CLOSE_YTD</stp>
        <stp>[VALORES POTENCIALES Y SEGUIMIENTO.xlsx]POTENCIALES!R225C29</stp>
        <tr r="AC225" s="1"/>
      </tp>
      <tp>
        <v>5395417155.1599989</v>
        <stp/>
        <stp>##V3_BDPV12</stp>
        <stp>GPS US Equity</stp>
        <stp>CUR_MKT_CAP</stp>
        <stp>[VALORES POTENCIALES Y SEGUIMIENTO.xlsx]POTENCIALES!R214C17</stp>
        <tr r="Q214" s="1"/>
      </tp>
      <tp>
        <v>11195908050.599998</v>
        <stp/>
        <stp>##V3_BDPV12</stp>
        <stp>DKS US Equity</stp>
        <stp>CUR_MKT_CAP</stp>
        <stp>[VALORES POTENCIALES Y SEGUIMIENTO.xlsx]POTENCIALES!R247C17</stp>
        <tr r="Q247" s="1"/>
      </tp>
      <tp>
        <v>3696798922.8800001</v>
        <stp/>
        <stp>##V3_BDPV12</stp>
        <stp>KSS US Equity</stp>
        <stp>CUR_MKT_CAP</stp>
        <stp>[VALORES POTENCIALES Y SEGUIMIENTO.xlsx]POTENCIALES!R239C17</stp>
        <tr r="Q239" s="1"/>
      </tp>
      <tp>
        <v>4566266685.4750004</v>
        <stp/>
        <stp>##V3_BDPV12</stp>
        <stp>KXS CN Equity</stp>
        <stp>CUR_MKT_CAP</stp>
        <stp>[VALORES POTENCIALES Y SEGUIMIENTO.xlsx]POTENCIALES!R257C17</stp>
        <tr r="Q257" s="1"/>
      </tp>
      <tp>
        <v>7.8877590046475605</v>
        <stp/>
        <stp>##V3_BDPV12</stp>
        <stp>BMY US Equity</stp>
        <stp>EV_EBITDA_ADJUSTED</stp>
        <stp>[VALORES POTENCIALES Y SEGUIMIENTO.xlsx]POTENCIALES!R92C15</stp>
        <tr r="O92" s="1"/>
      </tp>
      <tp t="s">
        <v>16/03/2023</v>
        <stp/>
        <stp>##V3_BDPV12</stp>
        <stp>FDS US Equity</stp>
        <stp>DVD_PAY_DT</stp>
        <stp>[VALORES POTENCIALES Y SEGUIMIENTO.xlsx]POTENCIALES!R10C12</stp>
        <tr r="L10" s="1"/>
      </tp>
      <tp>
        <v>4537939174.8599997</v>
        <stp/>
        <stp>##V3_BDPV12</stp>
        <stp>MMS US Equity</stp>
        <stp>CUR_MKT_CAP</stp>
        <stp>[VALORES POTENCIALES Y SEGUIMIENTO.xlsx]POTENCIALES!R338C17</stp>
        <tr r="Q338" s="1"/>
      </tp>
      <tp>
        <v>112271902795.84</v>
        <stp/>
        <stp>##V3_BDPV12</stp>
        <stp>CVS US Equity</stp>
        <stp>CUR_MKT_CAP</stp>
        <stp>[VALORES POTENCIALES Y SEGUIMIENTO.xlsx]POTENCIALES!R100C17</stp>
        <tr r="Q100" s="1"/>
      </tp>
      <tp>
        <v>148640650000</v>
        <stp/>
        <stp>##V3_BDPV12</stp>
        <stp>QCOM US Equity</stp>
        <stp>CUR_MKT_CAP</stp>
        <stp>[VALORES POTENCIALES Y SEGUIMIENTO.xlsx]POTENCIALES!R355C17</stp>
        <tr r="Q355" s="1"/>
      </tp>
      <tp>
        <v>163261951504.08002</v>
        <stp/>
        <stp>##V3_BDPV12</stp>
        <stp>UPS US Equity</stp>
        <stp>CUR_MKT_CAP</stp>
        <stp>[VALORES POTENCIALES Y SEGUIMIENTO.xlsx]POTENCIALES!R178C17</stp>
        <tr r="Q178" s="1"/>
      </tp>
      <tp>
        <v>39.11</v>
        <stp/>
        <stp>##V3_BDPV12</stp>
        <stp>IPG US Equity</stp>
        <stp>PX_CLOSE_1D</stp>
        <stp>[VALORES POTENCIALES Y SEGUIMIENTO.xlsx]POTENCIALES!R9C32</stp>
        <tr r="AF9" s="1"/>
      </tp>
      <tp>
        <v>14.212347402274109</v>
        <stp/>
        <stp>##V3_BDPV12</stp>
        <stp>BAH US Equity</stp>
        <stp>EV_EBITDA_ADJUSTED</stp>
        <stp>[VALORES POTENCIALES Y SEGUIMIENTO.xlsx]POTENCIALES!R50C15</stp>
        <tr r="O50" s="1"/>
      </tp>
      <tp>
        <v>164.42</v>
        <stp/>
        <stp>##V3_BDPV12</stp>
        <stp>ZTS US Equity</stp>
        <stp>LAST PRICE</stp>
        <stp>[VALORES POTENCIALES Y SEGUIMIENTO.xlsx]POTENCIALES!R93C30</stp>
        <tr r="AD93" s="1"/>
      </tp>
      <tp>
        <v>6.2114106915570639</v>
        <stp/>
        <stp>##V3_BDPV12</stp>
        <stp>BCO US Equity</stp>
        <stp>EV_EBITDA_ADJUSTED</stp>
        <stp>[VALORES POTENCIALES Y SEGUIMIENTO.xlsx]POTENCIALES!R66C15</stp>
        <tr r="O66" s="1"/>
      </tp>
      <tp>
        <v>21053387417.280003</v>
        <stp/>
        <stp>##V3_BDPV12</stp>
        <stp>EPAM US Equity</stp>
        <stp>CUR_MKT_CAP</stp>
        <stp>[VALORES POTENCIALES Y SEGUIMIENTO.xlsx]POTENCIALES!R340C17</stp>
        <tr r="Q340" s="1"/>
      </tp>
      <tp>
        <v>2771548056.7199998</v>
        <stp/>
        <stp>##V3_BDPV12</stp>
        <stp>ALRM US Equity</stp>
        <stp>CUR_MKT_CAP</stp>
        <stp>[VALORES POTENCIALES Y SEGUIMIENTO.xlsx]POTENCIALES!R253C17</stp>
        <tr r="Q253" s="1"/>
      </tp>
      <tp>
        <v>2.3275109170305677</v>
        <stp/>
        <stp>##V3_BDPV12</stp>
        <stp>KMB US Equity</stp>
        <stp>NET_DEBT_TO_EBITDA</stp>
        <stp>[VALORES POTENCIALES Y SEGUIMIENTO.xlsx]POTENCIALES!R89C20</stp>
        <tr r="T89" s="1"/>
      </tp>
      <tp>
        <v>13908866938.859999</v>
        <stp/>
        <stp>##V3_BDPV12</stp>
        <stp>AKAM US Equity</stp>
        <stp>CUR_MKT_CAP</stp>
        <stp>[VALORES POTENCIALES Y SEGUIMIENTO.xlsx]POTENCIALES!R300C17</stp>
        <tr r="Q300" s="1"/>
      </tp>
      <tp>
        <v>8.471854988758432</v>
        <stp/>
        <stp>##V3_BDPV12</stp>
        <stp>TOY CN Equity</stp>
        <stp>EV_EBITDA_ADJUSTED</stp>
        <stp>[VALORES POTENCIALES Y SEGUIMIENTO.xlsx]POTENCIALES!R29C15</stp>
        <tr r="O29" s="1"/>
      </tp>
      <tp>
        <v>3312305166.7999997</v>
        <stp/>
        <stp>##V3_BDPV12</stp>
        <stp>FDR SM Equity</stp>
        <stp>CUR_MKT_CAP</stp>
        <stp>[VALORES POTENCIALES Y SEGUIMIENTO.xlsx]SPX SX5E CAC40 DAX30 IBEX35!R21C39</stp>
        <tr r="AM21" s="6"/>
      </tp>
      <tp>
        <v>2027992534.96</v>
        <stp/>
        <stp>##V3_BDPV12</stp>
        <stp>IDR SM Equity</stp>
        <stp>CUR_MKT_CAP</stp>
        <stp>[VALORES POTENCIALES Y SEGUIMIENTO.xlsx]SPX SX5E CAC40 DAX30 IBEX35!R26C39</stp>
        <tr r="AM26" s="6"/>
      </tp>
      <tp t="s">
        <v>#N/A N/A</v>
        <stp/>
        <stp>##V3_BDPV12</stp>
        <stp>MXIM US Equity</stp>
        <stp>CUR_MKT_CAP</stp>
        <stp>[VALORES POTENCIALES Y SEGUIMIENTO.xlsx]POTENCIALES!R354C17</stp>
        <tr r="Q354" s="1"/>
      </tp>
      <tp t="s">
        <v>#N/A N/A</v>
        <stp/>
        <stp>##V3_BDPV12</stp>
        <stp>JCOM US Equity</stp>
        <stp>CUR_MKT_CAP</stp>
        <stp>[VALORES POTENCIALES Y SEGUIMIENTO.xlsx]POTENCIALES!R303C17</stp>
        <tr r="Q303" s="1"/>
      </tp>
      <tp>
        <v>51910393940.055</v>
        <stp/>
        <stp>##V3_BDPV12</stp>
        <stp>DPW GY Equity</stp>
        <stp>CUR_MKT_CAP</stp>
        <stp>[VALORES POTENCIALES Y SEGUIMIENTO.xlsx]SPX SX5E CAC40 DAX30 IBEX35!R26C12</stp>
        <tr r="L26" s="6"/>
      </tp>
      <tp>
        <v>3.493573264781491</v>
        <stp/>
        <stp>##V3_BDPV12</stp>
        <stp>KDP US Equity</stp>
        <stp>NET_DEBT_TO_EBITDA</stp>
        <stp>[VALORES POTENCIALES Y SEGUIMIENTO.xlsx]POTENCIALES!R34C20</stp>
        <tr r="T34" s="1"/>
      </tp>
      <tp>
        <v>51910393940.055</v>
        <stp/>
        <stp>##V3_BDPV12</stp>
        <stp>DPW GY Equity</stp>
        <stp>CUR_MKT_CAP</stp>
        <stp>[VALORES POTENCIALES Y SEGUIMIENTO.xlsx]SPX SX5E CAC40 DAX30 IBEX35!R20C30</stp>
        <tr r="AD20" s="6"/>
      </tp>
      <tp>
        <v>85.88</v>
        <stp/>
        <stp>##V3_BDPV12</stp>
        <stp>DOL CN Equity</stp>
        <stp>HIGH_52WEEK</stp>
        <stp>[VALORES POTENCIALES Y SEGUIMIENTO.xlsx]POTENCIALES!R226C33</stp>
        <tr r="AG226" s="1"/>
      </tp>
      <tp>
        <v>492.59</v>
        <stp/>
        <stp>##V3_BDPV12</stp>
        <stp>TYL US Equity</stp>
        <stp>HIGH_52WEEK</stp>
        <stp>[VALORES POTENCIALES Y SEGUIMIENTO.xlsx]POTENCIALES!R317C33</stp>
        <tr r="AG317" s="1"/>
      </tp>
      <tp t="s">
        <v>UNITED STATES</v>
        <stp/>
        <stp>##V3_BDPV12</stp>
        <stp>EME US Equity</stp>
        <stp>COUNTRY_FULL_NAME</stp>
        <stp>[VALORES POTENCIALES Y SEGUIMIENTO.xlsx]POTENCIALES!R138C13</stp>
        <tr r="M138" s="1"/>
      </tp>
      <tp t="s">
        <v>UNITED STATES</v>
        <stp/>
        <stp>##V3_BDPV12</stp>
        <stp>ENR US Equity</stp>
        <stp>COUNTRY_FULL_NAME</stp>
        <stp>[VALORES POTENCIALES Y SEGUIMIENTO.xlsx]POTENCIALES!R254C13</stp>
        <tr r="M254" s="1"/>
      </tp>
      <tp t="s">
        <v>UNITED STATES</v>
        <stp/>
        <stp>##V3_BDPV12</stp>
        <stp>EMR US Equity</stp>
        <stp>COUNTRY_FULL_NAME</stp>
        <stp>[VALORES POTENCIALES Y SEGUIMIENTO.xlsx]POTENCIALES!R123C13</stp>
        <tr r="M123" s="1"/>
      </tp>
      <tp>
        <v>12.08</v>
        <stp/>
        <stp>##V3_BDPV12</stp>
        <stp>SABR US Equity</stp>
        <stp>HIGH_52WEEK</stp>
        <stp>[VALORES POTENCIALES Y SEGUIMIENTO.xlsx]POTENCIALES!R189C33</stp>
        <tr r="AG189" s="1"/>
      </tp>
      <tp t="s">
        <v>UNITED STATES</v>
        <stp/>
        <stp>##V3_BDPV12</stp>
        <stp>ENV US Equity</stp>
        <stp>COUNTRY_FULL_NAME</stp>
        <stp>[VALORES POTENCIALES Y SEGUIMIENTO.xlsx]POTENCIALES!R301C13</stp>
        <tr r="M301" s="1"/>
      </tp>
      <tp>
        <v>66.25</v>
        <stp/>
        <stp>##V3_BDPV12</stp>
        <stp>KFY US Equity</stp>
        <stp>BEST_TARGET_PRICE</stp>
        <stp>[VALORES POTENCIALES Y SEGUIMIENTO.xlsx]POTENCIALES!R250C27</stp>
        <tr r="AA250" s="1"/>
      </tp>
      <tp>
        <v>64.5</v>
        <stp/>
        <stp>##V3_BDPV12</stp>
        <stp>KBR US Equity</stp>
        <stp>BEST_TARGET_PRICE</stp>
        <stp>[VALORES POTENCIALES Y SEGUIMIENTO.xlsx]POTENCIALES!R142C27</stp>
        <tr r="AA142" s="1"/>
      </tp>
      <tp>
        <v>30.32</v>
        <stp/>
        <stp>##V3_BDPV12</stp>
        <stp>INTC US Equity</stp>
        <stp>PX_CLOSE_1D</stp>
        <stp>[VALORES POTENCIALES Y SEGUIMIENTO.xlsx]POTENCIALES!R352C32</stp>
        <tr r="AF352" s="1"/>
      </tp>
      <tp t="s">
        <v>CANADA</v>
        <stp/>
        <stp>##V3_BDPV12</stp>
        <stp>STN CN Equity</stp>
        <stp>COUNTRY_FULL_NAME</stp>
        <stp>[VALORES POTENCIALES Y SEGUIMIENTO.xlsx]POTENCIALES!R141C13</stp>
        <tr r="M141" s="1"/>
      </tp>
      <tp>
        <v>408.27</v>
        <stp/>
        <stp>##V3_BDPV12</stp>
        <stp>KLAC US Equity</stp>
        <stp>PX_CLOSE_1D</stp>
        <stp>[VALORES POTENCIALES Y SEGUIMIENTO.xlsx]POTENCIALES!R357C32</stp>
        <tr r="AF357" s="1"/>
      </tp>
      <tp>
        <v>54.57</v>
        <stp/>
        <stp>##V3_BDPV12</stp>
        <stp>TWTR US Equity</stp>
        <stp>HIGH_52WEEK</stp>
        <stp>[VALORES POTENCIALES Y SEGUIMIENTO.xlsx]POTENCIALES!R273C33</stp>
        <tr r="AG273" s="1"/>
      </tp>
      <tp t="s">
        <v>UNITED STATES</v>
        <stp/>
        <stp>##V3_BDPV12</stp>
        <stp>EFX US Equity</stp>
        <stp>COUNTRY_FULL_NAME</stp>
        <stp>[VALORES POTENCIALES Y SEGUIMIENTO.xlsx]POTENCIALES!R180C13</stp>
        <tr r="M180" s="1"/>
      </tp>
      <tp>
        <v>24.85</v>
        <stp/>
        <stp>##V3_BDPV12</stp>
        <stp>ARNC US Equity</stp>
        <stp>PX_CLOSE_1D</stp>
        <stp>[VALORES POTENCIALES Y SEGUIMIENTO.xlsx]POTENCIALES!R207C32</stp>
        <tr r="AF207" s="1"/>
      </tp>
      <tp>
        <v>135.75</v>
        <stp/>
        <stp>##V3_BDPV12</stp>
        <stp>KMB US Equity</stp>
        <stp>PX_CLOSE_YTD</stp>
        <stp>[VALORES POTENCIALES Y SEGUIMIENTO.xlsx]POTENCIALES!R89C29</stp>
        <tr r="AC89" s="1"/>
      </tp>
      <tp>
        <v>119.08</v>
        <stp/>
        <stp>##V3_BDPV12</stp>
        <stp>AVLR US Equity</stp>
        <stp>HIGH_52WEEK</stp>
        <stp>[VALORES POTENCIALES Y SEGUIMIENTO.xlsx]POTENCIALES!R186C33</stp>
        <tr r="AG186" s="1"/>
      </tp>
      <tp t="s">
        <v>Industrials</v>
        <stp/>
        <stp>##V3_BDPV12</stp>
        <stp>V UN Equity</stp>
        <stp>ICB_INDUSTRY_NAME</stp>
        <stp>[VALORES POTENCIALES Y SEGUIMIENTO.xlsx]SPX SX5E CAC40 DAX30 IBEX35!R472C4</stp>
        <tr r="D472" s="6"/>
      </tp>
      <tp t="s">
        <v>#N/A N/A</v>
        <stp/>
        <stp>##V3_BDPV12</stp>
        <stp>KSU US Equity</stp>
        <stp>BEST_TARGET_PRICE</stp>
        <stp>[VALORES POTENCIALES Y SEGUIMIENTO.xlsx]POTENCIALES!R175C27</stp>
        <tr r="AA175" s="1"/>
      </tp>
      <tp>
        <v>30.375</v>
        <stp/>
        <stp>##V3_BDPV12</stp>
        <stp>KSS US Equity</stp>
        <stp>BEST_TARGET_PRICE</stp>
        <stp>[VALORES POTENCIALES Y SEGUIMIENTO.xlsx]POTENCIALES!R239C27</stp>
        <tr r="AA239" s="1"/>
      </tp>
      <tp>
        <v>177.19</v>
        <stp/>
        <stp>##V3_BDPV12</stp>
        <stp>DLTR US Equity</stp>
        <stp>HIGH_52WEEK</stp>
        <stp>[VALORES POTENCIALES Y SEGUIMIENTO.xlsx]POTENCIALES!R228C33</stp>
        <tr r="AG228" s="1"/>
      </tp>
      <tp>
        <v>123.39</v>
        <stp/>
        <stp>##V3_BDPV12</stp>
        <stp>IPAR US Equity</stp>
        <stp>HIGH_52WEEK</stp>
        <stp>[VALORES POTENCIALES Y SEGUIMIENTO.xlsx]POTENCIALES!R259C33</stp>
        <tr r="AG259" s="1"/>
      </tp>
      <tp>
        <v>181.46</v>
        <stp/>
        <stp>##V3_BDPV12</stp>
        <stp>WDFC US Equity</stp>
        <stp>PX_CLOSE_1D</stp>
        <stp>[VALORES POTENCIALES Y SEGUIMIENTO.xlsx]POTENCIALES!R248C32</stp>
        <tr r="AF248" s="1"/>
      </tp>
      <tp>
        <v>188.465</v>
        <stp/>
        <stp>##V3_BDPV12</stp>
        <stp>LSTR US Equity</stp>
        <stp>HIGH_52WEEK</stp>
        <stp>[VALORES POTENCIALES Y SEGUIMIENTO.xlsx]POTENCIALES!R179C33</stp>
        <tr r="AG179" s="1"/>
      </tp>
      <tp>
        <v>119.3052</v>
        <stp/>
        <stp>##V3_BDPV12</stp>
        <stp>LAMR US Equity</stp>
        <stp>HIGH_52WEEK</stp>
        <stp>[VALORES POTENCIALES Y SEGUIMIENTO.xlsx]POTENCIALES!R118C33</stp>
        <tr r="AG118" s="1"/>
      </tp>
      <tp>
        <v>63.97</v>
        <stp/>
        <stp>##V3_BDPV12</stp>
        <stp>SEIC US Equity</stp>
        <stp>PX_CLOSE_1D</stp>
        <stp>[VALORES POTENCIALES Y SEGUIMIENTO.xlsx]POTENCIALES!R109C32</stp>
        <tr r="AF109" s="1"/>
      </tp>
      <tp>
        <v>337.44</v>
        <stp/>
        <stp>##V3_BDPV12</stp>
        <stp>PAYC US Equity</stp>
        <stp>PX_CLOSE_1D</stp>
        <stp>[VALORES POTENCIALES Y SEGUIMIENTO.xlsx]POTENCIALES!R320C32</stp>
        <tr r="AF320" s="1"/>
      </tp>
      <tp>
        <v>541.39</v>
        <stp/>
        <stp>##V3_BDPV12</stp>
        <stp>MPWR US Equity</stp>
        <stp>HIGH_52WEEK</stp>
        <stp>[VALORES POTENCIALES Y SEGUIMIENTO.xlsx]POTENCIALES!R353C33</stp>
        <tr r="AG353" s="1"/>
      </tp>
      <tp>
        <v>61.62</v>
        <stp/>
        <stp>##V3_BDPV12</stp>
        <stp>SSNC US Equity</stp>
        <stp>PX_CLOSE_1D</stp>
        <stp>[VALORES POTENCIALES Y SEGUIMIENTO.xlsx]POTENCIALES!R299C32</stp>
        <tr r="AF299" s="1"/>
      </tp>
      <tp>
        <v>176.87</v>
        <stp/>
        <stp>##V3_BDPV12</stp>
        <stp>FIVE US Equity</stp>
        <stp>PX_CLOSE_YTD</stp>
        <stp>[VALORES POTENCIALES Y SEGUIMIENTO.xlsx]POTENCIALES!R236C29</stp>
        <tr r="AC236" s="1"/>
      </tp>
      <tp>
        <v>67.86</v>
        <stp/>
        <stp>##V3_BDPV12</stp>
        <stp>FIVN US Equity</stp>
        <stp>PX_CLOSE_YTD</stp>
        <stp>[VALORES POTENCIALES Y SEGUIMIENTO.xlsx]POTENCIALES!R286C29</stp>
        <tr r="AC286" s="1"/>
      </tp>
      <tp>
        <v>46.53</v>
        <stp/>
        <stp>##V3_BDPV12</stp>
        <stp>FIZZ US Equity</stp>
        <stp>PX_CLOSE_YTD</stp>
        <stp>[VALORES POTENCIALES Y SEGUIMIENTO.xlsx]POTENCIALES!R251C29</stp>
        <tr r="AC251" s="1"/>
      </tp>
      <tp>
        <v>598.58000000000004</v>
        <stp/>
        <stp>##V3_BDPV12</stp>
        <stp>FICO US Equity</stp>
        <stp>PX_CLOSE_YTD</stp>
        <stp>[VALORES POTENCIALES Y SEGUIMIENTO.xlsx]POTENCIALES!R307C29</stp>
        <tr r="AC307" s="1"/>
      </tp>
      <tp>
        <v>101.07</v>
        <stp/>
        <stp>##V3_BDPV12</stp>
        <stp>FISV US Equity</stp>
        <stp>PX_CLOSE_YTD</stp>
        <stp>[VALORES POTENCIALES Y SEGUIMIENTO.xlsx]POTENCIALES!R311C29</stp>
        <tr r="AC311" s="1"/>
      </tp>
      <tp>
        <v>101.07</v>
        <stp/>
        <stp>##V3_BDPV12</stp>
        <stp>FISV US Equity</stp>
        <stp>PX_CLOSE_YTD</stp>
        <stp>[VALORES POTENCIALES Y SEGUIMIENTO.xlsx]POTENCIALES!R309C29</stp>
        <tr r="AC309" s="1"/>
      </tp>
      <tp>
        <v>4.009615384615385</v>
        <stp/>
        <stp>##V3_BDPV12</stp>
        <stp>WYND US Equity</stp>
        <stp>NET_DEBT_TO_EBITDA</stp>
        <stp>[VALORES POTENCIALES Y SEGUIMIENTO.xlsx]POTENCIALES!R27C20</stp>
        <tr r="T27" s="1"/>
      </tp>
      <tp>
        <v>57.164999999999999</v>
        <stp/>
        <stp>##V3_BDPV12</stp>
        <stp>GILD US Equity</stp>
        <stp>LOW_52WEEK</stp>
        <stp>[VALORES POTENCIALES Y SEGUIMIENTO.xlsx]POTENCIALES!R39C35</stp>
        <tr r="AI39" s="1"/>
      </tp>
      <tp>
        <v>143.51</v>
        <stp/>
        <stp>##V3_BDPV12</stp>
        <stp>FFIV US Equity</stp>
        <stp>PX_CLOSE_YTD</stp>
        <stp>[VALORES POTENCIALES Y SEGUIMIENTO.xlsx]POTENCIALES!R275C29</stp>
        <tr r="AC275" s="1"/>
      </tp>
      <tp>
        <v>30.818000000000001</v>
        <stp/>
        <stp>##V3_BDPV12</stp>
        <stp>PINC US Equity</stp>
        <stp>LOW_52WEEK</stp>
        <stp>[VALORES POTENCIALES Y SEGUIMIENTO.xlsx]POTENCIALES!R95C35</stp>
        <tr r="AI95" s="1"/>
      </tp>
      <tp>
        <v>147.94301214839228</v>
        <stp/>
        <stp>##V3_BDPV12</stp>
        <stp>AAPL US Equity</stp>
        <stp>RETURN_COM_EQY</stp>
        <stp>[VALORES POTENCIALES Y SEGUIMIENTO.xlsx]CARTERA!R50C19</stp>
        <tr r="S50" s="4"/>
      </tp>
      <tp>
        <v>-27.928717499269645</v>
        <stp/>
        <stp>##V3_BDPV12</stp>
        <stp>PANW US Equity</stp>
        <stp>RETURN_COM_EQY</stp>
        <stp>[VALORES POTENCIALES Y SEGUIMIENTO.xlsx]CARTERA!R22C19</stp>
        <tr r="S22" s="4"/>
      </tp>
      <tp t="s">
        <v>#N/A Field Not Applicable</v>
        <stp/>
        <stp>##V3_BDPV12</stp>
        <stp>PTON US Equity</stp>
        <stp>DVD_PAY_DT</stp>
        <stp>[VALORES POTENCIALES Y SEGUIMIENTO.xlsx]POTENCIALES!R22C12</stp>
        <tr r="L22" s="1"/>
      </tp>
      <tp t="s">
        <v>#N/A Field Not Applicable</v>
        <stp/>
        <stp>##V3_BDPV12</stp>
        <stp>UTHR US Equity</stp>
        <stp>DVD_PAY_DT</stp>
        <stp>[VALORES POTENCIALES Y SEGUIMIENTO.xlsx]POTENCIALES!R40C12</stp>
        <tr r="L40" s="1"/>
      </tp>
      <tp>
        <v>48.89</v>
        <stp/>
        <stp>##V3_BDPV12</stp>
        <stp>FTNT US Equity</stp>
        <stp>PX_CLOSE_YTD</stp>
        <stp>[VALORES POTENCIALES Y SEGUIMIENTO.xlsx]POTENCIALES!R331C29</stp>
        <tr r="AC331" s="1"/>
      </tp>
      <tp t="s">
        <v>15/03/2023</v>
        <stp/>
        <stp>##V3_BDPV12</stp>
        <stp>CTAS US Equity</stp>
        <stp>DVD_PAY_DT</stp>
        <stp>[VALORES POTENCIALES Y SEGUIMIENTO.xlsx]POTENCIALES!R47C12</stp>
        <tr r="L47" s="1"/>
      </tp>
      <tp>
        <v>0.66633137268344911</v>
        <stp/>
        <stp>##V3_BDPV12</stp>
        <stp>BABA US Equity</stp>
        <stp>RETURN_COM_EQY</stp>
        <stp>[VALORES POTENCIALES Y SEGUIMIENTO.xlsx]CARTERA!R41C19</stp>
        <tr r="S41" s="4"/>
      </tp>
      <tp t="s">
        <v>#N/A N/A</v>
        <stp/>
        <stp>##V3_BDPV12</stp>
        <stp>DE000A0H08K7 ISIN</stp>
        <stp>INTERVAL_LOW</stp>
        <stp>[VALORES POTENCIALES Y SEGUIMIENTO.xlsx]CARTERA!R44C6</stp>
        <stp>START_DATE_OVERRIDE</stp>
        <stp>20200101</stp>
        <stp>END_DATE_OVERRIDE</stp>
        <stp>20230203</stp>
        <stp>MARKET_DATA_OVERRIDE</stp>
        <stp>PX_LAST</stp>
        <tr r="F44" s="4"/>
      </tp>
      <tp t="s">
        <v>10/02/2023</v>
        <stp/>
        <stp>##V3_BDPV12</stp>
        <stp>KLAC US Equity</stp>
        <stp>DVD_EX_DT</stp>
        <stp>[VALORES POTENCIALES Y SEGUIMIENTO.xlsx]POTENCIALES!R357C11</stp>
        <tr r="K357" s="1"/>
      </tp>
      <tp t="s">
        <v>Costco Wholesale Corp</v>
        <stp/>
        <stp>##V3_BDPV12</stp>
        <stp>COST UW Equity</stp>
        <stp>SECURITY_NAME</stp>
        <stp>[VALORES POTENCIALES Y SEGUIMIENTO.xlsx]SPX SX5E CAC40 DAX30 IBEX35!R117C5</stp>
        <tr r="E117" s="6"/>
      </tp>
      <tp t="s">
        <v>15/12/2022</v>
        <stp/>
        <stp>##V3_BDPV12</stp>
        <stp>OLED US Equity</stp>
        <stp>DVD_EX_DT</stp>
        <stp>[VALORES POTENCIALES Y SEGUIMIENTO.xlsx]POTENCIALES!R124C11</stp>
        <tr r="K124" s="1"/>
      </tp>
      <tp t="s">
        <v>06/04/2020</v>
        <stp/>
        <stp>##V3_BDPV12</stp>
        <stp>BLKB US Equity</stp>
        <stp>DVD_EX_DT</stp>
        <stp>[VALORES POTENCIALES Y SEGUIMIENTO.xlsx]POTENCIALES!R322C11</stp>
        <tr r="K322" s="1"/>
      </tp>
      <tp>
        <v>123.13043212890625</v>
        <stp/>
        <stp>##V3_BDPV12</stp>
        <stp>EXPE US Equity</stp>
        <stp>BEST_TARGET_PRICE</stp>
        <stp>[VALORES POTENCIALES Y SEGUIMIENTO.xlsx]POTENCIALES!R264C27</stp>
        <tr r="AA264" s="1"/>
      </tp>
      <tp>
        <v>120</v>
        <stp/>
        <stp>##V3_BDPV12</stp>
        <stp>EXPO US Equity</stp>
        <stp>BEST_TARGET_PRICE</stp>
        <stp>[VALORES POTENCIALES Y SEGUIMIENTO.xlsx]POTENCIALES!R139C27</stp>
        <tr r="AA139" s="1"/>
      </tp>
      <tp>
        <v>102.35294342041016</v>
        <stp/>
        <stp>##V3_BDPV12</stp>
        <stp>EXPD US Equity</stp>
        <stp>BEST_TARGET_PRICE</stp>
        <stp>[VALORES POTENCIALES Y SEGUIMIENTO.xlsx]POTENCIALES!R177C27</stp>
        <tr r="AA177" s="1"/>
      </tp>
      <tp t="s">
        <v>#N/A N/A</v>
        <stp/>
        <stp>##V3_BDPV12</stp>
        <stp>NLOK US Equity</stp>
        <stp>DVD_EX_DT</stp>
        <stp>[VALORES POTENCIALES Y SEGUIMIENTO.xlsx]POTENCIALES!R277C11</stp>
        <tr r="K277" s="1"/>
      </tp>
      <tp t="s">
        <v>04/02/2022</v>
        <stp/>
        <stp>##V3_BDPV12</stp>
        <stp>XLNX US Equity</stp>
        <stp>DVD_EX_DT</stp>
        <stp>[VALORES POTENCIALES Y SEGUIMIENTO.xlsx]POTENCIALES!R347C11</stp>
        <tr r="K347" s="1"/>
      </tp>
      <tp t="s">
        <v>14/12/2022</v>
        <stp/>
        <stp>##V3_BDPV12</stp>
        <stp>HLNE US Equity</stp>
        <stp>DVD_EX_DT</stp>
        <stp>[VALORES POTENCIALES Y SEGUIMIENTO.xlsx]POTENCIALES!R112C11</stp>
        <tr r="K112" s="1"/>
      </tp>
      <tp t="s">
        <v>#N/A Field Not Applicable</v>
        <stp/>
        <stp>##V3_BDPV12</stp>
        <stp>OLLI US Equity</stp>
        <stp>DVD_EX_DT</stp>
        <stp>[VALORES POTENCIALES Y SEGUIMIENTO.xlsx]POTENCIALES!R230C11</stp>
        <tr r="K230" s="1"/>
      </tp>
      <tp>
        <v>18.133214269607571</v>
        <stp/>
        <stp>##V3_BDPV12</stp>
        <stp>PM US Equity</stp>
        <stp>pe_ratio</stp>
        <stp>[VALORES POTENCIALES Y SEGUIMIENTO.xlsx]POTENCIALES!R31C16</stp>
        <tr r="P31" s="1"/>
      </tp>
      <tp t="s">
        <v>#N/A Field Not Applicable</v>
        <stp/>
        <stp>##V3_BDPV12</stp>
        <stp>ALRM US Equity</stp>
        <stp>DVD_EX_DT</stp>
        <stp>[VALORES POTENCIALES Y SEGUIMIENTO.xlsx]POTENCIALES!R253C11</stp>
        <tr r="K253" s="1"/>
      </tp>
      <tp t="s">
        <v>#N/A N/A</v>
        <stp/>
        <stp>##V3_BDPV12</stp>
        <stp>MXIM US Equity</stp>
        <stp>BEST_TARGET_PRICE</stp>
        <stp>[VALORES POTENCIALES Y SEGUIMIENTO.xlsx]POTENCIALES!R354C27</stp>
        <tr r="AA354" s="1"/>
      </tp>
      <tp t="s">
        <v>Expedia Group Inc</v>
        <stp/>
        <stp>##V3_BDPV12</stp>
        <stp>EXPE UW Equity</stp>
        <stp>SECURITY_NAME</stp>
        <stp>[VALORES POTENCIALES Y SEGUIMIENTO.xlsx]SPX SX5E CAC40 DAX30 IBEX35!R181C5</stp>
        <tr r="E181" s="6"/>
      </tp>
      <tp t="s">
        <v>UNITED STATES</v>
        <stp/>
        <stp>##V3_BDPV12</stp>
        <stp>NVDA US Equity</stp>
        <stp>COUNTRY_FULL_NAME</stp>
        <stp>[VALORES POTENCIALES Y SEGUIMIENTO.xlsx]POTENCIALES!R346C13</stp>
        <tr r="M346" s="1"/>
      </tp>
      <tp t="s">
        <v>UNITED STATES</v>
        <stp/>
        <stp>##V3_BDPV12</stp>
        <stp>AVGO US Equity</stp>
        <stp>COUNTRY_FULL_NAME</stp>
        <stp>[VALORES POTENCIALES Y SEGUIMIENTO.xlsx]POTENCIALES!R351C13</stp>
        <tr r="M351" s="1"/>
      </tp>
      <tp t="s">
        <v>16/03/2012</v>
        <stp/>
        <stp>##V3_BDPV12</stp>
        <stp>ULTA US Equity</stp>
        <stp>DVD_EX_DT</stp>
        <stp>[VALORES POTENCIALES Y SEGUIMIENTO.xlsx]POTENCIALES!R237C11</stp>
        <tr r="K237" s="1"/>
      </tp>
      <tp t="s">
        <v>#N/A Field Not Applicable</v>
        <stp/>
        <stp>##V3_BDPV12</stp>
        <stp>DLTR US Equity</stp>
        <stp>DVD_EX_DT</stp>
        <stp>[VALORES POTENCIALES Y SEGUIMIENTO.xlsx]POTENCIALES!R228C11</stp>
        <tr r="K228" s="1"/>
      </tp>
      <tp t="s">
        <v>#N/A Field Not Applicable</v>
        <stp/>
        <stp>##V3_BDPV12</stp>
        <stp>QLYS US Equity</stp>
        <stp>DVD_EX_DT</stp>
        <stp>[VALORES POTENCIALES Y SEGUIMIENTO.xlsx]POTENCIALES!R334C11</stp>
        <tr r="K334" s="1"/>
      </tp>
      <tp t="s">
        <v>UNITED STATES</v>
        <stp/>
        <stp>##V3_BDPV12</stp>
        <stp>AVLR US Equity</stp>
        <stp>COUNTRY_FULL_NAME</stp>
        <stp>[VALORES POTENCIALES Y SEGUIMIENTO.xlsx]POTENCIALES!R186C13</stp>
        <tr r="M186" s="1"/>
      </tp>
      <tp t="s">
        <v>Match Group Inc</v>
        <stp/>
        <stp>##V3_BDPV12</stp>
        <stp>MTCH UW Equity</stp>
        <stp>SECURITY_NAME</stp>
        <stp>[VALORES POTENCIALES Y SEGUIMIENTO.xlsx]SPX SX5E CAC40 DAX30 IBEX35!R329C5</stp>
        <tr r="E329" s="6"/>
      </tp>
      <tp t="s">
        <v>Cognizant Technology Solutions</v>
        <stp/>
        <stp>##V3_BDPV12</stp>
        <stp>CTSH UW Equity</stp>
        <stp>SECURITY_NAME</stp>
        <stp>[VALORES POTENCIALES Y SEGUIMIENTO.xlsx]SPX SX5E CAC40 DAX30 IBEX35!R127C5</stp>
        <tr r="E127" s="6"/>
      </tp>
      <tp>
        <v>21.063920268239539</v>
        <stp/>
        <stp>##V3_BDPV12</stp>
        <stp>CHH US Equity</stp>
        <stp>EV_EBITDA_ADJUSTED</stp>
        <stp>[VALORES POTENCIALES Y SEGUIMIENTO.xlsx]POTENCIALES!R25C15</stp>
        <tr r="O25" s="1"/>
      </tp>
      <tp>
        <v>17.968235445512299</v>
        <stp/>
        <stp>##V3_BDPV12</stp>
        <stp>CHD US Equity</stp>
        <stp>EV_EBITDA_ADJUSTED</stp>
        <stp>[VALORES POTENCIALES Y SEGUIMIENTO.xlsx]POTENCIALES!R90C15</stp>
        <tr r="O90" s="1"/>
      </tp>
      <tp>
        <v>16.896371872776921</v>
        <stp/>
        <stp>##V3_BDPV12</stp>
        <stp>CHE US Equity</stp>
        <stp>EV_EBITDA_ADJUSTED</stp>
        <stp>[VALORES POTENCIALES Y SEGUIMIENTO.xlsx]POTENCIALES!R81C15</stp>
        <tr r="O81" s="1"/>
      </tp>
      <tp>
        <v>18.313047915348836</v>
        <stp/>
        <stp>##V3_BDPV12</stp>
        <stp>CLX US Equity</stp>
        <stp>EV_EBITDA_ADJUSTED</stp>
        <stp>[VALORES POTENCIALES Y SEGUIMIENTO.xlsx]POTENCIALES!R88C15</stp>
        <tr r="O88" s="1"/>
      </tp>
      <tp>
        <v>1368684000</v>
        <stp/>
        <stp>##V3_BDPV12</stp>
        <stp>MEL SM Equity</stp>
        <stp>CUR_MKT_CAP</stp>
        <stp>[VALORES POTENCIALES Y SEGUIMIENTO.xlsx]SPX SX5E CAC40 DAX30 IBEX35!R29C39</stp>
        <tr r="AM29" s="6"/>
      </tp>
      <tp>
        <v>-3.9279239990316932</v>
        <stp/>
        <stp>##V3_BDPV12</stp>
        <stp>TK US Equity</stp>
        <stp>RETURN_COM_EQY</stp>
        <stp>[VALORES POTENCIALES Y SEGUIMIENTO.xlsx]CARTERA!R64C19</stp>
        <tr r="S64" s="4"/>
      </tp>
      <tp>
        <v>94211891772.479996</v>
        <stp/>
        <stp>##V3_BDPV12</stp>
        <stp>PYPL US Equity</stp>
        <stp>CUR_MKT_CAP</stp>
        <stp>[VALORES POTENCIALES Y SEGUIMIENTO.xlsx]POTENCIALES!R188C17</stp>
        <tr r="Q188" s="1"/>
      </tp>
      <tp>
        <v>2424943854.5999999</v>
        <stp/>
        <stp>##V3_BDPV12</stp>
        <stp>ENR US Equity</stp>
        <stp>CUR_MKT_CAP</stp>
        <stp>[VALORES POTENCIALES Y SEGUIMIENTO.xlsx]POTENCIALES!R254C17</stp>
        <tr r="Q254" s="1"/>
      </tp>
      <tp>
        <v>3574937606.9450006</v>
        <stp/>
        <stp>##V3_BDPV12</stp>
        <stp>SPR US Equity</stp>
        <stp>CUR_MKT_CAP</stp>
        <stp>[VALORES POTENCIALES Y SEGUIMIENTO.xlsx]POTENCIALES!R200C17</stp>
        <tr r="Q200" s="1"/>
      </tp>
      <tp>
        <v>3756516000</v>
        <stp/>
        <stp>##V3_BDPV12</stp>
        <stp>NCR US Equity</stp>
        <stp>CUR_MKT_CAP</stp>
        <stp>[VALORES POTENCIALES Y SEGUIMIENTO.xlsx]POTENCIALES!R343C17</stp>
        <tr r="Q343" s="1"/>
      </tp>
      <tp>
        <v>16627747366.23</v>
        <stp/>
        <stp>##V3_BDPV12</stp>
        <stp>TER US Equity</stp>
        <stp>CUR_MKT_CAP</stp>
        <stp>[VALORES POTENCIALES Y SEGUIMIENTO.xlsx]POTENCIALES!R356C17</stp>
        <tr r="Q356" s="1"/>
      </tp>
      <tp>
        <v>11.453915176206968</v>
        <stp/>
        <stp>##V3_BDPV12</stp>
        <stp>CNC US Equity</stp>
        <stp>EV_EBITDA_ADJUSTED</stp>
        <stp>[VALORES POTENCIALES Y SEGUIMIENTO.xlsx]POTENCIALES!R82C15</stp>
        <tr r="O82" s="1"/>
      </tp>
      <tp>
        <v>52302464801.279999</v>
        <stp/>
        <stp>##V3_BDPV12</stp>
        <stp>EMR US Equity</stp>
        <stp>CUR_MKT_CAP</stp>
        <stp>[VALORES POTENCIALES Y SEGUIMIENTO.xlsx]POTENCIALES!R123C17</stp>
        <tr r="Q123" s="1"/>
      </tp>
      <tp>
        <v>5035102041.7799997</v>
        <stp/>
        <stp>##V3_BDPV12</stp>
        <stp>SRCL US Equity</stp>
        <stp>CUR_MKT_CAP</stp>
        <stp>[VALORES POTENCIALES Y SEGUIMIENTO.xlsx]POTENCIALES!R145C17</stp>
        <tr r="Q145" s="1"/>
      </tp>
      <tp>
        <v>6986031471.4800005</v>
        <stp/>
        <stp>##V3_BDPV12</stp>
        <stp>KBR US Equity</stp>
        <stp>CUR_MKT_CAP</stp>
        <stp>[VALORES POTENCIALES Y SEGUIMIENTO.xlsx]POTENCIALES!R142C17</stp>
        <tr r="Q142" s="1"/>
      </tp>
      <tp>
        <v>107395161115.2</v>
        <stp/>
        <stp>##V3_BDPV12</stp>
        <stp>CNR CN Equity</stp>
        <stp>CUR_MKT_CAP</stp>
        <stp>[VALORES POTENCIALES Y SEGUIMIENTO.xlsx]POTENCIALES!R172C17</stp>
        <tr r="Q172" s="1"/>
      </tp>
      <tp>
        <v>54.736286223513112</v>
        <stp/>
        <stp>##V3_BDPV12</stp>
        <stp>AIR FP Equity</stp>
        <stp>RETURN_COM_EQY</stp>
        <stp>[VALORES POTENCIALES Y SEGUIMIENTO.xlsx]CARTERA!R32C19</stp>
        <tr r="S32" s="4"/>
      </tp>
      <tp>
        <v>6.1764012866907922</v>
        <stp/>
        <stp>##V3_BDPV12</stp>
        <stp>CAH US Equity</stp>
        <stp>EV_EBITDA_ADJUSTED</stp>
        <stp>[VALORES POTENCIALES Y SEGUIMIENTO.xlsx]POTENCIALES!R96C15</stp>
        <tr r="O96" s="1"/>
      </tp>
      <tp>
        <v>6295144450.5900002</v>
        <stp/>
        <stp>##V3_BDPV12</stp>
        <stp>VVV US Equity</stp>
        <stp>CUR_MKT_CAP</stp>
        <stp>[VALORES POTENCIALES Y SEGUIMIENTO.xlsx]POTENCIALES!R6C17</stp>
        <tr r="Q6" s="1"/>
      </tp>
      <tp t="s">
        <v>#N/A N/A</v>
        <stp/>
        <stp>##V3_BDPV12</stp>
        <stp>REE SM Equity</stp>
        <stp>CUR_MKT_CAP</stp>
        <stp>[VALORES POTENCIALES Y SEGUIMIENTO.xlsx]SPX SX5E CAC40 DAX30 IBEX35!R34C39</stp>
        <tr r="AM34" s="6"/>
      </tp>
      <tp>
        <v>124.14830000000001</v>
        <stp/>
        <stp>##V3_BDPV12</stp>
        <stp>ZTS US Equity</stp>
        <stp>LOW_52WEEK</stp>
        <stp>[VALORES POTENCIALES Y SEGUIMIENTO.xlsx]POTENCIALES!R93C35</stp>
        <tr r="AI93" s="1"/>
      </tp>
      <tp>
        <v>19866817185.759998</v>
        <stp/>
        <stp>##V3_BDPV12</stp>
        <stp>TEF SM Equity</stp>
        <stp>CUR_MKT_CAP</stp>
        <stp>[VALORES POTENCIALES Y SEGUIMIENTO.xlsx]SPX SX5E CAC40 DAX30 IBEX35!R40C39</stp>
        <tr r="AM40" s="6"/>
      </tp>
      <tp t="s">
        <v>#N/A N/A</v>
        <stp/>
        <stp>##V3_BDPV12</stp>
        <stp>BA US Equity</stp>
        <stp>RETURN_COM_EQY</stp>
        <stp>[VALORES POTENCIALES Y SEGUIMIENTO.xlsx]CARTERA!R24C19</stp>
        <tr r="S24" s="4"/>
      </tp>
      <tp>
        <v>15151102363.469999</v>
        <stp/>
        <stp>##V3_BDPV12</stp>
        <stp>BURL US Equity</stp>
        <stp>CUR_MKT_CAP</stp>
        <stp>[VALORES POTENCIALES Y SEGUIMIENTO.xlsx]POTENCIALES!R216C17</stp>
        <tr r="Q216" s="1"/>
      </tp>
      <tp>
        <v>18.515355637849574</v>
        <stp/>
        <stp>##V3_BDPV12</stp>
        <stp>FB US Equity</stp>
        <stp>RETURN_COM_EQY</stp>
        <stp>[VALORES POTENCIALES Y SEGUIMIENTO.xlsx]CARTERA!R37C19</stp>
        <tr r="S37" s="4"/>
      </tp>
      <tp>
        <v>2392120015740</v>
        <stp/>
        <stp>##V3_BDPV12</stp>
        <stp>AAPL US Equity</stp>
        <stp>CUR_MKT_CAP</stp>
        <stp>[VALORES POTENCIALES Y SEGUIMIENTO.xlsx]POTENCIALES!R330C17</stp>
        <tr r="Q330" s="1"/>
      </tp>
      <tp>
        <v>19586571873.66</v>
        <stp/>
        <stp>##V3_BDPV12</stp>
        <stp>REP SM Equity</stp>
        <stp>CUR_MKT_CAP</stp>
        <stp>[VALORES POTENCIALES Y SEGUIMIENTO.xlsx]SPX SX5E CAC40 DAX30 IBEX35!R35C39</stp>
        <tr r="AM35" s="6"/>
      </tp>
      <tp>
        <v>238861053270.00003</v>
        <stp/>
        <stp>##V3_BDPV12</stp>
        <stp>ORCL US Equity</stp>
        <stp>CUR_MKT_CAP</stp>
        <stp>[VALORES POTENCIALES Y SEGUIMIENTO.xlsx]POTENCIALES!R318C17</stp>
        <tr r="Q318" s="1"/>
      </tp>
      <tp>
        <v>19662791344.830002</v>
        <stp/>
        <stp>##V3_BDPV12</stp>
        <stp>FER SM Equity</stp>
        <stp>CUR_MKT_CAP</stp>
        <stp>[VALORES POTENCIALES Y SEGUIMIENTO.xlsx]SPX SX5E CAC40 DAX30 IBEX35!R22C39</stp>
        <tr r="AM22" s="6"/>
      </tp>
      <tp>
        <v>44.126800640227636</v>
        <stp/>
        <stp>##V3_BDPV12</stp>
        <stp>KO US Equity</stp>
        <stp>RETURN_COM_EQY</stp>
        <stp>[VALORES POTENCIALES Y SEGUIMIENTO.xlsx]CARTERA!R42C19</stp>
        <tr r="S42" s="4"/>
      </tp>
      <tp>
        <v>24.227174694464416</v>
        <stp/>
        <stp>##V3_BDPV12</stp>
        <stp>KR US Equity</stp>
        <stp>RETURN_COM_EQY</stp>
        <stp>[VALORES POTENCIALES Y SEGUIMIENTO.xlsx]CARTERA!R43C19</stp>
        <tr r="S43" s="4"/>
      </tp>
      <tp>
        <v>222.19</v>
        <stp/>
        <stp>##V3_BDPV12</stp>
        <stp>CRM US Equity</stp>
        <stp>HIGH_52WEEK</stp>
        <stp>[VALORES POTENCIALES Y SEGUIMIENTO.xlsx]POTENCIALES!R288C33</stp>
        <tr r="AG288" s="1"/>
      </tp>
      <tp>
        <v>90.04</v>
        <stp/>
        <stp>##V3_BDPV12</stp>
        <stp>MSM US Equity</stp>
        <stp>HIGH_52WEEK</stp>
        <stp>[VALORES POTENCIALES Y SEGUIMIENTO.xlsx]POTENCIALES!R223C33</stp>
        <tr r="AG223" s="1"/>
      </tp>
      <tp>
        <v>132.87</v>
        <stp/>
        <stp>##V3_BDPV12</stp>
        <stp>YUM US Equity</stp>
        <stp>HIGH_52WEEK</stp>
        <stp>[VALORES POTENCIALES Y SEGUIMIENTO.xlsx]POTENCIALES!R242C33</stp>
        <tr r="AG242" s="1"/>
      </tp>
      <tp>
        <v>391.17</v>
        <stp/>
        <stp>##V3_BDPV12</stp>
        <stp>SNPS US Equity</stp>
        <stp>HIGH_52WEEK</stp>
        <stp>[VALORES POTENCIALES Y SEGUIMIENTO.xlsx]POTENCIALES!R292C33</stp>
        <tr r="AG292" s="1"/>
      </tp>
      <tp>
        <v>176.89</v>
        <stp/>
        <stp>##V3_BDPV12</stp>
        <stp>WSM US Equity</stp>
        <stp>HIGH_52WEEK</stp>
        <stp>[VALORES POTENCIALES Y SEGUIMIENTO.xlsx]POTENCIALES!R233C33</stp>
        <tr r="AG233" s="1"/>
      </tp>
      <tp t="s">
        <v>Technology</v>
        <stp/>
        <stp>##V3_BDPV12</stp>
        <stp>GOOGL US Equity</stp>
        <stp>ICB_INDUSTRY_NAME</stp>
        <stp>[VALORES POTENCIALES Y SEGUIMIENTO.xlsx]CARTERA!R14C35</stp>
        <tr r="AI14" s="4"/>
      </tp>
      <tp>
        <v>153.21</v>
        <stp/>
        <stp>##V3_BDPV12</stp>
        <stp>IBM US Equity</stp>
        <stp>HIGH_52WEEK</stp>
        <stp>[VALORES POTENCIALES Y SEGUIMIENTO.xlsx]POTENCIALES!R335C33</stp>
        <tr r="AG335" s="1"/>
      </tp>
      <tp>
        <v>145.82</v>
        <stp/>
        <stp>##V3_BDPV12</stp>
        <stp>SWKS US Equity</stp>
        <stp>HIGH_52WEEK</stp>
        <stp>[VALORES POTENCIALES Y SEGUIMIENTO.xlsx]POTENCIALES!R349C33</stp>
        <tr r="AG349" s="1"/>
      </tp>
      <tp t="s">
        <v>UNITED STATES</v>
        <stp/>
        <stp>##V3_BDPV12</stp>
        <stp>DOX US Equity</stp>
        <stp>COUNTRY_FULL_NAME</stp>
        <stp>[VALORES POTENCIALES Y SEGUIMIENTO.xlsx]POTENCIALES!R336C13</stp>
        <tr r="M336" s="1"/>
      </tp>
      <tp>
        <v>88.42</v>
        <stp/>
        <stp>##V3_BDPV12</stp>
        <stp>ACM US Equity</stp>
        <stp>HIGH_52WEEK</stp>
        <stp>[VALORES POTENCIALES Y SEGUIMIENTO.xlsx]POTENCIALES!R136C33</stp>
        <tr r="AG136" s="1"/>
      </tp>
      <tp>
        <v>162.36000000000001</v>
        <stp/>
        <stp>##V3_BDPV12</stp>
        <stp>QLYS US Equity</stp>
        <stp>HIGH_52WEEK</stp>
        <stp>[VALORES POTENCIALES Y SEGUIMIENTO.xlsx]POTENCIALES!R334C33</stp>
        <tr r="AG334" s="1"/>
      </tp>
      <tp t="s">
        <v>CANADA</v>
        <stp/>
        <stp>##V3_BDPV12</stp>
        <stp>CP CN Equity</stp>
        <stp>COUNTRY_FULL_NAME</stp>
        <stp>[VALORES POTENCIALES Y SEGUIMIENTO.xlsx]POTENCIALES!R170C13</stp>
        <tr r="M170" s="1"/>
      </tp>
      <tp>
        <v>16.18</v>
        <stp/>
        <stp>##V3_BDPV12</stp>
        <stp>VIPS US Equity</stp>
        <stp>HIGH_52WEEK</stp>
        <stp>[VALORES POTENCIALES Y SEGUIMIENTO.xlsx]POTENCIALES!R361C33</stp>
        <tr r="AG361" s="1"/>
      </tp>
      <tp t="s">
        <v>UNITED STATES</v>
        <stp/>
        <stp>##V3_BDPV12</stp>
        <stp>DKS US Equity</stp>
        <stp>COUNTRY_FULL_NAME</stp>
        <stp>[VALORES POTENCIALES Y SEGUIMIENTO.xlsx]POTENCIALES!R247C13</stp>
        <tr r="M247" s="1"/>
      </tp>
      <tp t="s">
        <v>#N/A N/A</v>
        <stp/>
        <stp>##V3_BDPV12</stp>
        <stp>GRUB US Equity</stp>
        <stp>PX_CLOSE_1D</stp>
        <stp>[VALORES POTENCIALES Y SEGUIMIENTO.xlsx]POTENCIALES!R266C32</stp>
        <tr r="AF266" s="1"/>
      </tp>
      <tp>
        <v>62.8</v>
        <stp/>
        <stp>##V3_BDPV12</stp>
        <stp>BLKB US Equity</stp>
        <stp>PX_CLOSE_1D</stp>
        <stp>[VALORES POTENCIALES Y SEGUIMIENTO.xlsx]POTENCIALES!R322C32</stp>
        <tr r="AF322" s="1"/>
      </tp>
      <tp>
        <v>194.97</v>
        <stp/>
        <stp>##V3_BDPV12</stp>
        <stp>CDNS US Equity</stp>
        <stp>HIGH_52WEEK</stp>
        <stp>[VALORES POTENCIALES Y SEGUIMIENTO.xlsx]POTENCIALES!R291C33</stp>
        <tr r="AG291" s="1"/>
      </tp>
      <tp t="s">
        <v>#N/A N/A</v>
        <stp/>
        <stp>##V3_BDPV12</stp>
        <stp>WBC US Equity</stp>
        <stp>PX_CLOSE_YTD</stp>
        <stp>[VALORES POTENCIALES Y SEGUIMIENTO.xlsx]POTENCIALES!R17C29</stp>
        <tr r="AC17" s="1"/>
      </tp>
      <tp>
        <v>113.2</v>
        <stp/>
        <stp>##V3_BDPV12</stp>
        <stp>TTC US Equity</stp>
        <stp>PX_CLOSE_YTD</stp>
        <stp>[VALORES POTENCIALES Y SEGUIMIENTO.xlsx]POTENCIALES!R21C29</stp>
        <tr r="AC21" s="1"/>
      </tp>
      <tp>
        <v>82.01</v>
        <stp/>
        <stp>##V3_BDPV12</stp>
        <stp>CNC US Equity</stp>
        <stp>PX_CLOSE_YTD</stp>
        <stp>[VALORES POTENCIALES Y SEGUIMIENTO.xlsx]POTENCIALES!R82C29</stp>
        <tr r="AC82" s="1"/>
      </tp>
      <tp>
        <v>165.71</v>
        <stp/>
        <stp>##V3_BDPV12</stp>
        <stp>ABC US Equity</stp>
        <stp>PX_CLOSE_YTD</stp>
        <stp>[VALORES POTENCIALES Y SEGUIMIENTO.xlsx]POTENCIALES!R98C29</stp>
        <tr r="AC98" s="1"/>
      </tp>
      <tp>
        <v>103.96</v>
        <stp/>
        <stp>##V3_BDPV12</stp>
        <stp>CTXS US Equity</stp>
        <stp>HIGH_52WEEK</stp>
        <stp>[VALORES POTENCIALES Y SEGUIMIENTO.xlsx]POTENCIALES!R302C33</stp>
        <tr r="AG302" s="1"/>
      </tp>
      <tp>
        <v>101</v>
        <stp/>
        <stp>##V3_BDPV12</stp>
        <stp>AEIS US Equity</stp>
        <stp>HIGH_52WEEK</stp>
        <stp>[VALORES POTENCIALES Y SEGUIMIENTO.xlsx]POTENCIALES!R249C33</stp>
        <tr r="AG249" s="1"/>
      </tp>
      <tp>
        <v>342.77</v>
        <stp/>
        <stp>##V3_BDPV12</stp>
        <stp>ANSS US Equity</stp>
        <stp>HIGH_52WEEK</stp>
        <stp>[VALORES POTENCIALES Y SEGUIMIENTO.xlsx]POTENCIALES!R295C33</stp>
        <tr r="AG295" s="1"/>
      </tp>
      <tp>
        <v>19.705883026123047</v>
        <stp/>
        <stp>##V3_BDPV12</stp>
        <stp>JWN US Equity</stp>
        <stp>BEST_TARGET_PRICE</stp>
        <stp>[VALORES POTENCIALES Y SEGUIMIENTO.xlsx]POTENCIALES!R235C27</stp>
        <tr r="AA235" s="1"/>
      </tp>
      <tp t="s">
        <v>Consumer Discretionary</v>
        <stp/>
        <stp>##V3_BDPV12</stp>
        <stp>F UN Equity</stp>
        <stp>ICB_INDUSTRY_NAME</stp>
        <stp>[VALORES POTENCIALES Y SEGUIMIENTO.xlsx]SPX SX5E CAC40 DAX30 IBEX35!R183C4</stp>
        <tr r="D183" s="6"/>
      </tp>
      <tp t="s">
        <v>Utilities</v>
        <stp/>
        <stp>##V3_BDPV12</stp>
        <stp>D UN Equity</stp>
        <stp>ICB_INDUSTRY_NAME</stp>
        <stp>[VALORES POTENCIALES Y SEGUIMIENTO.xlsx]SPX SX5E CAC40 DAX30 IBEX35!R133C4</stp>
        <tr r="D133" s="6"/>
      </tp>
      <tp t="s">
        <v>#N/A N/A</v>
        <stp/>
        <stp>##V3_BDPV12</stp>
        <stp>ATD/B CN Equity</stp>
        <stp>HIGH_52WEEK</stp>
        <stp>[VALORES POTENCIALES Y SEGUIMIENTO.xlsx]POTENCIALES!R225C33</stp>
        <tr r="AG225" s="1"/>
      </tp>
      <tp t="s">
        <v>#N/A N/A</v>
        <stp/>
        <stp>##V3_BDPV12</stp>
        <stp>SPM IM Equity</stp>
        <stp>pe_ratio</stp>
        <stp>[VALORES POTENCIALES Y SEGUIMIENTO.xlsx]CARTERA!R63C18</stp>
        <tr r="R63" s="4"/>
      </tp>
      <tp>
        <v>3.2231131579258627</v>
        <stp/>
        <stp>##V3_BDPV12</stp>
        <stp>SEM PL Equity</stp>
        <stp>pe_ratio</stp>
        <stp>[VALORES POTENCIALES Y SEGUIMIENTO.xlsx]CARTERA!R48C18</stp>
        <tr r="R48" s="4"/>
      </tp>
      <tp>
        <v>60.3</v>
        <stp/>
        <stp>##V3_BDPV12</stp>
        <stp>TRMB US Equity</stp>
        <stp>PX_CLOSE_1D</stp>
        <stp>[VALORES POTENCIALES Y SEGUIMIENTO.xlsx]POTENCIALES!R135C32</stp>
        <tr r="AF135" s="1"/>
      </tp>
      <tp t="s">
        <v>UNITED STATES</v>
        <stp/>
        <stp>##V3_BDPV12</stp>
        <stp>DPZ US Equity</stp>
        <stp>COUNTRY_FULL_NAME</stp>
        <stp>[VALORES POTENCIALES Y SEGUIMIENTO.xlsx]POTENCIALES!R241C13</stp>
        <tr r="M241" s="1"/>
      </tp>
      <tp>
        <v>11.062174595007937</v>
        <stp/>
        <stp>##V3_BDPV12</stp>
        <stp>VIPS US Equity</stp>
        <stp>pe_ratio</stp>
        <stp>[VALORES POTENCIALES Y SEGUIMIENTO.xlsx]CARTERA!R58C18</stp>
        <tr r="R58" s="4"/>
      </tp>
      <tp>
        <v>111.12</v>
        <stp/>
        <stp>##V3_BDPV12</stp>
        <stp>LDOS US Equity</stp>
        <stp>HIGH_52WEEK</stp>
        <stp>[VALORES POTENCIALES Y SEGUIMIENTO.xlsx]POTENCIALES!R339C33</stp>
        <tr r="AG339" s="1"/>
      </tp>
      <tp t="s">
        <v>UNITED STATES</v>
        <stp/>
        <stp>##V3_BDPV12</stp>
        <stp>DRI US Equity</stp>
        <stp>COUNTRY_FULL_NAME</stp>
        <stp>[VALORES POTENCIALES Y SEGUIMIENTO.xlsx]POTENCIALES!R245C13</stp>
        <tr r="M245" s="1"/>
      </tp>
      <tp>
        <v>27.27</v>
        <stp/>
        <stp>##V3_BDPV12</stp>
        <stp>GNTX US Equity</stp>
        <stp>PX_CLOSE_YTD</stp>
        <stp>[VALORES POTENCIALES Y SEGUIMIENTO.xlsx]POTENCIALES!R133C29</stp>
        <tr r="AC133" s="1"/>
      </tp>
      <tp>
        <v>88.73</v>
        <stp/>
        <stp>##V3_BDPV12</stp>
        <stp>GOOG US Equity</stp>
        <stp>PX_CLOSE_YTD</stp>
        <stp>[VALORES POTENCIALES Y SEGUIMIENTO.xlsx]POTENCIALES!R281C29</stp>
        <tr r="AC281" s="1"/>
      </tp>
      <tp t="s">
        <v>#N/A Field Not Applicable</v>
        <stp/>
        <stp>##V3_BDPV12</stp>
        <stp>FB US Equity</stp>
        <stp>EQY_DPS</stp>
        <stp>[VALORES POTENCIALES Y SEGUIMIENTO.xlsx]POTENCIALES!R272C10</stp>
        <tr r="J272" s="1"/>
      </tp>
      <tp t="s">
        <v>#N/A Field Not Applicable</v>
        <stp/>
        <stp>##V3_BDPV12</stp>
        <stp>LB US Equity</stp>
        <stp>EQY_DPS</stp>
        <stp>[VALORES POTENCIALES Y SEGUIMIENTO.xlsx]POTENCIALES!R211C10</stp>
        <tr r="J211" s="1"/>
      </tp>
      <tp>
        <v>74.819999999999993</v>
        <stp/>
        <stp>##V3_BDPV12</stp>
        <stp>GDDY US Equity</stp>
        <stp>PX_CLOSE_YTD</stp>
        <stp>[VALORES POTENCIALES Y SEGUIMIENTO.xlsx]POTENCIALES!R280C29</stp>
        <tr r="AC280" s="1"/>
      </tp>
      <tp t="s">
        <v>Basic Materials</v>
        <stp/>
        <stp>##V3_BDPV12</stp>
        <stp>AI FP Equity</stp>
        <stp>ICB_INDUSTRY_NAME</stp>
        <stp>[VALORES POTENCIALES Y SEGUIMIENTO.xlsx]SPX SX5E CAC40 DAX30 IBEX35!R8C22</stp>
        <tr r="V8" s="6"/>
      </tp>
      <tp>
        <v>32.825000000000003</v>
        <stp/>
        <stp>##V3_BDPV12</stp>
        <stp>PINC US Equity</stp>
        <stp>LAST PRICE</stp>
        <stp>[VALORES POTENCIALES Y SEGUIMIENTO.xlsx]POTENCIALES!R95C30</stp>
        <tr r="AD95" s="1"/>
      </tp>
      <tp>
        <v>86.326999999999998</v>
        <stp/>
        <stp>##V3_BDPV12</stp>
        <stp>GILD US Equity</stp>
        <stp>LAST PRICE</stp>
        <stp>[VALORES POTENCIALES Y SEGUIMIENTO.xlsx]POTENCIALES!R39C30</stp>
        <tr r="AD39" s="1"/>
      </tp>
      <tp t="s">
        <v>#N/A N/A</v>
        <stp/>
        <stp>##V3_BDPV12</stp>
        <stp>GRUB US Equity</stp>
        <stp>PX_CLOSE_YTD</stp>
        <stp>[VALORES POTENCIALES Y SEGUIMIENTO.xlsx]POTENCIALES!R266C29</stp>
        <tr r="AC266" s="1"/>
      </tp>
      <tp t="s">
        <v>UNITED STATES</v>
        <stp/>
        <stp>##V3_BDPV12</stp>
        <stp>BURL US Equity</stp>
        <stp>COUNTRY_FULL_NAME</stp>
        <stp>[VALORES POTENCIALES Y SEGUIMIENTO.xlsx]POTENCIALES!R216C13</stp>
        <tr r="M216" s="1"/>
      </tp>
      <tp t="s">
        <v>Generac Holdings Inc</v>
        <stp/>
        <stp>##V3_BDPV12</stp>
        <stp>GNRC UN Equity</stp>
        <stp>SECURITY_NAME</stp>
        <stp>[VALORES POTENCIALES Y SEGUIMIENTO.xlsx]SPX SX5E CAC40 DAX30 IBEX35!R210C5</stp>
        <tr r="E210" s="6"/>
      </tp>
      <tp t="s">
        <v>Gen Digital Inc</v>
        <stp/>
        <stp>##V3_BDPV12</stp>
        <stp>NLOK UW Equity</stp>
        <stp>SECURITY_NAME</stp>
        <stp>[VALORES POTENCIALES Y SEGUIMIENTO.xlsx]SPX SX5E CAC40 DAX30 IBEX35!R339C5</stp>
        <tr r="E339" s="6"/>
      </tp>
      <tp t="s">
        <v>Electronic Arts Inc</v>
        <stp/>
        <stp>##V3_BDPV12</stp>
        <stp>EA UW Equity</stp>
        <stp>SECURITY_NAME</stp>
        <stp>[VALORES POTENCIALES Y SEGUIMIENTO.xlsx]SPX SX5E CAC40 DAX30 IBEX35!R159C5</stp>
        <tr r="E159" s="6"/>
      </tp>
      <tp t="s">
        <v>Western Union Co/The</v>
        <stp/>
        <stp>##V3_BDPV12</stp>
        <stp>WU UN Equity</stp>
        <stp>SECURITY_NAME</stp>
        <stp>[VALORES POTENCIALES Y SEGUIMIENTO.xlsx]SPX SX5E CAC40 DAX30 IBEX35!R499C5</stp>
        <tr r="E499" s="6"/>
      </tp>
      <tp t="s">
        <v>International Paper Co</v>
        <stp/>
        <stp>##V3_BDPV12</stp>
        <stp>IP UN Equity</stp>
        <stp>SECURITY_NAME</stp>
        <stp>[VALORES POTENCIALES Y SEGUIMIENTO.xlsx]SPX SX5E CAC40 DAX30 IBEX35!R249C5</stp>
        <tr r="E249" s="6"/>
      </tp>
      <tp t="s">
        <v>General Motors Co</v>
        <stp/>
        <stp>##V3_BDPV12</stp>
        <stp>GM UN Equity</stp>
        <stp>SECURITY_NAME</stp>
        <stp>[VALORES POTENCIALES Y SEGUIMIENTO.xlsx]SPX SX5E CAC40 DAX30 IBEX35!R209C5</stp>
        <tr r="E209" s="6"/>
      </tp>
      <tp t="s">
        <v>#N/A Field Not Applicable</v>
        <stp/>
        <stp>##V3_BDPV12</stp>
        <stp>GOOG US Equity</stp>
        <stp>DVD_EX_DT</stp>
        <stp>[VALORES POTENCIALES Y SEGUIMIENTO.xlsx]POTENCIALES!R281C11</stp>
        <tr r="K281" s="1"/>
      </tp>
      <tp t="s">
        <v>F5 Inc</v>
        <stp/>
        <stp>##V3_BDPV12</stp>
        <stp>FFIV UW Equity</stp>
        <stp>SECURITY_NAME</stp>
        <stp>[VALORES POTENCIALES Y SEGUIMIENTO.xlsx]SPX SX5E CAC40 DAX30 IBEX35!R191C5</stp>
        <tr r="E191" s="6"/>
      </tp>
      <tp t="s">
        <v>02/02/2023</v>
        <stp/>
        <stp>##V3_BDPV12</stp>
        <stp>COST US Equity</stp>
        <stp>DVD_EX_DT</stp>
        <stp>[VALORES POTENCIALES Y SEGUIMIENTO.xlsx]POTENCIALES!R229C11</stp>
        <tr r="K229" s="1"/>
      </tp>
      <tp t="s">
        <v>05/12/2022</v>
        <stp/>
        <stp>##V3_BDPV12</stp>
        <stp>ROST US Equity</stp>
        <stp>DVD_EX_DT</stp>
        <stp>[VALORES POTENCIALES Y SEGUIMIENTO.xlsx]POTENCIALES!R213C11</stp>
        <tr r="K213" s="1"/>
      </tp>
      <tp t="s">
        <v>UNITED STATES</v>
        <stp/>
        <stp>##V3_BDPV12</stp>
        <stp>NUAN US Equity</stp>
        <stp>COUNTRY_FULL_NAME</stp>
        <stp>[VALORES POTENCIALES Y SEGUIMIENTO.xlsx]POTENCIALES!R290C13</stp>
        <tr r="M290" s="1"/>
      </tp>
      <tp t="s">
        <v>USD</v>
        <stp/>
        <stp>##V3_BDPV12</stp>
        <stp>GMED US Equity</stp>
        <stp>CRNCY</stp>
        <stp>[VALORES POTENCIALES Y SEGUIMIENTO.xlsx]POTENCIALES!R72C14</stp>
        <tr r="N72" s="1"/>
      </tp>
      <tp t="s">
        <v>UNITED STATES</v>
        <stp/>
        <stp>##V3_BDPV12</stp>
        <stp>ORCL US Equity</stp>
        <stp>COUNTRY_FULL_NAME</stp>
        <stp>[VALORES POTENCIALES Y SEGUIMIENTO.xlsx]CARTERA!R45C32</stp>
        <tr r="AF45" s="4"/>
      </tp>
      <tp t="s">
        <v>29/11/2022</v>
        <stp/>
        <stp>##V3_BDPV12</stp>
        <stp>GOLD US Equity</stp>
        <stp>DVD_EX_DT</stp>
        <stp>[VALORES POTENCIALES Y SEGUIMIENTO.xlsx]CARTERA!R57C40</stp>
        <tr r="AN57" s="4"/>
      </tp>
      <tp t="s">
        <v>28/05/2020</v>
        <stp/>
        <stp>##V3_BDPV12</stp>
        <stp>GLNG US Equity</stp>
        <stp>DVD_EX_DT</stp>
        <stp>[VALORES POTENCIALES Y SEGUIMIENTO.xlsx]CARTERA!R61C40</stp>
        <tr r="AN61" s="4"/>
      </tp>
      <tp t="s">
        <v>USD</v>
        <stp/>
        <stp>##V3_BDPV12</stp>
        <stp>GILD US Equity</stp>
        <stp>CRNCY</stp>
        <stp>[VALORES POTENCIALES Y SEGUIMIENTO.xlsx]POTENCIALES!R39C14</stp>
        <tr r="N39" s="1"/>
      </tp>
      <tp>
        <v>93.779998779296875</v>
        <stp/>
        <stp>##V3_BDPV12</stp>
        <stp>ORCL US Equity</stp>
        <stp>BEST_TARGET_PRICE</stp>
        <stp>[VALORES POTENCIALES Y SEGUIMIENTO.xlsx]CARTERA!R45C30</stp>
        <tr r="AD45" s="4"/>
      </tp>
      <tp t="s">
        <v>CANADA</v>
        <stp/>
        <stp>##V3_BDPV12</stp>
        <stp>LULU US Equity</stp>
        <stp>COUNTRY_FULL_NAME</stp>
        <stp>[VALORES POTENCIALES Y SEGUIMIENTO.xlsx]POTENCIALES!R212C13</stp>
        <tr r="M212" s="1"/>
      </tp>
      <tp t="s">
        <v>Fortinet Inc</v>
        <stp/>
        <stp>##V3_BDPV12</stp>
        <stp>FTNT UW Equity</stp>
        <stp>SECURITY_NAME</stp>
        <stp>[VALORES POTENCIALES Y SEGUIMIENTO.xlsx]SPX SX5E CAC40 DAX30 IBEX35!R201C5</stp>
        <tr r="E201" s="6"/>
      </tp>
      <tp t="s">
        <v>Cintas Corp</v>
        <stp/>
        <stp>##V3_BDPV12</stp>
        <stp>CTAS UW Equity</stp>
        <stp>SECURITY_NAME</stp>
        <stp>[VALORES POTENCIALES Y SEGUIMIENTO.xlsx]SPX SX5E CAC40 DAX30 IBEX35!R124C5</stp>
        <tr r="E124" s="6"/>
      </tp>
      <tp>
        <v>17577375257.240002</v>
        <stp/>
        <stp>##V3_BDPV12</stp>
        <stp>TTWO US Equity</stp>
        <stp>CUR_MKT_CAP</stp>
        <stp>[VALORES POTENCIALES Y SEGUIMIENTO.xlsx]POTENCIALES!R327C17</stp>
        <tr r="Q327" s="1"/>
      </tp>
      <tp>
        <v>80629557475.099991</v>
        <stp/>
        <stp>##V3_BDPV12</stp>
        <stp>MRK GY Equity</stp>
        <stp>CUR_MKT_CAP</stp>
        <stp>[VALORES POTENCIALES Y SEGUIMIENTO.xlsx]SPX SX5E CAC40 DAX30 IBEX35!R32C30</stp>
        <tr r="AD32" s="6"/>
      </tp>
      <tp t="s">
        <v>26/04/2023</v>
        <stp/>
        <stp>##V3_BDPV12</stp>
        <stp>GOOGL US Equity</stp>
        <stp>EXPECTED_REPORT_DT</stp>
        <stp>[VALORES POTENCIALES Y SEGUIMIENTO.xlsx]CARTERA!R14C36</stp>
        <tr r="AJ14" s="4"/>
      </tp>
      <tp t="s">
        <v>24/04/2023</v>
        <stp/>
        <stp>##V3_BDPV12</stp>
        <stp>DGX US Equity</stp>
        <stp>DVD_PAY_DT</stp>
        <stp>[VALORES POTENCIALES Y SEGUIMIENTO.xlsx]POTENCIALES!R86C12</stp>
        <tr r="L86" s="1"/>
      </tp>
      <tp>
        <v>5.1053078479079943</v>
        <stp/>
        <stp>##V3_BDPV12</stp>
        <stp>COK GY Equity</stp>
        <stp>RETURN_COM_EQY</stp>
        <stp>[VALORES POTENCIALES Y SEGUIMIENTO.xlsx]CARTERA!R46C19</stp>
        <tr r="S46" s="4"/>
      </tp>
      <tp>
        <v>15235568342.85</v>
        <stp/>
        <stp>##V3_BDPV12</stp>
        <stp>FRE GY Equity</stp>
        <stp>CUR_MKT_CAP</stp>
        <stp>[VALORES POTENCIALES Y SEGUIMIENTO.xlsx]SPX SX5E CAC40 DAX30 IBEX35!R26C30</stp>
        <tr r="AD26" s="6"/>
      </tp>
      <tp>
        <v>16916587532.499998</v>
        <stp/>
        <stp>##V3_BDPV12</stp>
        <stp>FICO US Equity</stp>
        <stp>CUR_MKT_CAP</stp>
        <stp>[VALORES POTENCIALES Y SEGUIMIENTO.xlsx]POTENCIALES!R307C17</stp>
        <tr r="Q307" s="1"/>
      </tp>
      <tp>
        <v>5500319370.1570997</v>
        <stp/>
        <stp>##V3_BDPV12</stp>
        <stp>EXPO US Equity</stp>
        <stp>CUR_MKT_CAP</stp>
        <stp>[VALORES POTENCIALES Y SEGUIMIENTO.xlsx]POTENCIALES!R139C17</stp>
        <tr r="Q139" s="1"/>
      </tp>
      <tp t="s">
        <v>#N/A Field Not Applicable</v>
        <stp/>
        <stp>##V3_BDPV12</stp>
        <stp>DVA US Equity</stp>
        <stp>DVD_PAY_DT</stp>
        <stp>[VALORES POTENCIALES Y SEGUIMIENTO.xlsx]POTENCIALES!R85C12</stp>
        <tr r="L85" s="1"/>
      </tp>
      <tp>
        <v>248604643547.39999</v>
        <stp/>
        <stp>##V3_BDPV12</stp>
        <stp>AVGO US Equity</stp>
        <stp>CUR_MKT_CAP</stp>
        <stp>[VALORES POTENCIALES Y SEGUIMIENTO.xlsx]POTENCIALES!R351C17</stp>
        <tr r="Q351" s="1"/>
      </tp>
      <tp>
        <v>9903867752</v>
        <stp/>
        <stp>##V3_BDPV12</stp>
        <stp>LECO US Equity</stp>
        <stp>CUR_MKT_CAP</stp>
        <stp>[VALORES POTENCIALES Y SEGUIMIENTO.xlsx]POTENCIALES!R149C17</stp>
        <tr r="Q149" s="1"/>
      </tp>
      <tp>
        <v>29.59</v>
        <stp/>
        <stp>##V3_BDPV12</stp>
        <stp>JWN US Equity</stp>
        <stp>HIGH_52WEEK</stp>
        <stp>[VALORES POTENCIALES Y SEGUIMIENTO.xlsx]POTENCIALES!R235C33</stp>
        <tr r="AG235" s="1"/>
      </tp>
      <tp>
        <v>66.98</v>
        <stp/>
        <stp>##V3_BDPV12</stp>
        <stp>BBD/B CN Equity</stp>
        <stp>HIGH_52WEEK</stp>
        <stp>[VALORES POTENCIALES Y SEGUIMIENTO.xlsx]POTENCIALES!R198C33</stp>
        <tr r="AG198" s="1"/>
      </tp>
      <tp>
        <v>191.34</v>
        <stp/>
        <stp>##V3_BDPV12</stp>
        <stp>TXN US Equity</stp>
        <stp>HIGH_52WEEK</stp>
        <stp>[VALORES POTENCIALES Y SEGUIMIENTO.xlsx]POTENCIALES!R348C33</stp>
        <tr r="AG348" s="1"/>
      </tp>
      <tp>
        <v>50.15</v>
        <stp/>
        <stp>##V3_BDPV12</stp>
        <stp>PSN US Equity</stp>
        <stp>HIGH_52WEEK</stp>
        <stp>[VALORES POTENCIALES Y SEGUIMIENTO.xlsx]POTENCIALES!R341C33</stp>
        <tr r="AG341" s="1"/>
      </tp>
      <tp>
        <v>220.96</v>
        <stp/>
        <stp>##V3_BDPV12</stp>
        <stp>HON US Equity</stp>
        <stp>HIGH_52WEEK</stp>
        <stp>[VALORES POTENCIALES Y SEGUIMIENTO.xlsx]POTENCIALES!R125C33</stp>
        <tr r="AG125" s="1"/>
      </tp>
      <tp>
        <v>152.99</v>
        <stp/>
        <stp>##V3_BDPV12</stp>
        <stp>GPN US Equity</stp>
        <stp>HIGH_52WEEK</stp>
        <stp>[VALORES POTENCIALES Y SEGUIMIENTO.xlsx]POTENCIALES!R193C33</stp>
        <tr r="AG193" s="1"/>
      </tp>
      <tp>
        <v>34.365000000000002</v>
        <stp/>
        <stp>##V3_BDPV12</stp>
        <stp>BEN US Equity</stp>
        <stp>HIGH_52WEEK</stp>
        <stp>[VALORES POTENCIALES Y SEGUIMIENTO.xlsx]POTENCIALES!R113C33</stp>
        <tr r="AG113" s="1"/>
      </tp>
      <tp>
        <v>71.55</v>
        <stp/>
        <stp>##V3_BDPV12</stp>
        <stp>STN CN Equity</stp>
        <stp>HIGH_52WEEK</stp>
        <stp>[VALORES POTENCIALES Y SEGUIMIENTO.xlsx]POTENCIALES!R141C33</stp>
        <tr r="AG141" s="1"/>
      </tp>
      <tp t="s">
        <v>#N/A N/A</v>
        <stp/>
        <stp>##V3_BDPV12</stp>
        <stp>RTN US Equity</stp>
        <stp>HIGH_52WEEK</stp>
        <stp>[VALORES POTENCIALES Y SEGUIMIENTO.xlsx]POTENCIALES!R197C33</stp>
        <tr r="AG197" s="1"/>
      </tp>
      <tp>
        <v>148.19999999999999</v>
        <stp/>
        <stp>##V3_BDPV12</stp>
        <stp>WCN US Equity</stp>
        <stp>HIGH_52WEEK</stp>
        <stp>[VALORES POTENCIALES Y SEGUIMIENTO.xlsx]POTENCIALES!R147C33</stp>
        <tr r="AG147" s="1"/>
      </tp>
      <tp>
        <v>67.06</v>
        <stp/>
        <stp>##V3_BDPV12</stp>
        <stp>SON US Equity</stp>
        <stp>HIGH_52WEEK</stp>
        <stp>[VALORES POTENCIALES Y SEGUIMIENTO.xlsx]POTENCIALES!R168C33</stp>
        <tr r="AG168" s="1"/>
      </tp>
      <tp>
        <v>211</v>
        <stp/>
        <stp>##V3_BDPV12</stp>
        <stp>NVDA US Equity</stp>
        <stp>PX_CLOSE_1D</stp>
        <stp>[VALORES POTENCIALES Y SEGUIMIENTO.xlsx]POTENCIALES!R346C32</stp>
        <tr r="AF346" s="1"/>
      </tp>
      <tp>
        <v>82.599998474121094</v>
        <stp/>
        <stp>##V3_BDPV12</stp>
        <stp>IAC US Equity</stp>
        <stp>BEST_TARGET_PRICE</stp>
        <stp>[VALORES POTENCIALES Y SEGUIMIENTO.xlsx]POTENCIALES!R268C27</stp>
        <tr r="AA268" s="1"/>
      </tp>
      <tp>
        <v>145.40121459960938</v>
        <stp/>
        <stp>##V3_BDPV12</stp>
        <stp>IBM US Equity</stp>
        <stp>BEST_TARGET_PRICE</stp>
        <stp>[VALORES POTENCIALES Y SEGUIMIENTO.xlsx]POTENCIALES!R335C27</stp>
        <tr r="AA335" s="1"/>
      </tp>
      <tp>
        <v>30.48</v>
        <stp/>
        <stp>##V3_BDPV12</stp>
        <stp>TRIP US Equity</stp>
        <stp>HIGH_52WEEK</stp>
        <stp>[VALORES POTENCIALES Y SEGUIMIENTO.xlsx]POTENCIALES!R265C33</stp>
        <tr r="AG265" s="1"/>
      </tp>
      <tp>
        <v>1.0962975503384438</v>
        <stp/>
        <stp>##V3_BDPV12</stp>
        <stp>941 HK Equity</stp>
        <stp>EV_EBITDA_ADJUSTED</stp>
        <stp>[VALORES POTENCIALES Y SEGUIMIENTO.xlsx]POTENCIALES!R363C15</stp>
        <tr r="O363" s="1"/>
      </tp>
      <tp t="s">
        <v>UNITED STATES</v>
        <stp/>
        <stp>##V3_BDPV12</stp>
        <stp>GGG US Equity</stp>
        <stp>COUNTRY_FULL_NAME</stp>
        <stp>[VALORES POTENCIALES Y SEGUIMIENTO.xlsx]POTENCIALES!R157C13</stp>
        <tr r="M157" s="1"/>
      </tp>
      <tp>
        <v>20.908423876183193</v>
        <stp/>
        <stp>##V3_BDPV12</stp>
        <stp>CHKP US Equity</stp>
        <stp>pe_ratio</stp>
        <stp>[VALORES POTENCIALES Y SEGUIMIENTO.xlsx]CARTERA!R35C18</stp>
        <tr r="R35" s="4"/>
      </tp>
      <tp t="s">
        <v>#N/A Field Not Applicable</v>
        <stp/>
        <stp>##V3_BDPV12</stp>
        <stp>BRK/B US Equity</stp>
        <stp>pe_ratio</stp>
        <stp>[VALORES POTENCIALES Y SEGUIMIENTO.xlsx]CARTERA!R29C18</stp>
        <tr r="R29" s="4"/>
      </tp>
      <tp>
        <v>106.33</v>
        <stp/>
        <stp>##V3_BDPV12</stp>
        <stp>BABA US Equity</stp>
        <stp>PX_CLOSE_1D</stp>
        <stp>[VALORES POTENCIALES Y SEGUIMIENTO.xlsx]POTENCIALES!R362C32</stp>
        <tr r="AF362" s="1"/>
      </tp>
      <tp>
        <v>362.1</v>
        <stp/>
        <stp>##V3_BDPV12</stp>
        <stp>BRK/B US Equity</stp>
        <stp>HIGH_52WEEK</stp>
        <stp>[VALORES POTENCIALES Y SEGUIMIENTO.xlsx]POTENCIALES!R115C33</stp>
        <tr r="AG115" s="1"/>
      </tp>
      <tp>
        <v>149.62</v>
        <stp/>
        <stp>##V3_BDPV12</stp>
        <stp>CHKP US Equity</stp>
        <stp>HIGH_52WEEK</stp>
        <stp>[VALORES POTENCIALES Y SEGUIMIENTO.xlsx]POTENCIALES!R360C33</stp>
        <tr r="AG360" s="1"/>
      </tp>
      <tp>
        <v>27885600000</v>
        <stp/>
        <stp>##V3_BDPV12</stp>
        <stp>ADS GY Equity</stp>
        <stp>CUR_MKT_CAP</stp>
        <stp>[VALORES POTENCIALES Y SEGUIMIENTO.xlsx]SPX SX5E CAC40 DAX30 IBEX35!R9C12</stp>
        <tr r="L9" s="6"/>
      </tp>
      <tp>
        <v>233.14285278320313</v>
        <stp/>
        <stp>##V3_BDPV12</stp>
        <stp>ITW US Equity</stp>
        <stp>BEST_TARGET_PRICE</stp>
        <stp>[VALORES POTENCIALES Y SEGUIMIENTO.xlsx]POTENCIALES!R160C27</stp>
        <tr r="AA160" s="1"/>
      </tp>
      <tp>
        <v>93.285713195800781</v>
        <stp/>
        <stp>##V3_BDPV12</stp>
        <stp>ITT US Equity</stp>
        <stp>BEST_TARGET_PRICE</stp>
        <stp>[VALORES POTENCIALES Y SEGUIMIENTO.xlsx]POTENCIALES!R161C27</stp>
        <tr r="AA161" s="1"/>
      </tp>
      <tp t="s">
        <v>USD</v>
        <stp/>
        <stp>##V3_BDPV12</stp>
        <stp>OMC US Equity</stp>
        <stp>CRNCY</stp>
        <stp>[VALORES POTENCIALES Y SEGUIMIENTO.xlsx]POTENCIALES!R8C14</stp>
        <tr r="N8" s="1"/>
      </tp>
      <tp>
        <v>27885600000</v>
        <stp/>
        <stp>##V3_BDPV12</stp>
        <stp>ADS GY Equity</stp>
        <stp>CUR_MKT_CAP</stp>
        <stp>[VALORES POTENCIALES Y SEGUIMIENTO.xlsx]SPX SX5E CAC40 DAX30 IBEX35!R8C30</stp>
        <tr r="AD8" s="6"/>
      </tp>
      <tp t="s">
        <v>#N/A N/A</v>
        <stp/>
        <stp>##V3_BDPV12</stp>
        <stp>ZNGA US Equity</stp>
        <stp>PX_CLOSE_1D</stp>
        <stp>[VALORES POTENCIALES Y SEGUIMIENTO.xlsx]POTENCIALES!R328C32</stp>
        <tr r="AF328" s="1"/>
      </tp>
      <tp>
        <v>330.81</v>
        <stp/>
        <stp>##V3_BDPV12</stp>
        <stp>ZBRA US Equity</stp>
        <stp>PX_CLOSE_1D</stp>
        <stp>[VALORES POTENCIALES Y SEGUIMIENTO.xlsx]POTENCIALES!R345C32</stp>
        <tr r="AF345" s="1"/>
      </tp>
      <tp>
        <v>15.794490567125788</v>
        <stp/>
        <stp>##V3_BDPV12</stp>
        <stp>SAN FP Equity</stp>
        <stp>pe_ratio</stp>
        <stp>[VALORES POTENCIALES Y SEGUIMIENTO.xlsx]CARTERA!R26C18</stp>
        <tr r="R26" s="4"/>
      </tp>
      <tp>
        <v>23.824636744222797</v>
        <stp/>
        <stp>##V3_BDPV12</stp>
        <stp>JEN GY Equity</stp>
        <stp>pe_ratio</stp>
        <stp>[VALORES POTENCIALES Y SEGUIMIENTO.xlsx]CARTERA!R55C18</stp>
        <tr r="R55" s="4"/>
      </tp>
      <tp>
        <v>520.76</v>
        <stp/>
        <stp>##V3_BDPV12</stp>
        <stp>ULTA US Equity</stp>
        <stp>PX_CLOSE_1D</stp>
        <stp>[VALORES POTENCIALES Y SEGUIMIENTO.xlsx]POTENCIALES!R237C32</stp>
        <tr r="AF237" s="1"/>
      </tp>
      <tp t="s">
        <v>#N/A Field Not Applicable</v>
        <stp/>
        <stp>##V3_BDPV12</stp>
        <stp>KXS CN Equity</stp>
        <stp>DVD_EX_DT</stp>
        <stp>[VALORES POTENCIALES Y SEGUIMIENTO.xlsx]POTENCIALES!R257C11</stp>
        <tr r="K257" s="1"/>
      </tp>
      <tp>
        <v>161.97</v>
        <stp/>
        <stp>##V3_BDPV12</stp>
        <stp>IPGP US Equity</stp>
        <stp>HIGH_52WEEK</stp>
        <stp>[VALORES POTENCIALES Y SEGUIMIENTO.xlsx]POTENCIALES!R350C33</stp>
        <tr r="AG350" s="1"/>
      </tp>
      <tp>
        <v>92.4</v>
        <stp/>
        <stp>##V3_BDPV12</stp>
        <stp>NTAP US Equity</stp>
        <stp>HIGH_52WEEK</stp>
        <stp>[VALORES POTENCIALES Y SEGUIMIENTO.xlsx]POTENCIALES!R333C33</stp>
        <tr r="AG333" s="1"/>
      </tp>
      <tp t="s">
        <v>UNITED STATES</v>
        <stp/>
        <stp>##V3_BDPV12</stp>
        <stp>GPC US Equity</stp>
        <stp>COUNTRY_FULL_NAME</stp>
        <stp>[VALORES POTENCIALES Y SEGUIMIENTO.xlsx]POTENCIALES!R219C13</stp>
        <tr r="M219" s="1"/>
      </tp>
      <tp t="s">
        <v>UNITED STATES</v>
        <stp/>
        <stp>##V3_BDPV12</stp>
        <stp>GPS US Equity</stp>
        <stp>COUNTRY_FULL_NAME</stp>
        <stp>[VALORES POTENCIALES Y SEGUIMIENTO.xlsx]POTENCIALES!R214C13</stp>
        <tr r="M214" s="1"/>
      </tp>
      <tp>
        <v>90753924621.12001</v>
        <stp/>
        <stp>##V3_BDPV12</stp>
        <stp>AIR GY Equity</stp>
        <stp>CUR_MKT_CAP</stp>
        <stp>[VALORES POTENCIALES Y SEGUIMIENTO.xlsx]SPX SX5E CAC40 DAX30 IBEX35!R9C30</stp>
        <tr r="AD9" s="6"/>
      </tp>
      <tp t="s">
        <v>UNITED STATES</v>
        <stp/>
        <stp>##V3_BDPV12</stp>
        <stp>GPN US Equity</stp>
        <stp>COUNTRY_FULL_NAME</stp>
        <stp>[VALORES POTENCIALES Y SEGUIMIENTO.xlsx]POTENCIALES!R193C13</stp>
        <tr r="M193" s="1"/>
      </tp>
      <tp>
        <v>141.44</v>
        <stp/>
        <stp>##V3_BDPV12</stp>
        <stp>DLTR US Equity</stp>
        <stp>PX_CLOSE_YTD</stp>
        <stp>[VALORES POTENCIALES Y SEGUIMIENTO.xlsx]POTENCIALES!R228C29</stp>
        <tr r="AC228" s="1"/>
      </tp>
      <tp t="s">
        <v>#N/A N/A</v>
        <stp/>
        <stp>##V3_BDPV12</stp>
        <stp>DNKN US Equity</stp>
        <stp>PX_CLOSE_YTD</stp>
        <stp>[VALORES POTENCIALES Y SEGUIMIENTO.xlsx]POTENCIALES!R243C29</stp>
        <tr r="AC243" s="1"/>
      </tp>
      <tp>
        <v>0</v>
        <stp/>
        <stp>##V3_BDPV12</stp>
        <stp>BA US Equity</stp>
        <stp>EQY_DPS</stp>
        <stp>[VALORES POTENCIALES Y SEGUIMIENTO.xlsx]POTENCIALES!R196C10</stp>
        <tr r="J196" s="1"/>
      </tp>
      <tp>
        <v>1.96</v>
        <stp/>
        <stp>##V3_BDPV12</stp>
        <stp>MA US Equity</stp>
        <stp>EQY_DPS</stp>
        <stp>[VALORES POTENCIALES Y SEGUIMIENTO.xlsx]POTENCIALES!R103C10</stp>
        <tr r="J103" s="1"/>
      </tp>
      <tp>
        <v>0.68</v>
        <stp/>
        <stp>##V3_BDPV12</stp>
        <stp>EA US Equity</stp>
        <stp>EQY_DPS</stp>
        <stp>[VALORES POTENCIALES Y SEGUIMIENTO.xlsx]POTENCIALES!R329C10</stp>
        <tr r="J329" s="1"/>
      </tp>
      <tp>
        <v>26.543556264624193</v>
        <stp/>
        <stp>##V3_BDPV12</stp>
        <stp>VRSK US Equity</stp>
        <stp>EV_EBITDA_ADJUSTED</stp>
        <stp>[VALORES POTENCIALES Y SEGUIMIENTO.xlsx]POTENCIALES!R52C15</stp>
        <tr r="O52" s="1"/>
      </tp>
      <tp t="s">
        <v>#N/A Field Not Applicable</v>
        <stp/>
        <stp>##V3_BDPV12</stp>
        <stp>ICLN US Equity</stp>
        <stp>RETURN_COM_EQY</stp>
        <stp>[VALORES POTENCIALES Y SEGUIMIENTO.xlsx]CARTERA!R52C19</stp>
        <tr r="S52" s="4"/>
      </tp>
      <tp>
        <v>23.66582437243979</v>
        <stp/>
        <stp>##V3_BDPV12</stp>
        <stp>BRKR US Equity</stp>
        <stp>EV_EBITDA_ADJUSTED</stp>
        <stp>[VALORES POTENCIALES Y SEGUIMIENTO.xlsx]POTENCIALES!R78C15</stp>
        <tr r="O78" s="1"/>
      </tp>
      <tp t="s">
        <v>UNITED STATES</v>
        <stp/>
        <stp>##V3_BDPV12</stp>
        <stp>ETSY US Equity</stp>
        <stp>COUNTRY_FULL_NAME</stp>
        <stp>[VALORES POTENCIALES Y SEGUIMIENTO.xlsx]POTENCIALES!R260C13</stp>
        <tr r="M260" s="1"/>
      </tp>
      <tp t="s">
        <v>Alphabet Inc</v>
        <stp/>
        <stp>##V3_BDPV12</stp>
        <stp>GOOG UW Equity</stp>
        <stp>SECURITY_NAME</stp>
        <stp>[VALORES POTENCIALES Y SEGUIMIENTO.xlsx]SPX SX5E CAC40 DAX30 IBEX35!R211C5</stp>
        <tr r="E211" s="6"/>
      </tp>
      <tp t="s">
        <v>#N/A Field Not Applicable</v>
        <stp/>
        <stp>##V3_BDPV12</stp>
        <stp>ZNGA US Equity</stp>
        <stp>DVD_EX_DT</stp>
        <stp>[VALORES POTENCIALES Y SEGUIMIENTO.xlsx]POTENCIALES!R328C11</stp>
        <tr r="K328" s="1"/>
      </tp>
      <tp t="s">
        <v>UNITED STATES</v>
        <stp/>
        <stp>##V3_BDPV12</stp>
        <stp>TTWO US Equity</stp>
        <stp>COUNTRY_FULL_NAME</stp>
        <stp>[VALORES POTENCIALES Y SEGUIMIENTO.xlsx]POTENCIALES!R327C13</stp>
        <tr r="M327" s="1"/>
      </tp>
      <tp t="s">
        <v>UNITED STATES</v>
        <stp/>
        <stp>##V3_BDPV12</stp>
        <stp>FB US Equity</stp>
        <stp>COUNTRY_FULL_NAME</stp>
        <stp>[VALORES POTENCIALES Y SEGUIMIENTO.xlsx]CARTERA!R37C32</stp>
        <tr r="AF37" s="4"/>
      </tp>
      <tp t="s">
        <v>UNITED STATES</v>
        <stp/>
        <stp>##V3_BDPV12</stp>
        <stp>BA US Equity</stp>
        <stp>COUNTRY_FULL_NAME</stp>
        <stp>[VALORES POTENCIALES Y SEGUIMIENTO.xlsx]CARTERA!R24C32</stp>
        <tr r="AF24" s="4"/>
      </tp>
      <tp t="s">
        <v>UNITED STATES</v>
        <stp/>
        <stp>##V3_BDPV12</stp>
        <stp>KR US Equity</stp>
        <stp>COUNTRY_FULL_NAME</stp>
        <stp>[VALORES POTENCIALES Y SEGUIMIENTO.xlsx]CARTERA!R43C32</stp>
        <tr r="AF43" s="4"/>
      </tp>
      <tp t="s">
        <v>UNITED STATES</v>
        <stp/>
        <stp>##V3_BDPV12</stp>
        <stp>KO US Equity</stp>
        <stp>COUNTRY_FULL_NAME</stp>
        <stp>[VALORES POTENCIALES Y SEGUIMIENTO.xlsx]CARTERA!R42C32</stp>
        <tr r="AF42" s="4"/>
      </tp>
      <tp t="s">
        <v>BERMUDA</v>
        <stp/>
        <stp>##V3_BDPV12</stp>
        <stp>TK US Equity</stp>
        <stp>COUNTRY_FULL_NAME</stp>
        <stp>[VALORES POTENCIALES Y SEGUIMIENTO.xlsx]CARTERA!R64C32</stp>
        <tr r="AF64" s="4"/>
      </tp>
      <tp t="s">
        <v>UNITED STATES</v>
        <stp/>
        <stp>##V3_BDPV12</stp>
        <stp>ATVI US Equity</stp>
        <stp>COUNTRY_FULL_NAME</stp>
        <stp>[VALORES POTENCIALES Y SEGUIMIENTO.xlsx]POTENCIALES!R326C13</stp>
        <tr r="M326" s="1"/>
      </tp>
      <tp t="s">
        <v>31/08/2020</v>
        <stp/>
        <stp>##V3_BDPV12</stp>
        <stp>DNKN US Equity</stp>
        <stp>DVD_EX_DT</stp>
        <stp>[VALORES POTENCIALES Y SEGUIMIENTO.xlsx]POTENCIALES!R243C11</stp>
        <tr r="K243" s="1"/>
      </tp>
      <tp>
        <v>54.8</v>
        <stp/>
        <stp>##V3_BDPV12</stp>
        <stp>DE000A2GS401 ISIN</stp>
        <stp>INTERVAL_HIGH</stp>
        <stp>[VALORES POTENCIALES Y SEGUIMIENTO.xlsx]CARTERA!R38C4</stp>
        <stp>START_DATE_OVERRIDE</stp>
        <stp>20200101</stp>
        <stp>END_DATE_OVERRIDE</stp>
        <stp>20230203</stp>
        <stp>MARKET_DATA_OVERRIDE</stp>
        <stp>PX_LAST</stp>
        <tr r="D38" s="4"/>
      </tp>
      <tp>
        <v>52.526317596435547</v>
        <stp/>
        <stp>##V3_BDPV12</stp>
        <stp>KR US Equity</stp>
        <stp>BEST_TARGET_PRICE</stp>
        <stp>[VALORES POTENCIALES Y SEGUIMIENTO.xlsx]CARTERA!R43C30</stp>
        <tr r="AD43" s="4"/>
      </tp>
      <tp>
        <v>68.599998474121094</v>
        <stp/>
        <stp>##V3_BDPV12</stp>
        <stp>KO US Equity</stp>
        <stp>BEST_TARGET_PRICE</stp>
        <stp>[VALORES POTENCIALES Y SEGUIMIENTO.xlsx]CARTERA!R42C30</stp>
        <tr r="AD42" s="4"/>
      </tp>
      <tp>
        <v>207.11111450195313</v>
        <stp/>
        <stp>##V3_BDPV12</stp>
        <stp>FB US Equity</stp>
        <stp>BEST_TARGET_PRICE</stp>
        <stp>[VALORES POTENCIALES Y SEGUIMIENTO.xlsx]CARTERA!R37C30</stp>
        <tr r="AD37" s="4"/>
      </tp>
      <tp>
        <v>225.96400451660156</v>
        <stp/>
        <stp>##V3_BDPV12</stp>
        <stp>BA US Equity</stp>
        <stp>BEST_TARGET_PRICE</stp>
        <stp>[VALORES POTENCIALES Y SEGUIMIENTO.xlsx]CARTERA!R24C30</stp>
        <tr r="AD24" s="4"/>
      </tp>
      <tp t="s">
        <v>#N/A N/A</v>
        <stp/>
        <stp>##V3_BDPV12</stp>
        <stp>TK US Equity</stp>
        <stp>BEST_TARGET_PRICE</stp>
        <stp>[VALORES POTENCIALES Y SEGUIMIENTO.xlsx]CARTERA!R64C30</stp>
        <tr r="AD64" s="4"/>
      </tp>
      <tp t="s">
        <v>UNITED STATES</v>
        <stp/>
        <stp>##V3_BDPV12</stp>
        <stp>CTXS US Equity</stp>
        <stp>COUNTRY_FULL_NAME</stp>
        <stp>[VALORES POTENCIALES Y SEGUIMIENTO.xlsx]POTENCIALES!R302C13</stp>
        <tr r="M302" s="1"/>
      </tp>
      <tp>
        <v>225.14285278320313</v>
        <stp/>
        <stp>##V3_BDPV12</stp>
        <stp>AZPN US Equity</stp>
        <stp>BEST_TARGET_PRICE</stp>
        <stp>[VALORES POTENCIALES Y SEGUIMIENTO.xlsx]POTENCIALES!R294C27</stp>
        <tr r="AA294" s="1"/>
      </tp>
      <tp t="s">
        <v>Everest Re Group Ltd</v>
        <stp/>
        <stp>##V3_BDPV12</stp>
        <stp>RE UN Equity</stp>
        <stp>SECURITY_NAME</stp>
        <stp>[VALORES POTENCIALES Y SEGUIMIENTO.xlsx]SPX SX5E CAC40 DAX30 IBEX35!R398C5</stp>
        <tr r="E398" s="6"/>
      </tp>
      <tp t="s">
        <v>Mastercard Inc</v>
        <stp/>
        <stp>##V3_BDPV12</stp>
        <stp>MA UN Equity</stp>
        <stp>SECURITY_NAME</stp>
        <stp>[VALORES POTENCIALES Y SEGUIMIENTO.xlsx]SPX SX5E CAC40 DAX30 IBEX35!R298C5</stp>
        <tr r="E298" s="6"/>
      </tp>
      <tp t="s">
        <v>Edwards Lifesciences Corp</v>
        <stp/>
        <stp>##V3_BDPV12</stp>
        <stp>EW UN Equity</stp>
        <stp>SECURITY_NAME</stp>
        <stp>[VALORES POTENCIALES Y SEGUIMIENTO.xlsx]SPX SX5E CAC40 DAX30 IBEX35!R178C5</stp>
        <tr r="E178" s="6"/>
      </tp>
      <tp t="s">
        <v>Dollar General Corp</v>
        <stp/>
        <stp>##V3_BDPV12</stp>
        <stp>DG UN Equity</stp>
        <stp>SECURITY_NAME</stp>
        <stp>[VALORES POTENCIALES Y SEGUIMIENTO.xlsx]SPX SX5E CAC40 DAX30 IBEX35!R138C5</stp>
        <tr r="E138" s="6"/>
      </tp>
      <tp t="s">
        <v>#N/A Field Not Applicable</v>
        <stp/>
        <stp>##V3_BDPV12</stp>
        <stp>INOV US Equity</stp>
        <stp>DVD_EX_DT</stp>
        <stp>[VALORES POTENCIALES Y SEGUIMIENTO.xlsx]POTENCIALES!R312C11</stp>
        <tr r="K312" s="1"/>
      </tp>
      <tp t="s">
        <v>UNITED STATES</v>
        <stp/>
        <stp>##V3_BDPV12</stp>
        <stp>NTAP US Equity</stp>
        <stp>COUNTRY_FULL_NAME</stp>
        <stp>[VALORES POTENCIALES Y SEGUIMIENTO.xlsx]POTENCIALES!R333C13</stp>
        <tr r="M333" s="1"/>
      </tp>
      <tp t="s">
        <v>#N/A Field Not Applicable</v>
        <stp/>
        <stp>##V3_BDPV12</stp>
        <stp>ANSS US Equity</stp>
        <stp>DVD_EX_DT</stp>
        <stp>[VALORES POTENCIALES Y SEGUIMIENTO.xlsx]POTENCIALES!R295C11</stp>
        <tr r="K295" s="1"/>
      </tp>
      <tp>
        <v>9.692873034871468</v>
        <stp/>
        <stp>##V3_BDPV12</stp>
        <stp>MO US Equity</stp>
        <stp>pe_ratio</stp>
        <stp>[VALORES POTENCIALES Y SEGUIMIENTO.xlsx]POTENCIALES!R32C16</stp>
        <tr r="P32" s="1"/>
      </tp>
      <tp>
        <v>24.127050339610417</v>
        <stp/>
        <stp>##V3_BDPV12</stp>
        <stp>KO US Equity</stp>
        <stp>pe_ratio</stp>
        <stp>[VALORES POTENCIALES Y SEGUIMIENTO.xlsx]POTENCIALES!R38C16</stp>
        <tr r="P38" s="1"/>
      </tp>
      <tp>
        <v>31.561666488647461</v>
        <stp/>
        <stp>##V3_BDPV12</stp>
        <stp>AD NA Equity</stp>
        <stp>BEST_TARGET_PRICE</stp>
        <stp>[VALORES POTENCIALES Y SEGUIMIENTO.xlsx]CARTERA!R51C30</stp>
        <tr r="AD51" s="4"/>
      </tp>
      <tp t="s">
        <v>#N/A N/A</v>
        <stp/>
        <stp>##V3_BDPV12</stp>
        <stp>SXIPEX GY Equity</stp>
        <stp>CURR_ENTP_VAL</stp>
        <stp>[VALORES POTENCIALES Y SEGUIMIENTO.xlsx]CARTERA!R44C21</stp>
        <tr r="U44" s="4"/>
      </tp>
      <tp t="s">
        <v>UNITED STATES</v>
        <stp/>
        <stp>##V3_BDPV12</stp>
        <stp>MTCH US Equity</stp>
        <stp>COUNTRY_FULL_NAME</stp>
        <stp>[VALORES POTENCIALES Y SEGUIMIENTO.xlsx]POTENCIALES!R269C13</stp>
        <tr r="M269" s="1"/>
      </tp>
      <tp t="s">
        <v>#N/A Field Not Applicable</v>
        <stp/>
        <stp>##V3_BDPV12</stp>
        <stp>SNPS US Equity</stp>
        <stp>DVD_EX_DT</stp>
        <stp>[VALORES POTENCIALES Y SEGUIMIENTO.xlsx]POTENCIALES!R292C11</stp>
        <tr r="K292" s="1"/>
      </tp>
      <tp t="s">
        <v>FRANCE</v>
        <stp/>
        <stp>##V3_BDPV12</stp>
        <stp>AI FP Equity</stp>
        <stp>COUNTRY_FULL_NAME</stp>
        <stp>[VALORES POTENCIALES Y SEGUIMIENTO.xlsx]CARTERA!R19C32</stp>
        <tr r="AF19" s="4"/>
      </tp>
      <tp t="s">
        <v>FRANCE</v>
        <stp/>
        <stp>##V3_BDPV12</stp>
        <stp>AM FP Equity</stp>
        <stp>COUNTRY_FULL_NAME</stp>
        <stp>[VALORES POTENCIALES Y SEGUIMIENTO.xlsx]CARTERA!R13C32</stp>
        <tr r="AF13" s="4"/>
      </tp>
      <tp t="s">
        <v>CANADA</v>
        <stp/>
        <stp>##V3_BDPV12</stp>
        <stp>OTEX US Equity</stp>
        <stp>COUNTRY_FULL_NAME</stp>
        <stp>[VALORES POTENCIALES Y SEGUIMIENTO.xlsx]POTENCIALES!R323C13</stp>
        <tr r="M323" s="1"/>
      </tp>
      <tp t="s">
        <v>05/01/2023</v>
        <stp/>
        <stp>##V3_BDPV12</stp>
        <stp>GNTX US Equity</stp>
        <stp>DVD_EX_DT</stp>
        <stp>[VALORES POTENCIALES Y SEGUIMIENTO.xlsx]POTENCIALES!R133C11</stp>
        <tr r="K133" s="1"/>
      </tp>
      <tp>
        <v>4.0857143402099609</v>
        <stp/>
        <stp>##V3_BDPV12</stp>
        <stp>MT IM Equity</stp>
        <stp>BEST_TARGET_PRICE</stp>
        <stp>[VALORES POTENCIALES Y SEGUIMIENTO.xlsx]CARTERA!R65C30</stp>
        <tr r="AD65" s="4"/>
      </tp>
      <tp t="s">
        <v>06/02/2023</v>
        <stp/>
        <stp>##V3_BDPV12</stp>
        <stp>INTC US Equity</stp>
        <stp>DVD_EX_DT</stp>
        <stp>[VALORES POTENCIALES Y SEGUIMIENTO.xlsx]POTENCIALES!R352C11</stp>
        <tr r="K352" s="1"/>
      </tp>
      <tp t="s">
        <v>UNITED STATES</v>
        <stp/>
        <stp>##V3_BDPV12</stp>
        <stp>TTEK US Equity</stp>
        <stp>COUNTRY_FULL_NAME</stp>
        <stp>[VALORES POTENCIALES Y SEGUIMIENTO.xlsx]POTENCIALES!R143C13</stp>
        <tr r="M143" s="1"/>
      </tp>
      <tp t="s">
        <v>09/01/2023</v>
        <stp/>
        <stp>##V3_BDPV12</stp>
        <stp>INTU US Equity</stp>
        <stp>DVD_EX_DT</stp>
        <stp>[VALORES POTENCIALES Y SEGUIMIENTO.xlsx]POTENCIALES!R283C11</stp>
        <tr r="K283" s="1"/>
      </tp>
      <tp t="s">
        <v>Oracle Corp</v>
        <stp/>
        <stp>##V3_BDPV12</stp>
        <stp>ORCL UN Equity</stp>
        <stp>SECURITY_NAME</stp>
        <stp>[VALORES POTENCIALES Y SEGUIMIENTO.xlsx]SPX SX5E CAC40 DAX30 IBEX35!R359C5</stp>
        <tr r="E359" s="6"/>
      </tp>
      <tp>
        <v>155.19047546386719</v>
        <stp/>
        <stp>##V3_BDPV12</stp>
        <stp>AI FP Equity</stp>
        <stp>BEST_TARGET_PRICE</stp>
        <stp>[VALORES POTENCIALES Y SEGUIMIENTO.xlsx]CARTERA!R19C30</stp>
        <tr r="AD19" s="4"/>
      </tp>
      <tp>
        <v>182.66667175292969</v>
        <stp/>
        <stp>##V3_BDPV12</stp>
        <stp>AM FP Equity</stp>
        <stp>BEST_TARGET_PRICE</stp>
        <stp>[VALORES POTENCIALES Y SEGUIMIENTO.xlsx]CARTERA!R13C30</stp>
        <tr r="AD13" s="4"/>
      </tp>
      <tp t="s">
        <v>ITALY</v>
        <stp/>
        <stp>##V3_BDPV12</stp>
        <stp>MT IM Equity</stp>
        <stp>COUNTRY_FULL_NAME</stp>
        <stp>[VALORES POTENCIALES Y SEGUIMIENTO.xlsx]CARTERA!R65C32</stp>
        <tr r="AF65" s="4"/>
      </tp>
      <tp t="s">
        <v>NETHERLANDS</v>
        <stp/>
        <stp>##V3_BDPV12</stp>
        <stp>AD NA Equity</stp>
        <stp>COUNTRY_FULL_NAME</stp>
        <stp>[VALORES POTENCIALES Y SEGUIMIENTO.xlsx]CARTERA!R51C32</stp>
        <tr r="AF51" s="4"/>
      </tp>
      <tp t="s">
        <v>NVIDIA Corp</v>
        <stp/>
        <stp>##V3_BDPV12</stp>
        <stp>NVDA UW Equity</stp>
        <stp>SECURITY_NAME</stp>
        <stp>[VALORES POTENCIALES Y SEGUIMIENTO.xlsx]SPX SX5E CAC40 DAX30 IBEX35!R348C5</stp>
        <tr r="E348" s="6"/>
      </tp>
      <tp t="s">
        <v>UNITED STATES</v>
        <stp/>
        <stp>##V3_BDPV12</stp>
        <stp>FTNT US Equity</stp>
        <stp>COUNTRY_FULL_NAME</stp>
        <stp>[VALORES POTENCIALES Y SEGUIMIENTO.xlsx]POTENCIALES!R331C13</stp>
        <tr r="M331" s="1"/>
      </tp>
      <tp t="s">
        <v>Catalent Inc</v>
        <stp/>
        <stp>##V3_BDPV12</stp>
        <stp>CTLT UN Equity</stp>
        <stp>SECURITY_NAME</stp>
        <stp>[VALORES POTENCIALES Y SEGUIMIENTO.xlsx]SPX SX5E CAC40 DAX30 IBEX35!R125C5</stp>
        <tr r="E125" s="6"/>
      </tp>
      <tp>
        <v>22757492444.959999</v>
        <stp/>
        <stp>##V3_BDPV12</stp>
        <stp>VRSN US Equity</stp>
        <stp>CUR_MKT_CAP</stp>
        <stp>[VALORES POTENCIALES Y SEGUIMIENTO.xlsx]POTENCIALES!R279C17</stp>
        <tr r="Q279" s="1"/>
      </tp>
      <tp t="s">
        <v>Advance Auto Parts Inc</v>
        <stp/>
        <stp>##V3_BDPV12</stp>
        <stp>AAP UN Equity</stp>
        <stp>SECURITY_NAME</stp>
        <stp>[VALORES POTENCIALES Y SEGUIMIENTO.xlsx]SPX SX5E CAC40 DAX30 IBEX35!R9C5</stp>
        <tr r="E9" s="6"/>
      </tp>
      <tp>
        <v>8911166349.2399979</v>
        <stp/>
        <stp>##V3_BDPV12</stp>
        <stp>AAP US Equity</stp>
        <stp>CUR_MKT_CAP</stp>
        <stp>[VALORES POTENCIALES Y SEGUIMIENTO.xlsx]POTENCIALES!R220C17</stp>
        <tr r="Q220" s="1"/>
      </tp>
      <tp>
        <v>10.270821354616597</v>
        <stp/>
        <stp>##V3_BDPV12</stp>
        <stp>AMN US Equity</stp>
        <stp>EV_EBITDA_ADJUSTED</stp>
        <stp>[VALORES POTENCIALES Y SEGUIMIENTO.xlsx]POTENCIALES!R59C15</stp>
        <tr r="O59" s="1"/>
      </tp>
      <tp>
        <v>32.759945952541145</v>
        <stp/>
        <stp>##V3_BDPV12</stp>
        <stp>PDD US Equity</stp>
        <stp>RETURN_COM_EQY</stp>
        <stp>[VALORES POTENCIALES Y SEGUIMIENTO.xlsx]CARTERA!R23C19</stp>
        <tr r="S23" s="4"/>
      </tp>
      <tp>
        <v>21191978930.760002</v>
        <stp/>
        <stp>##V3_BDPV12</stp>
        <stp>WSP CN Equity</stp>
        <stp>CUR_MKT_CAP</stp>
        <stp>[VALORES POTENCIALES Y SEGUIMIENTO.xlsx]POTENCIALES!R140C17</stp>
        <tr r="Q140" s="1"/>
      </tp>
      <tp>
        <v>93266388588.779999</v>
        <stp/>
        <stp>##V3_BDPV12</stp>
        <stp>ADP US Equity</stp>
        <stp>CUR_MKT_CAP</stp>
        <stp>[VALORES POTENCIALES Y SEGUIMIENTO.xlsx]POTENCIALES!R184C17</stp>
        <tr r="Q184" s="1"/>
      </tp>
      <tp t="s">
        <v>USD</v>
        <stp/>
        <stp>##V3_BDPV12</stp>
        <stp>MOG/A US Equity</stp>
        <stp>CRNCY</stp>
        <stp>[VALORES POTENCIALES Y SEGUIMIENTO.xlsx]POTENCIALES!R208C14</stp>
        <tr r="N208" s="1"/>
      </tp>
      <tp>
        <v>128398073076</v>
        <stp/>
        <stp>##V3_BDPV12</stp>
        <stp>UNP US Equity</stp>
        <stp>CUR_MKT_CAP</stp>
        <stp>[VALORES POTENCIALES Y SEGUIMIENTO.xlsx]POTENCIALES!R173C17</stp>
        <tr r="Q173" s="1"/>
      </tp>
      <tp>
        <v>45372250262.819992</v>
        <stp/>
        <stp>##V3_BDPV12</stp>
        <stp>ROP US Equity</stp>
        <stp>CUR_MKT_CAP</stp>
        <stp>[VALORES POTENCIALES Y SEGUIMIENTO.xlsx]POTENCIALES!R132C17</stp>
        <tr r="Q132" s="1"/>
      </tp>
      <tp>
        <v>25870663061.950005</v>
        <stp/>
        <stp>##V3_BDPV12</stp>
        <stp>TTD US Equity</stp>
        <stp>CUR_MKT_CAP</stp>
        <stp>[VALORES POTENCIALES Y SEGUIMIENTO.xlsx]POTENCIALES!R7C17</stp>
        <tr r="Q7" s="1"/>
      </tp>
      <tp>
        <v>8.7200888659089202</v>
        <stp/>
        <stp>##V3_BDPV12</stp>
        <stp>ABC US Equity</stp>
        <stp>EV_EBITDA_ADJUSTED</stp>
        <stp>[VALORES POTENCIALES Y SEGUIMIENTO.xlsx]POTENCIALES!R98C15</stp>
        <tr r="O98" s="1"/>
      </tp>
      <tp>
        <v>5.7083025482782093</v>
        <stp/>
        <stp>##V3_BDPV12</stp>
        <stp>HQY US Equity</stp>
        <stp>NET_DEBT_TO_EBITDA</stp>
        <stp>[VALORES POTENCIALES Y SEGUIMIENTO.xlsx]POTENCIALES!R55C20</stp>
        <tr r="T55" s="1"/>
      </tp>
      <tp>
        <v>-1.7797631862217438</v>
        <stp/>
        <stp>##V3_BDPV12</stp>
        <stp>HUM US Equity</stp>
        <stp>NET_DEBT_TO_EBITDA</stp>
        <stp>[VALORES POTENCIALES Y SEGUIMIENTO.xlsx]POTENCIALES!R79C20</stp>
        <tr r="T79" s="1"/>
      </tp>
      <tp>
        <v>5815989951.0599985</v>
        <stp/>
        <stp>##V3_BDPV12</stp>
        <stp>FIVN US Equity</stp>
        <stp>CUR_MKT_CAP</stp>
        <stp>[VALORES POTENCIALES Y SEGUIMIENTO.xlsx]POTENCIALES!R286C17</stp>
        <tr r="Q286" s="1"/>
      </tp>
      <tp t="s">
        <v>#N/A N/A</v>
        <stp/>
        <stp>##V3_BDPV12</stp>
        <stp>DNKN US Equity</stp>
        <stp>CUR_MKT_CAP</stp>
        <stp>[VALORES POTENCIALES Y SEGUIMIENTO.xlsx]POTENCIALES!R243C17</stp>
        <tr r="Q243" s="1"/>
      </tp>
      <tp t="s">
        <v>#N/A N/A</v>
        <stp/>
        <stp>##V3_BDPV12</stp>
        <stp>CERN US Equity</stp>
        <stp>CUR_MKT_CAP</stp>
        <stp>[VALORES POTENCIALES Y SEGUIMIENTO.xlsx]POTENCIALES!R313C17</stp>
        <tr r="Q313" s="1"/>
      </tp>
      <tp t="s">
        <v>#N/A N/A</v>
        <stp/>
        <stp>##V3_BDPV12</stp>
        <stp>AAXN US Equity</stp>
        <stp>CUR_MKT_CAP</stp>
        <stp>[VALORES POTENCIALES Y SEGUIMIENTO.xlsx]POTENCIALES!R162C17</stp>
        <tr r="Q162" s="1"/>
      </tp>
      <tp>
        <v>3.938307030129125</v>
        <stp/>
        <stp>##V3_BDPV12</stp>
        <stp>HLT US Equity</stp>
        <stp>NET_DEBT_TO_EBITDA</stp>
        <stp>[VALORES POTENCIALES Y SEGUIMIENTO.xlsx]POTENCIALES!R28C20</stp>
        <tr r="T28" s="1"/>
      </tp>
      <tp>
        <v>13180953851.999998</v>
        <stp/>
        <stp>##V3_BDPV12</stp>
        <stp>AZPN US Equity</stp>
        <stp>CUR_MKT_CAP</stp>
        <stp>[VALORES POTENCIALES Y SEGUIMIENTO.xlsx]POTENCIALES!R294C17</stp>
        <tr r="Q294" s="1"/>
      </tp>
      <tp>
        <v>1038413240557.4249</v>
        <stp/>
        <stp>##V3_BDPV12</stp>
        <stp>AMZN US Equity</stp>
        <stp>CUR_MKT_CAP</stp>
        <stp>[VALORES POTENCIALES Y SEGUIMIENTO.xlsx]POTENCIALES!R262C17</stp>
        <tr r="Q262" s="1"/>
      </tp>
      <tp>
        <v>10.858565577062084</v>
        <stp/>
        <stp>##V3_BDPV12</stp>
        <stp>LDO IM Equity</stp>
        <stp>RETURN_COM_EQY</stp>
        <stp>[VALORES POTENCIALES Y SEGUIMIENTO.xlsx]CARTERA!R60C19</stp>
        <tr r="S60" s="4"/>
      </tp>
      <tp t="s">
        <v>#N/A N/A</v>
        <stp/>
        <stp>##V3_BDPV12</stp>
        <stp>NUAN US Equity</stp>
        <stp>CUR_MKT_CAP</stp>
        <stp>[VALORES POTENCIALES Y SEGUIMIENTO.xlsx]POTENCIALES!R290C17</stp>
        <tr r="Q290" s="1"/>
      </tp>
      <tp>
        <v>14078535328.259998</v>
        <stp/>
        <stp>##V3_BDPV12</stp>
        <stp>NDSN US Equity</stp>
        <stp>CUR_MKT_CAP</stp>
        <stp>[VALORES POTENCIALES Y SEGUIMIENTO.xlsx]POTENCIALES!R158C17</stp>
        <tr r="Q158" s="1"/>
      </tp>
      <tp>
        <v>3.4037945573016488</v>
        <stp/>
        <stp>##V3_BDPV12</stp>
        <stp>HAS US Equity</stp>
        <stp>NET_DEBT_TO_EBITDA</stp>
        <stp>[VALORES POTENCIALES Y SEGUIMIENTO.xlsx]POTENCIALES!R30C20</stp>
        <tr r="T30" s="1"/>
      </tp>
      <tp>
        <v>2610.0500000000002</v>
        <stp/>
        <stp>##V3_BDPV12</stp>
        <stp>AZO US Equity</stp>
        <stp>HIGH_52WEEK</stp>
        <stp>[VALORES POTENCIALES Y SEGUIMIENTO.xlsx]POTENCIALES!R217C33</stp>
        <tr r="AG217" s="1"/>
      </tp>
      <tp>
        <v>173.64285278320313</v>
        <stp/>
        <stp>##V3_BDPV12</stp>
        <stp>HEI US Equity</stp>
        <stp>BEST_TARGET_PRICE</stp>
        <stp>[VALORES POTENCIALES Y SEGUIMIENTO.xlsx]POTENCIALES!R206C27</stp>
        <tr r="AA206" s="1"/>
      </tp>
      <tp>
        <v>69.39</v>
        <stp/>
        <stp>##V3_BDPV12</stp>
        <stp>CCL/B CN Equity</stp>
        <stp>HIGH_52WEEK</stp>
        <stp>[VALORES POTENCIALES Y SEGUIMIENTO.xlsx]POTENCIALES!R167C33</stp>
        <tr r="AG167" s="1"/>
      </tp>
      <tp>
        <v>62</v>
        <stp/>
        <stp>##V3_BDPV12</stp>
        <stp>HGV US Equity</stp>
        <stp>BEST_TARGET_PRICE</stp>
        <stp>[VALORES POTENCIALES Y SEGUIMIENTO.xlsx]POTENCIALES!R255C27</stp>
        <tr r="AA255" s="1"/>
      </tp>
      <tp>
        <v>74</v>
        <stp/>
        <stp>##V3_BDPV12</stp>
        <stp>BRO US Equity</stp>
        <stp>HIGH_52WEEK</stp>
        <stp>[VALORES POTENCIALES Y SEGUIMIENTO.xlsx]POTENCIALES!R116C33</stp>
        <tr r="AG116" s="1"/>
      </tp>
      <tp>
        <v>354.81</v>
        <stp/>
        <stp>##V3_BDPV12</stp>
        <stp>MCO US Equity</stp>
        <stp>HIGH_52WEEK</stp>
        <stp>[VALORES POTENCIALES Y SEGUIMIENTO.xlsx]POTENCIALES!R182C33</stp>
        <tr r="AG182" s="1"/>
      </tp>
      <tp t="s">
        <v>UNITED STATES</v>
        <stp/>
        <stp>##V3_BDPV12</stp>
        <stp>FLT US Equity</stp>
        <stp>COUNTRY_FULL_NAME</stp>
        <stp>[VALORES POTENCIALES Y SEGUIMIENTO.xlsx]POTENCIALES!R192C13</stp>
        <tr r="M192" s="1"/>
      </tp>
      <tp>
        <v>307.27</v>
        <stp/>
        <stp>##V3_BDPV12</stp>
        <stp>BRK/B US Equity</stp>
        <stp>LAST PRICE</stp>
        <stp>[VALORES POTENCIALES Y SEGUIMIENTO.xlsx]CARTERA!R29C15</stp>
        <tr r="O29" s="4"/>
      </tp>
      <tp>
        <v>220.08000183105469</v>
        <stp/>
        <stp>##V3_BDPV12</stp>
        <stp>HON US Equity</stp>
        <stp>BEST_TARGET_PRICE</stp>
        <stp>[VALORES POTENCIALES Y SEGUIMIENTO.xlsx]POTENCIALES!R125C27</stp>
        <tr r="AA125" s="1"/>
      </tp>
      <tp>
        <v>20</v>
        <stp/>
        <stp>##V3_BDPV12</stp>
        <stp>HLF US Equity</stp>
        <stp>BEST_TARGET_PRICE</stp>
        <stp>[VALORES POTENCIALES Y SEGUIMIENTO.xlsx]POTENCIALES!R102C27</stp>
        <tr r="AA102" s="1"/>
      </tp>
      <tp>
        <v>96</v>
        <stp/>
        <stp>##V3_BDPV12</stp>
        <stp>HLI US Equity</stp>
        <stp>BEST_TARGET_PRICE</stp>
        <stp>[VALORES POTENCIALES Y SEGUIMIENTO.xlsx]POTENCIALES!R106C27</stp>
        <tr r="AA106" s="1"/>
      </tp>
      <tp>
        <v>254.55555725097656</v>
        <stp/>
        <stp>##V3_BDPV12</stp>
        <stp>HII US Equity</stp>
        <stp>BEST_TARGET_PRICE</stp>
        <stp>[VALORES POTENCIALES Y SEGUIMIENTO.xlsx]POTENCIALES!R169C27</stp>
        <tr r="AA169" s="1"/>
      </tp>
      <tp>
        <v>74.67</v>
        <stp/>
        <stp>##V3_BDPV12</stp>
        <stp>DVA US Equity</stp>
        <stp>PX_CLOSE_YTD</stp>
        <stp>[VALORES POTENCIALES Y SEGUIMIENTO.xlsx]POTENCIALES!R85C29</stp>
        <tr r="AC85" s="1"/>
      </tp>
      <tp>
        <v>50.5</v>
        <stp/>
        <stp>##V3_BDPV12</stp>
        <stp>HRB US Equity</stp>
        <stp>BEST_TARGET_PRICE</stp>
        <stp>[VALORES POTENCIALES Y SEGUIMIENTO.xlsx]POTENCIALES!R191C27</stp>
        <tr r="AA191" s="1"/>
      </tp>
      <tp>
        <v>90753924621.12001</v>
        <stp/>
        <stp>##V3_BDPV12</stp>
        <stp>AIR FP Equity</stp>
        <stp>CUR_MKT_CAP</stp>
        <stp>[VALORES POTENCIALES Y SEGUIMIENTO.xlsx]SPX SX5E CAC40 DAX30 IBEX35!R9C21</stp>
        <tr r="U9" s="6"/>
      </tp>
      <tp>
        <v>41.46411418374484</v>
        <stp/>
        <stp>##V3_BDPV12</stp>
        <stp>MCO US Equity</stp>
        <stp>pe_ratio</stp>
        <stp>[VALORES POTENCIALES Y SEGUIMIENTO.xlsx]CARTERA!R20C18</stp>
        <tr r="R20" s="4"/>
      </tp>
      <tp>
        <v>8.054884129688979</v>
        <stp/>
        <stp>##V3_BDPV12</stp>
        <stp>LDO IM Equity</stp>
        <stp>pe_ratio</stp>
        <stp>[VALORES POTENCIALES Y SEGUIMIENTO.xlsx]CARTERA!R60C18</stp>
        <tr r="R60" s="4"/>
      </tp>
      <tp t="s">
        <v>UNITED STATES</v>
        <stp/>
        <stp>##V3_BDPV12</stp>
        <stp>FTV US Equity</stp>
        <stp>COUNTRY_FULL_NAME</stp>
        <stp>[VALORES POTENCIALES Y SEGUIMIENTO.xlsx]POTENCIALES!R127C13</stp>
        <tr r="M127" s="1"/>
      </tp>
      <tp>
        <v>33626381033.231998</v>
        <stp/>
        <stp>##V3_BDPV12</stp>
        <stp>ACA FP Equity</stp>
        <stp>CUR_MKT_CAP</stp>
        <stp>[VALORES POTENCIALES Y SEGUIMIENTO.xlsx]SPX SX5E CAC40 DAX30 IBEX35!R7C21</stp>
        <tr r="U7" s="6"/>
      </tp>
      <tp>
        <v>69.22</v>
        <stp/>
        <stp>##V3_BDPV12</stp>
        <stp>NDAQ US Equity</stp>
        <stp>HIGH_52WEEK</stp>
        <stp>[VALORES POTENCIALES Y SEGUIMIENTO.xlsx]POTENCIALES!R110C33</stp>
        <tr r="AG110" s="1"/>
      </tp>
      <tp t="s">
        <v>#N/A N/A</v>
        <stp/>
        <stp>##V3_BDPV12</stp>
        <stp>SBUX US Equity</stp>
        <stp>RETURN_COM_EQY</stp>
        <stp>[VALORES POTENCIALES Y SEGUIMIENTO.xlsx]CARTERA!R34C19</stp>
        <tr r="S34" s="4"/>
      </tp>
      <tp>
        <v>41.47</v>
        <stp/>
        <stp>##V3_BDPV12</stp>
        <stp>EBAY US Equity</stp>
        <stp>PX_CLOSE_YTD</stp>
        <stp>[VALORES POTENCIALES Y SEGUIMIENTO.xlsx]POTENCIALES!R261C29</stp>
        <tr r="AC261" s="1"/>
      </tp>
      <tp>
        <v>14.612471131639724</v>
        <stp/>
        <stp>##V3_BDPV12</stp>
        <stp>ASGN US Equity</stp>
        <stp>EV_EBITDA_ADJUSTED</stp>
        <stp>[VALORES POTENCIALES Y SEGUIMIENTO.xlsx]POTENCIALES!R60C15</stp>
        <tr r="O60" s="1"/>
      </tp>
      <tp>
        <v>45.574191324589279</v>
        <stp/>
        <stp>##V3_BDPV12</stp>
        <stp>CSGP US Equity</stp>
        <stp>EV_EBITDA_ADJUSTED</stp>
        <stp>[VALORES POTENCIALES Y SEGUIMIENTO.xlsx]POTENCIALES!R45C15</stp>
        <tr r="O45" s="1"/>
      </tp>
      <tp>
        <v>87.6</v>
        <stp/>
        <stp>##V3_BDPV12</stp>
        <stp>EXPE US Equity</stp>
        <stp>PX_CLOSE_YTD</stp>
        <stp>[VALORES POTENCIALES Y SEGUIMIENTO.xlsx]POTENCIALES!R264C29</stp>
        <tr r="AC264" s="1"/>
      </tp>
      <tp>
        <v>103.92</v>
        <stp/>
        <stp>##V3_BDPV12</stp>
        <stp>EXPD US Equity</stp>
        <stp>PX_CLOSE_YTD</stp>
        <stp>[VALORES POTENCIALES Y SEGUIMIENTO.xlsx]POTENCIALES!R177C29</stp>
        <tr r="AC177" s="1"/>
      </tp>
      <tp>
        <v>99.09</v>
        <stp/>
        <stp>##V3_BDPV12</stp>
        <stp>EXPO US Equity</stp>
        <stp>PX_CLOSE_YTD</stp>
        <stp>[VALORES POTENCIALES Y SEGUIMIENTO.xlsx]POTENCIALES!R139C29</stp>
        <tr r="AC139" s="1"/>
      </tp>
      <tp>
        <v>10.67335334734314</v>
        <stp/>
        <stp>##V3_BDPV12</stp>
        <stp>CSCO US Equity</stp>
        <stp>EV_EBITDA_ADJUSTED</stp>
        <stp>[VALORES POTENCIALES Y SEGUIMIENTO.xlsx]POTENCIALES!R13C15</stp>
        <tr r="O13" s="1"/>
      </tp>
      <tp>
        <v>119.78</v>
        <stp/>
        <stp>##V3_BDPV12</stp>
        <stp>ETSY US Equity</stp>
        <stp>PX_CLOSE_YTD</stp>
        <stp>[VALORES POTENCIALES Y SEGUIMIENTO.xlsx]POTENCIALES!R260C29</stp>
        <tr r="AC260" s="1"/>
      </tp>
      <tp>
        <v>25417286901.899998</v>
        <stp/>
        <stp>##V3_BDPV12</stp>
        <stp>HO FP Equity</stp>
        <stp>CUR_MKT_CAP</stp>
        <stp>[VALORES POTENCIALES Y SEGUIMIENTO.xlsx]SPX SX5E CAC40 DAX30 IBEX35!R23C21</stp>
        <tr r="U23" s="6"/>
      </tp>
      <tp>
        <v>327.74</v>
        <stp/>
        <stp>##V3_BDPV12</stp>
        <stp>EPAM US Equity</stp>
        <stp>PX_CLOSE_YTD</stp>
        <stp>[VALORES POTENCIALES Y SEGUIMIENTO.xlsx]POTENCIALES!R340C29</stp>
        <tr r="AC340" s="1"/>
      </tp>
      <tp>
        <v>248.72</v>
        <stp/>
        <stp>##V3_BDPV12</stp>
        <stp>ERIE US Equity</stp>
        <stp>PX_CLOSE_YTD</stp>
        <stp>[VALORES POTENCIALES Y SEGUIMIENTO.xlsx]POTENCIALES!R117C29</stp>
        <tr r="AC117" s="1"/>
      </tp>
      <tp>
        <v>10.638724558123075</v>
        <stp/>
        <stp>##V3_BDPV12</stp>
        <stp>HSIC US Equity</stp>
        <stp>EV_EBITDA_ADJUSTED</stp>
        <stp>[VALORES POTENCIALES Y SEGUIMIENTO.xlsx]POTENCIALES!R76C15</stp>
        <tr r="O76" s="1"/>
      </tp>
      <tp t="s">
        <v>#N/A Field Not Applicable</v>
        <stp/>
        <stp>##V3_BDPV12</stp>
        <stp>BABA US Equity</stp>
        <stp>DVD_EX_DT</stp>
        <stp>[VALORES POTENCIALES Y SEGUIMIENTO.xlsx]POTENCIALES!R362C11</stp>
        <tr r="K362" s="1"/>
      </tp>
      <tp t="s">
        <v>#N/A Field Not Applicable</v>
        <stp/>
        <stp>##V3_BDPV12</stp>
        <stp>CACI US Equity</stp>
        <stp>DVD_EX_DT</stp>
        <stp>[VALORES POTENCIALES Y SEGUIMIENTO.xlsx]POTENCIALES!R337C11</stp>
        <tr r="K337" s="1"/>
      </tp>
      <tp t="s">
        <v>20/03/2020</v>
        <stp/>
        <stp>##V3_BDPV12</stp>
        <stp>SABR US Equity</stp>
        <stp>DVD_EX_DT</stp>
        <stp>[VALORES POTENCIALES Y SEGUIMIENTO.xlsx]POTENCIALES!R189C11</stp>
        <tr r="K189" s="1"/>
      </tp>
      <tp t="s">
        <v>UNITED STATES</v>
        <stp/>
        <stp>##V3_BDPV12</stp>
        <stp>AAPL US Equity</stp>
        <stp>COUNTRY_FULL_NAME</stp>
        <stp>[VALORES POTENCIALES Y SEGUIMIENTO.xlsx]CARTERA!R50C32</stp>
        <tr r="AF50" s="4"/>
      </tp>
      <tp>
        <v>169.02702331542969</v>
        <stp/>
        <stp>##V3_BDPV12</stp>
        <stp>AAPL US Equity</stp>
        <stp>BEST_TARGET_PRICE</stp>
        <stp>[VALORES POTENCIALES Y SEGUIMIENTO.xlsx]CARTERA!R50C30</stp>
        <tr r="AD50" s="4"/>
      </tp>
      <tp t="s">
        <v>Huntington Bancshares Inc/OH</v>
        <stp/>
        <stp>##V3_BDPV12</stp>
        <stp>HBAN UW Equity</stp>
        <stp>SECURITY_NAME</stp>
        <stp>[VALORES POTENCIALES Y SEGUIMIENTO.xlsx]SPX SX5E CAC40 DAX30 IBEX35!R221C5</stp>
        <tr r="E221" s="6"/>
      </tp>
      <tp t="s">
        <v>Industrials</v>
        <stp/>
        <stp>##V3_BDPV12</stp>
        <stp>PYPL US Equity</stp>
        <stp>ICB_INDUSTRY_NAME</stp>
        <stp>[VALORES POTENCIALES Y SEGUIMIENTO.xlsx]CARTERA!R27C35</stp>
        <tr r="AI27" s="4"/>
      </tp>
      <tp t="s">
        <v>NiSource Inc</v>
        <stp/>
        <stp>##V3_BDPV12</stp>
        <stp>NI UN Equity</stp>
        <stp>SECURITY_NAME</stp>
        <stp>[VALORES POTENCIALES Y SEGUIMIENTO.xlsx]SPX SX5E CAC40 DAX30 IBEX35!R337C5</stp>
        <tr r="E337" s="6"/>
      </tp>
      <tp t="s">
        <v>Altria Group Inc</v>
        <stp/>
        <stp>##V3_BDPV12</stp>
        <stp>MO UN Equity</stp>
        <stp>SECURITY_NAME</stp>
        <stp>[VALORES POTENCIALES Y SEGUIMIENTO.xlsx]SPX SX5E CAC40 DAX30 IBEX35!R317C5</stp>
        <tr r="E317" s="6"/>
      </tp>
      <tp t="s">
        <v>Goldman Sachs Group Inc/The</v>
        <stp/>
        <stp>##V3_BDPV12</stp>
        <stp>GS UN Equity</stp>
        <stp>SECURITY_NAME</stp>
        <stp>[VALORES POTENCIALES Y SEGUIMIENTO.xlsx]SPX SX5E CAC40 DAX30 IBEX35!R217C5</stp>
        <tr r="E217" s="6"/>
      </tp>
      <tp t="s">
        <v>Globe Life Inc</v>
        <stp/>
        <stp>##V3_BDPV12</stp>
        <stp>GL UN Equity</stp>
        <stp>SECURITY_NAME</stp>
        <stp>[VALORES POTENCIALES Y SEGUIMIENTO.xlsx]SPX SX5E CAC40 DAX30 IBEX35!R207C5</stp>
        <tr r="E207" s="6"/>
      </tp>
      <tp>
        <v>224.10527038574219</v>
        <stp/>
        <stp>##V3_BDPV12</stp>
        <stp>BURL US Equity</stp>
        <stp>BEST_TARGET_PRICE</stp>
        <stp>[VALORES POTENCIALES Y SEGUIMIENTO.xlsx]POTENCIALES!R216C27</stp>
        <tr r="AA216" s="1"/>
      </tp>
      <tp t="s">
        <v>#N/A Field Not Applicable</v>
        <stp/>
        <stp>##V3_BDPV12</stp>
        <stp>MANH US Equity</stp>
        <stp>DVD_EX_DT</stp>
        <stp>[VALORES POTENCIALES Y SEGUIMIENTO.xlsx]POTENCIALES!R324C11</stp>
        <tr r="K324" s="1"/>
      </tp>
      <tp t="s">
        <v>09/06/2022</v>
        <stp/>
        <stp>##V3_BDPV12</stp>
        <stp>MANT US Equity</stp>
        <stp>DVD_EX_DT</stp>
        <stp>[VALORES POTENCIALES Y SEGUIMIENTO.xlsx]POTENCIALES!R325C11</stp>
        <tr r="K325" s="1"/>
      </tp>
      <tp t="s">
        <v>16/12/2022</v>
        <stp/>
        <stp>##V3_BDPV12</stp>
        <stp>LAMR US Equity</stp>
        <stp>DVD_EX_DT</stp>
        <stp>[VALORES POTENCIALES Y SEGUIMIENTO.xlsx]POTENCIALES!R118C11</stp>
        <tr r="K118" s="1"/>
      </tp>
      <tp t="s">
        <v>#N/A Field Not Applicable</v>
        <stp/>
        <stp>##V3_BDPV12</stp>
        <stp>PANW US Equity</stp>
        <stp>DVD_EX_DT</stp>
        <stp>[VALORES POTENCIALES Y SEGUIMIENTO.xlsx]POTENCIALES!R276C11</stp>
        <tr r="K276" s="1"/>
      </tp>
      <tp t="s">
        <v>10/02/2023</v>
        <stp/>
        <stp>##V3_BDPV12</stp>
        <stp>AAPL US Equity</stp>
        <stp>DVD_EX_DT</stp>
        <stp>[VALORES POTENCIALES Y SEGUIMIENTO.xlsx]POTENCIALES!R330C11</stp>
        <tr r="K330" s="1"/>
      </tp>
      <tp t="s">
        <v>Technology</v>
        <stp/>
        <stp>##V3_BDPV12</stp>
        <stp>PANW US Equity</stp>
        <stp>ICB_INDUSTRY_NAME</stp>
        <stp>[VALORES POTENCIALES Y SEGUIMIENTO.xlsx]CARTERA!R22C35</stp>
        <tr r="AI22" s="4"/>
      </tp>
      <tp t="s">
        <v>23/11/2012</v>
        <stp/>
        <stp>##V3_BDPV12</stp>
        <stp>MASI US Equity</stp>
        <stp>DVD_EX_DT</stp>
        <stp>[VALORES POTENCIALES Y SEGUIMIENTO.xlsx]POTENCIALES!R120C11</stp>
        <tr r="K120" s="1"/>
      </tp>
      <tp t="s">
        <v>06/02/2023</v>
        <stp/>
        <stp>##V3_BDPV12</stp>
        <stp>INTC US Equity</stp>
        <stp>DVD_EX_DT</stp>
        <stp>[VALORES POTENCIALES Y SEGUIMIENTO.xlsx]CARTERA!R28C40</stp>
        <tr r="AN28" s="4"/>
      </tp>
      <tp>
        <v>4772.0062424550006</v>
        <stp/>
        <stp>##V3_BDPV12</stp>
        <stp>TNET US Equity</stp>
        <stp>CURR_ENTP_VAL</stp>
        <stp>[VALORES POTENCIALES Y SEGUIMIENTO.xlsx]POTENCIALES!R61C18</stp>
        <tr r="R61" s="1"/>
      </tp>
      <tp>
        <v>372.53485107421875</v>
        <stp/>
        <stp>##V3_BDPV12</stp>
        <stp>LULU US Equity</stp>
        <stp>BEST_TARGET_PRICE</stp>
        <stp>[VALORES POTENCIALES Y SEGUIMIENTO.xlsx]POTENCIALES!R212C27</stp>
        <tr r="AA212" s="1"/>
      </tp>
      <tp t="s">
        <v>#N/A N/A</v>
        <stp/>
        <stp>##V3_BDPV12</stp>
        <stp>AAXN US Equity</stp>
        <stp>DVD_EX_DT</stp>
        <stp>[VALORES POTENCIALES Y SEGUIMIENTO.xlsx]POTENCIALES!R162C11</stp>
        <tr r="K162" s="1"/>
      </tp>
      <tp t="s">
        <v>#N/A N/A</v>
        <stp/>
        <stp>##V3_BDPV12</stp>
        <stp>NUAN US Equity</stp>
        <stp>BEST_TARGET_PRICE</stp>
        <stp>[VALORES POTENCIALES Y SEGUIMIENTO.xlsx]POTENCIALES!R290C27</stp>
        <tr r="AA290" s="1"/>
      </tp>
      <tp t="s">
        <v>13/12/2022</v>
        <stp/>
        <stp>##V3_BDPV12</stp>
        <stp>ICLN US Equity</stp>
        <stp>DVD_EX_DT</stp>
        <stp>[VALORES POTENCIALES Y SEGUIMIENTO.xlsx]CARTERA!R52C40</stp>
        <tr r="AN52" s="4"/>
      </tp>
      <tp t="s">
        <v>USD</v>
        <stp/>
        <stp>##V3_BDPV12</stp>
        <stp>IDXX US Equity</stp>
        <stp>CRNCY</stp>
        <stp>[VALORES POTENCIALES Y SEGUIMIENTO.xlsx]POTENCIALES!R70C14</stp>
        <tr r="N70" s="1"/>
      </tp>
      <tp t="s">
        <v>#N/A Field Not Applicable</v>
        <stp/>
        <stp>##V3_BDPV12</stp>
        <stp>PAYC US Equity</stp>
        <stp>DVD_EX_DT</stp>
        <stp>[VALORES POTENCIALES Y SEGUIMIENTO.xlsx]POTENCIALES!R320C11</stp>
        <tr r="K320" s="1"/>
      </tp>
      <tp t="s">
        <v>08/02/2023</v>
        <stp/>
        <stp>##V3_BDPV12</stp>
        <stp>PAYX US Equity</stp>
        <stp>DVD_EX_DT</stp>
        <stp>[VALORES POTENCIALES Y SEGUIMIENTO.xlsx]POTENCIALES!R306C11</stp>
        <tr r="K306" s="1"/>
      </tp>
      <tp>
        <v>26375828474.835003</v>
        <stp/>
        <stp>##V3_BDPV12</stp>
        <stp>ULTA US Equity</stp>
        <stp>CUR_MKT_CAP</stp>
        <stp>[VALORES POTENCIALES Y SEGUIMIENTO.xlsx]POTENCIALES!R237C17</stp>
        <tr r="Q237" s="1"/>
      </tp>
      <tp>
        <v>23.085152378592664</v>
        <stp/>
        <stp>##V3_BDPV12</stp>
        <stp>NKE US Equity</stp>
        <stp>EV_EBITDA_ADJUSTED</stp>
        <stp>[VALORES POTENCIALES Y SEGUIMIENTO.xlsx]POTENCIALES!R16C15</stp>
        <tr r="O16" s="1"/>
      </tp>
      <tp>
        <v>1135801645.1600001</v>
        <stp/>
        <stp>##V3_BDPV12</stp>
        <stp>PHM SM Equity</stp>
        <stp>CUR_MKT_CAP</stp>
        <stp>[VALORES POTENCIALES Y SEGUIMIENTO.xlsx]SPX SX5E CAC40 DAX30 IBEX35!R33C39</stp>
        <tr r="AM33" s="6"/>
      </tp>
      <tp>
        <v>18554593305.599998</v>
        <stp/>
        <stp>##V3_BDPV12</stp>
        <stp>PUB FP Equity</stp>
        <stp>CUR_MKT_CAP</stp>
        <stp>[VALORES POTENCIALES Y SEGUIMIENTO.xlsx]SPX SX5E CAC40 DAX30 IBEX35!R31C21</stp>
        <tr r="U31" s="6"/>
      </tp>
      <tp>
        <v>16773488774.239998</v>
        <stp/>
        <stp>##V3_BDPV12</stp>
        <stp>ZBRA US Equity</stp>
        <stp>CUR_MKT_CAP</stp>
        <stp>[VALORES POTENCIALES Y SEGUIMIENTO.xlsx]POTENCIALES!R345C17</stp>
        <tr r="Q345" s="1"/>
      </tp>
      <tp t="s">
        <v>#N/A N/A</v>
        <stp/>
        <stp>##V3_BDPV12</stp>
        <stp>ZNGA US Equity</stp>
        <stp>CUR_MKT_CAP</stp>
        <stp>[VALORES POTENCIALES Y SEGUIMIENTO.xlsx]POTENCIALES!R328C17</stp>
        <tr r="Q328" s="1"/>
      </tp>
      <tp>
        <v>89884243680</v>
        <stp/>
        <stp>##V3_BDPV12</stp>
        <stp>ITX SQ Equity</stp>
        <stp>CUR_MKT_CAP</stp>
        <stp>[VALORES POTENCIALES Y SEGUIMIENTO.xlsx]SPX SX5E CAC40 DAX30 IBEX35!R36C12</stp>
        <tr r="L36" s="6"/>
      </tp>
      <tp>
        <v>274244985070.15994</v>
        <stp/>
        <stp>##V3_BDPV12</stp>
        <stp>BABA US Equity</stp>
        <stp>CUR_MKT_CAP</stp>
        <stp>[VALORES POTENCIALES Y SEGUIMIENTO.xlsx]POTENCIALES!R362C17</stp>
        <tr r="Q362" s="1"/>
      </tp>
      <tp>
        <v>520142400000</v>
        <stp/>
        <stp>##V3_BDPV12</stp>
        <stp>NVDA US Equity</stp>
        <stp>CUR_MKT_CAP</stp>
        <stp>[VALORES POTENCIALES Y SEGUIMIENTO.xlsx]POTENCIALES!R346C17</stp>
        <tr r="Q346" s="1"/>
      </tp>
      <tp>
        <v>19.078574108981741</v>
        <stp/>
        <stp>##V3_BDPV12</stp>
        <stp>NSP US Equity</stp>
        <stp>EV_EBITDA_ADJUSTED</stp>
        <stp>[VALORES POTENCIALES Y SEGUIMIENTO.xlsx]POTENCIALES!R56C15</stp>
        <tr r="O56" s="1"/>
      </tp>
      <tp t="s">
        <v>#N/A N/A</v>
        <stp/>
        <stp>##V3_BDPV12</stp>
        <stp>WBC US Equity</stp>
        <stp>LOW_52WEEK</stp>
        <stp>[VALORES POTENCIALES Y SEGUIMIENTO.xlsx]POTENCIALES!R17C35</stp>
        <tr r="AI17" s="1"/>
      </tp>
      <tp>
        <v>11.497896581896528</v>
        <stp/>
        <stp>##V3_BDPV12</stp>
        <stp>NVR US Equity</stp>
        <stp>EV_EBITDA_ADJUSTED</stp>
        <stp>[VALORES POTENCIALES Y SEGUIMIENTO.xlsx]POTENCIALES!R20C15</stp>
        <tr r="O20" s="1"/>
      </tp>
      <tp t="s">
        <v>#N/A Real Time</v>
        <stp/>
        <stp>##V3_BDPV12</stp>
        <stp>VAR US Equity</stp>
        <stp>LAST PRICE</stp>
        <stp>[VALORES POTENCIALES Y SEGUIMIENTO.xlsx]POTENCIALES!R77C30</stp>
        <tr r="AD77" s="1"/>
      </tp>
      <tp>
        <v>77.28</v>
        <stp/>
        <stp>##V3_BDPV12</stp>
        <stp>CSGP US Equity</stp>
        <stp>PX_CLOSE_YTD</stp>
        <stp>[VALORES POTENCIALES Y SEGUIMIENTO.xlsx]POTENCIALES!R45C29</stp>
        <tr r="AC45" s="1"/>
      </tp>
      <tp>
        <v>75</v>
        <stp/>
        <stp>##V3_BDPV12</stp>
        <stp>GGG US Equity</stp>
        <stp>BEST_TARGET_PRICE</stp>
        <stp>[VALORES POTENCIALES Y SEGUIMIENTO.xlsx]POTENCIALES!R157C27</stp>
        <tr r="AA157" s="1"/>
      </tp>
      <tp>
        <v>174.5</v>
        <stp/>
        <stp>##V3_BDPV12</stp>
        <stp>LECO US Equity</stp>
        <stp>PX_CLOSE_1D</stp>
        <stp>[VALORES POTENCIALES Y SEGUIMIENTO.xlsx]POTENCIALES!R149C32</stp>
        <tr r="AF149" s="1"/>
      </tp>
      <tp t="s">
        <v>21/03/2023</v>
        <stp/>
        <stp>##V3_BDPV12</stp>
        <stp>STX US Equity</stp>
        <stp>DVD_EX_DT</stp>
        <stp>[VALORES POTENCIALES Y SEGUIMIENTO.xlsx]POTENCIALES!R344C11</stp>
        <tr r="K344" s="1"/>
      </tp>
      <tp>
        <v>111.26</v>
        <stp/>
        <stp>##V3_BDPV12</stp>
        <stp>EXPO US Equity</stp>
        <stp>PX_CLOSE_1D</stp>
        <stp>[VALORES POTENCIALES Y SEGUIMIENTO.xlsx]POTENCIALES!R139C32</stp>
        <tr r="AF139" s="1"/>
      </tp>
      <tp>
        <v>681.32</v>
        <stp/>
        <stp>##V3_BDPV12</stp>
        <stp>FICO US Equity</stp>
        <stp>PX_CLOSE_1D</stp>
        <stp>[VALORES POTENCIALES Y SEGUIMIENTO.xlsx]POTENCIALES!R307C32</stp>
        <tr r="AF307" s="1"/>
      </tp>
      <tp>
        <v>597.62</v>
        <stp/>
        <stp>##V3_BDPV12</stp>
        <stp>AVGO US Equity</stp>
        <stp>PX_CLOSE_1D</stp>
        <stp>[VALORES POTENCIALES Y SEGUIMIENTO.xlsx]POTENCIALES!R351C32</stp>
        <tr r="AF351" s="1"/>
      </tp>
      <tp t="s">
        <v>UNITED STATES</v>
        <stp/>
        <stp>##V3_BDPV12</stp>
        <stp>IAC US Equity</stp>
        <stp>COUNTRY_FULL_NAME</stp>
        <stp>[VALORES POTENCIALES Y SEGUIMIENTO.xlsx]POTENCIALES!R268C13</stp>
        <tr r="M268" s="1"/>
      </tp>
      <tp t="s">
        <v>UNITED STATES</v>
        <stp/>
        <stp>##V3_BDPV12</stp>
        <stp>IBM US Equity</stp>
        <stp>COUNTRY_FULL_NAME</stp>
        <stp>[VALORES POTENCIALES Y SEGUIMIENTO.xlsx]POTENCIALES!R335C13</stp>
        <tr r="M335" s="1"/>
      </tp>
      <tp t="s">
        <v>03/11/2022</v>
        <stp/>
        <stp>##V3_BDPV12</stp>
        <stp>SPR US Equity</stp>
        <stp>DVD_EX_DT</stp>
        <stp>[VALORES POTENCIALES Y SEGUIMIENTO.xlsx]POTENCIALES!R200C11</stp>
        <tr r="K200" s="1"/>
      </tp>
      <tp>
        <v>102.82</v>
        <stp/>
        <stp>##V3_BDPV12</stp>
        <stp>AMN US Equity</stp>
        <stp>PX_CLOSE_YTD</stp>
        <stp>[VALORES POTENCIALES Y SEGUIMIENTO.xlsx]POTENCIALES!R59C29</stp>
        <tr r="AC59" s="1"/>
      </tp>
      <tp>
        <v>158.80000000000001</v>
        <stp/>
        <stp>##V3_BDPV12</stp>
        <stp>FCN US Equity</stp>
        <stp>PX_CLOSE_YTD</stp>
        <stp>[VALORES POTENCIALES Y SEGUIMIENTO.xlsx]POTENCIALES!R51C29</stp>
        <tr r="AC51" s="1"/>
      </tp>
      <tp>
        <v>83.21</v>
        <stp/>
        <stp>##V3_BDPV12</stp>
        <stp>MAN US Equity</stp>
        <stp>PX_CLOSE_YTD</stp>
        <stp>[VALORES POTENCIALES Y SEGUIMIENTO.xlsx]POTENCIALES!R58C29</stp>
        <tr r="AC58" s="1"/>
      </tp>
      <tp t="s">
        <v>18/11/2022</v>
        <stp/>
        <stp>##V3_BDPV12</stp>
        <stp>SNA US Equity</stp>
        <stp>DVD_EX_DT</stp>
        <stp>[VALORES POTENCIALES Y SEGUIMIENTO.xlsx]POTENCIALES!R151C11</stp>
        <tr r="K151" s="1"/>
      </tp>
      <tp t="s">
        <v>09/11/2022</v>
        <stp/>
        <stp>##V3_BDPV12</stp>
        <stp>SON US Equity</stp>
        <stp>DVD_EX_DT</stp>
        <stp>[VALORES POTENCIALES Y SEGUIMIENTO.xlsx]POTENCIALES!R168C11</stp>
        <tr r="K168" s="1"/>
      </tp>
      <tp>
        <v>167.57142639160156</v>
        <stp/>
        <stp>##V3_BDPV12</stp>
        <stp>GPC US Equity</stp>
        <stp>BEST_TARGET_PRICE</stp>
        <stp>[VALORES POTENCIALES Y SEGUIMIENTO.xlsx]POTENCIALES!R219C27</stp>
        <tr r="AA219" s="1"/>
      </tp>
      <tp>
        <v>12.25</v>
        <stp/>
        <stp>##V3_BDPV12</stp>
        <stp>GPS US Equity</stp>
        <stp>BEST_TARGET_PRICE</stp>
        <stp>[VALORES POTENCIALES Y SEGUIMIENTO.xlsx]POTENCIALES!R214C27</stp>
        <tr r="AA214" s="1"/>
      </tp>
      <tp>
        <v>140.16667175292969</v>
        <stp/>
        <stp>##V3_BDPV12</stp>
        <stp>GPN US Equity</stp>
        <stp>BEST_TARGET_PRICE</stp>
        <stp>[VALORES POTENCIALES Y SEGUIMIENTO.xlsx]POTENCIALES!R193C27</stp>
        <tr r="AA193" s="1"/>
      </tp>
      <tp t="s">
        <v>01/12/2022</v>
        <stp/>
        <stp>##V3_BDPV12</stp>
        <stp>SEE US Equity</stp>
        <stp>DVD_EX_DT</stp>
        <stp>[VALORES POTENCIALES Y SEGUIMIENTO.xlsx]POTENCIALES!R165C11</stp>
        <tr r="K165" s="1"/>
      </tp>
      <tp>
        <v>109.28</v>
        <stp/>
        <stp>##V3_BDPV12</stp>
        <stp>TTWO US Equity</stp>
        <stp>PX_CLOSE_1D</stp>
        <stp>[VALORES POTENCIALES Y SEGUIMIENTO.xlsx]POTENCIALES!R327C32</stp>
        <tr r="AF327" s="1"/>
      </tp>
      <tp t="s">
        <v>UNITED STATES</v>
        <stp/>
        <stp>##V3_BDPV12</stp>
        <stp>ITW US Equity</stp>
        <stp>COUNTRY_FULL_NAME</stp>
        <stp>[VALORES POTENCIALES Y SEGUIMIENTO.xlsx]POTENCIALES!R160C13</stp>
        <tr r="M160" s="1"/>
      </tp>
      <tp t="s">
        <v>UNITED STATES</v>
        <stp/>
        <stp>##V3_BDPV12</stp>
        <stp>ITT US Equity</stp>
        <stp>COUNTRY_FULL_NAME</stp>
        <stp>[VALORES POTENCIALES Y SEGUIMIENTO.xlsx]POTENCIALES!R161C13</stp>
        <tr r="M161" s="1"/>
      </tp>
      <tp>
        <v>538.01</v>
        <stp/>
        <stp>##V3_BDPV12</stp>
        <stp>REGN US Equity</stp>
        <stp>LOW_52WEEK</stp>
        <stp>[VALORES POTENCIALES Y SEGUIMIENTO.xlsx]POTENCIALES!R41C35</stp>
        <tr r="AI41" s="1"/>
      </tp>
      <tp>
        <v>175.56</v>
        <stp/>
        <stp>##V3_BDPV12</stp>
        <stp>JKHY US Equity</stp>
        <stp>PX_CLOSE_YTD</stp>
        <stp>[VALORES POTENCIALES Y SEGUIMIENTO.xlsx]POTENCIALES!R310C29</stp>
        <tr r="AC310" s="1"/>
      </tp>
      <tp t="s">
        <v>Consumer Staples</v>
        <stp/>
        <stp>##V3_BDPV12</stp>
        <stp>AD NA Equity</stp>
        <stp>ICB_INDUSTRY_NAME</stp>
        <stp>[VALORES POTENCIALES Y SEGUIMIENTO.xlsx]SPX SX5E CAC40 DAX30 IBEX35!R8C13</stp>
        <tr r="M8" s="6"/>
      </tp>
      <tp t="s">
        <v>#N/A N/A</v>
        <stp/>
        <stp>##V3_BDPV12</stp>
        <stp>JCOM US Equity</stp>
        <stp>PX_CLOSE_YTD</stp>
        <stp>[VALORES POTENCIALES Y SEGUIMIENTO.xlsx]POTENCIALES!R303C29</stp>
        <tr r="AC303" s="1"/>
      </tp>
      <tp>
        <v>487.77</v>
        <stp/>
        <stp>##V3_BDPV12</stp>
        <stp>IDXX US Equity</stp>
        <stp>LAST PRICE</stp>
        <stp>[VALORES POTENCIALES Y SEGUIMIENTO.xlsx]POTENCIALES!R70C30</stp>
        <tr r="AD70" s="1"/>
      </tp>
      <tp t="s">
        <v>#N/A N/A</v>
        <stp/>
        <stp>##V3_BDPV12</stp>
        <stp>CTXS US Equity</stp>
        <stp>BEST_TARGET_PRICE</stp>
        <stp>[VALORES POTENCIALES Y SEGUIMIENTO.xlsx]POTENCIALES!R302C27</stp>
        <tr r="AA302" s="1"/>
      </tp>
      <tp t="s">
        <v>UNITED STATES</v>
        <stp/>
        <stp>##V3_BDPV12</stp>
        <stp>AZPN US Equity</stp>
        <stp>COUNTRY_FULL_NAME</stp>
        <stp>[VALORES POTENCIALES Y SEGUIMIENTO.xlsx]POTENCIALES!R294C13</stp>
        <tr r="M294" s="1"/>
      </tp>
      <tp t="s">
        <v>Jack Henry &amp; Associates Inc</v>
        <stp/>
        <stp>##V3_BDPV12</stp>
        <stp>JKHY UW Equity</stp>
        <stp>SECURITY_NAME</stp>
        <stp>[VALORES POTENCIALES Y SEGUIMIENTO.xlsx]SPX SX5E CAC40 DAX30 IBEX35!R262C5</stp>
        <tr r="E262" s="6"/>
      </tp>
      <tp t="s">
        <v>Health Care</v>
        <stp/>
        <stp>##V3_BDPV12</stp>
        <stp>QTRX US Equity</stp>
        <stp>ICB_INDUSTRY_NAME</stp>
        <stp>[VALORES POTENCIALES Y SEGUIMIENTO.xlsx]CARTERA!R18C35</stp>
        <tr r="AI18" s="4"/>
      </tp>
      <tp>
        <v>129.19047546386719</v>
        <stp/>
        <stp>##V3_BDPV12</stp>
        <stp>ETSY US Equity</stp>
        <stp>BEST_TARGET_PRICE</stp>
        <stp>[VALORES POTENCIALES Y SEGUIMIENTO.xlsx]POTENCIALES!R260C27</stp>
        <tr r="AA260" s="1"/>
      </tp>
      <tp t="s">
        <v>Meta Platforms Inc</v>
        <stp/>
        <stp>##V3_BDPV12</stp>
        <stp>FB UW Equity</stp>
        <stp>SECURITY_NAME</stp>
        <stp>[VALORES POTENCIALES Y SEGUIMIENTO.xlsx]SPX SX5E CAC40 DAX30 IBEX35!R186C5</stp>
        <tr r="E186" s="6"/>
      </tp>
      <tp t="s">
        <v>Kroger Co/The</v>
        <stp/>
        <stp>##V3_BDPV12</stp>
        <stp>KR UN Equity</stp>
        <stp>SECURITY_NAME</stp>
        <stp>[VALORES POTENCIALES Y SEGUIMIENTO.xlsx]SPX SX5E CAC40 DAX30 IBEX35!R276C5</stp>
        <tr r="E276" s="6"/>
      </tp>
      <tp t="s">
        <v>Gartner Inc</v>
        <stp/>
        <stp>##V3_BDPV12</stp>
        <stp>IT UN Equity</stp>
        <stp>SECURITY_NAME</stp>
        <stp>[VALORES POTENCIALES Y SEGUIMIENTO.xlsx]SPX SX5E CAC40 DAX30 IBEX35!R256C5</stp>
        <tr r="E256" s="6"/>
      </tp>
      <tp t="s">
        <v>Deere &amp; Co</v>
        <stp/>
        <stp>##V3_BDPV12</stp>
        <stp>DE UN Equity</stp>
        <stp>SECURITY_NAME</stp>
        <stp>[VALORES POTENCIALES Y SEGUIMIENTO.xlsx]SPX SX5E CAC40 DAX30 IBEX35!R136C5</stp>
        <tr r="E136" s="6"/>
      </tp>
      <tp t="s">
        <v>Netflix Inc</v>
        <stp/>
        <stp>##V3_BDPV12</stp>
        <stp>NFLX UW Equity</stp>
        <stp>SECURITY_NAME</stp>
        <stp>[VALORES POTENCIALES Y SEGUIMIENTO.xlsx]SPX SX5E CAC40 DAX30 IBEX35!R336C5</stp>
        <tr r="E336" s="6"/>
      </tp>
      <tp t="s">
        <v>USD</v>
        <stp/>
        <stp>##V3_BDPV12</stp>
        <stp>HSIC US Equity</stp>
        <stp>CRNCY</stp>
        <stp>[VALORES POTENCIALES Y SEGUIMIENTO.xlsx]POTENCIALES!R76C14</stp>
        <tr r="N76" s="1"/>
      </tp>
      <tp>
        <v>91.75</v>
        <stp/>
        <stp>##V3_BDPV12</stp>
        <stp>ATVI US Equity</stp>
        <stp>BEST_TARGET_PRICE</stp>
        <stp>[VALORES POTENCIALES Y SEGUIMIENTO.xlsx]POTENCIALES!R326C27</stp>
        <tr r="AA326" s="1"/>
      </tp>
      <tp>
        <v>8575.111875640001</v>
        <stp/>
        <stp>##V3_BDPV12</stp>
        <stp>UTHR US Equity</stp>
        <stp>CURR_ENTP_VAL</stp>
        <stp>[VALORES POTENCIALES Y SEGUIMIENTO.xlsx]POTENCIALES!R40C18</stp>
        <tr r="R40" s="1"/>
      </tp>
      <tp>
        <v>133.82759094238281</v>
        <stp/>
        <stp>##V3_BDPV12</stp>
        <stp>TTWO US Equity</stp>
        <stp>BEST_TARGET_PRICE</stp>
        <stp>[VALORES POTENCIALES Y SEGUIMIENTO.xlsx]POTENCIALES!R327C27</stp>
        <tr r="AA327" s="1"/>
      </tp>
      <tp t="s">
        <v>IDEXX Laboratories Inc</v>
        <stp/>
        <stp>##V3_BDPV12</stp>
        <stp>IDXX UW Equity</stp>
        <stp>SECURITY_NAME</stp>
        <stp>[VALORES POTENCIALES Y SEGUIMIENTO.xlsx]SPX SX5E CAC40 DAX30 IBEX35!R241C5</stp>
        <tr r="E241" s="6"/>
      </tp>
      <tp>
        <v>64.519996643066406</v>
        <stp/>
        <stp>##V3_BDPV12</stp>
        <stp>FTNT US Equity</stp>
        <stp>BEST_TARGET_PRICE</stp>
        <stp>[VALORES POTENCIALES Y SEGUIMIENTO.xlsx]POTENCIALES!R331C27</stp>
        <tr r="AA331" s="1"/>
      </tp>
      <tp t="s">
        <v>MSCI Inc</v>
        <stp/>
        <stp>##V3_BDPV12</stp>
        <stp>MSCI UN Equity</stp>
        <stp>SECURITY_NAME</stp>
        <stp>[VALORES POTENCIALES Y SEGUIMIENTO.xlsx]SPX SX5E CAC40 DAX30 IBEX35!R325C5</stp>
        <tr r="E325" s="6"/>
      </tp>
      <tp>
        <v>76.666664123535156</v>
        <stp/>
        <stp>##V3_BDPV12</stp>
        <stp>NTAP US Equity</stp>
        <stp>BEST_TARGET_PRICE</stp>
        <stp>[VALORES POTENCIALES Y SEGUIMIENTO.xlsx]POTENCIALES!R333C27</stp>
        <tr r="AA333" s="1"/>
      </tp>
      <tp>
        <v>62.608695983886719</v>
        <stp/>
        <stp>##V3_BDPV12</stp>
        <stp>MTCH US Equity</stp>
        <stp>BEST_TARGET_PRICE</stp>
        <stp>[VALORES POTENCIALES Y SEGUIMIENTO.xlsx]POTENCIALES!R269C27</stp>
        <tr r="AA269" s="1"/>
      </tp>
      <tp t="s">
        <v>IPG Photonics Corp</v>
        <stp/>
        <stp>##V3_BDPV12</stp>
        <stp>IPGP UW Equity</stp>
        <stp>SECURITY_NAME</stp>
        <stp>[VALORES POTENCIALES Y SEGUIMIENTO.xlsx]SPX SX5E CAC40 DAX30 IBEX35!R251C5</stp>
        <tr r="E251" s="6"/>
      </tp>
      <tp>
        <v>43.593414306640625</v>
        <stp/>
        <stp>##V3_BDPV12</stp>
        <stp>OTEX US Equity</stp>
        <stp>BEST_TARGET_PRICE</stp>
        <stp>[VALORES POTENCIALES Y SEGUIMIENTO.xlsx]POTENCIALES!R323C27</stp>
        <tr r="AA323" s="1"/>
      </tp>
      <tp>
        <v>183.60000610351563</v>
        <stp/>
        <stp>##V3_BDPV12</stp>
        <stp>TTEK US Equity</stp>
        <stp>BEST_TARGET_PRICE</stp>
        <stp>[VALORES POTENCIALES Y SEGUIMIENTO.xlsx]POTENCIALES!R143C27</stp>
        <tr r="AA143" s="1"/>
      </tp>
      <tp t="s">
        <v>Northern Trust Corp</v>
        <stp/>
        <stp>##V3_BDPV12</stp>
        <stp>NTRS UW Equity</stp>
        <stp>SECURITY_NAME</stp>
        <stp>[VALORES POTENCIALES Y SEGUIMIENTO.xlsx]SPX SX5E CAC40 DAX30 IBEX35!R346C5</stp>
        <tr r="E346" s="6"/>
      </tp>
      <tp>
        <v>47.67</v>
        <stp/>
        <stp>##V3_BDPV12</stp>
        <stp>TCEHY US Equity</stp>
        <stp>LAST PRICE</stp>
        <stp>[VALORES POTENCIALES Y SEGUIMIENTO.xlsx]CARTERA!R40C15</stp>
        <tr r="O40" s="4"/>
      </tp>
      <tp>
        <v>40911452038.650002</v>
        <stp/>
        <stp>##V3_BDPV12</stp>
        <stp>STM FP Equity</stp>
        <stp>CUR_MKT_CAP</stp>
        <stp>[VALORES POTENCIALES Y SEGUIMIENTO.xlsx]SPX SX5E CAC40 DAX30 IBEX35!R39C21</stp>
        <tr r="U39" s="6"/>
      </tp>
      <tp t="s">
        <v>20/01/2023</v>
        <stp/>
        <stp>##V3_BDPV12</stp>
        <stp>KDP US Equity</stp>
        <stp>DVD_PAY_DT</stp>
        <stp>[VALORES POTENCIALES Y SEGUIMIENTO.xlsx]POTENCIALES!R34C12</stp>
        <tr r="L34" s="1"/>
      </tp>
      <tp t="s">
        <v>04/04/2023</v>
        <stp/>
        <stp>##V3_BDPV12</stp>
        <stp>KMB US Equity</stp>
        <stp>DVD_PAY_DT</stp>
        <stp>[VALORES POTENCIALES Y SEGUIMIENTO.xlsx]POTENCIALES!R89C12</stp>
        <tr r="L89" s="1"/>
      </tp>
      <tp>
        <v>145702273384.55002</v>
        <stp/>
        <stp>##V3_BDPV12</stp>
        <stp>TTE FP Equity</stp>
        <stp>CUR_MKT_CAP</stp>
        <stp>[VALORES POTENCIALES Y SEGUIMIENTO.xlsx]SPX SX5E CAC40 DAX30 IBEX35!R42C21</stp>
        <tr r="U42" s="6"/>
      </tp>
      <tp>
        <v>3453459000</v>
        <stp/>
        <stp>##V3_BDPV12</stp>
        <stp>CIE SM Equity</stp>
        <stp>CUR_MKT_CAP</stp>
        <stp>[VALORES POTENCIALES Y SEGUIMIENTO.xlsx]SPX SX5E CAC40 DAX30 IBEX35!R16C39</stp>
        <tr r="AM16" s="6"/>
      </tp>
      <tp>
        <v>145702273384.55002</v>
        <stp/>
        <stp>##V3_BDPV12</stp>
        <stp>TTE FP Equity</stp>
        <stp>CUR_MKT_CAP</stp>
        <stp>[VALORES POTENCIALES Y SEGUIMIENTO.xlsx]SPX SX5E CAC40 DAX30 IBEX35!R53C12</stp>
        <tr r="L53" s="6"/>
      </tp>
      <tp t="s">
        <v>#N/A N/A</v>
        <stp/>
        <stp>##V3_BDPV12</stp>
        <stp>VAR US Equity</stp>
        <stp>LOW_52WEEK</stp>
        <stp>[VALORES POTENCIALES Y SEGUIMIENTO.xlsx]POTENCIALES!R77C35</stp>
        <tr r="AI77" s="1"/>
      </tp>
      <tp>
        <v>0.58548825642856617</v>
        <stp/>
        <stp>##V3_BDPV12</stp>
        <stp>FCN US Equity</stp>
        <stp>NET_DEBT_TO_EBITDA</stp>
        <stp>[VALORES POTENCIALES Y SEGUIMIENTO.xlsx]POTENCIALES!R51C20</stp>
        <tr r="T51" s="1"/>
      </tp>
      <tp>
        <v>2755125000</v>
        <stp/>
        <stp>##V3_BDPV12</stp>
        <stp>VIS SM Equity</stp>
        <stp>CUR_MKT_CAP</stp>
        <stp>[VALORES POTENCIALES Y SEGUIMIENTO.xlsx]SPX SX5E CAC40 DAX30 IBEX35!R41C39</stp>
        <tr r="AM41" s="6"/>
      </tp>
      <tp t="s">
        <v>#N/A Real Time</v>
        <stp/>
        <stp>##V3_BDPV12</stp>
        <stp>WBC US Equity</stp>
        <stp>LAST PRICE</stp>
        <stp>[VALORES POTENCIALES Y SEGUIMIENTO.xlsx]POTENCIALES!R17C30</stp>
        <tr r="AD17" s="1"/>
      </tp>
      <tp>
        <v>2.4761692269134605</v>
        <stp/>
        <stp>##V3_BDPV12</stp>
        <stp>FDS US Equity</stp>
        <stp>NET_DEBT_TO_EBITDA</stp>
        <stp>[VALORES POTENCIALES Y SEGUIMIENTO.xlsx]POTENCIALES!R10C20</stp>
        <tr r="T10" s="1"/>
      </tp>
      <tp>
        <v>50.19</v>
        <stp/>
        <stp>##V3_BDPV12</stp>
        <stp>WBA US Equity</stp>
        <stp>HIGH_52WEEK</stp>
        <stp>[VALORES POTENCIALES Y SEGUIMIENTO.xlsx]POTENCIALES!R232C33</stp>
        <tr r="AG232" s="1"/>
      </tp>
      <tp t="s">
        <v>UNITED STATES</v>
        <stp/>
        <stp>##V3_BDPV12</stp>
        <stp>HON US Equity</stp>
        <stp>COUNTRY_FULL_NAME</stp>
        <stp>[VALORES POTENCIALES Y SEGUIMIENTO.xlsx]POTENCIALES!R125C13</stp>
        <tr r="M125" s="1"/>
      </tp>
      <tp t="s">
        <v>#N/A N/A</v>
        <stp/>
        <stp>##V3_BDPV12</stp>
        <stp>LB US Equity</stp>
        <stp>DVD_EX_DT</stp>
        <stp>[VALORES POTENCIALES Y SEGUIMIENTO.xlsx]POTENCIALES!R211C11</stp>
        <tr r="K211" s="1"/>
      </tp>
      <tp>
        <v>248.65</v>
        <stp/>
        <stp>##V3_BDPV12</stp>
        <stp>NDSN US Equity</stp>
        <stp>PX_CLOSE_1D</stp>
        <stp>[VALORES POTENCIALES Y SEGUIMIENTO.xlsx]POTENCIALES!R158C32</stp>
        <tr r="AF158" s="1"/>
      </tp>
      <tp t="s">
        <v>#N/A N/A</v>
        <stp/>
        <stp>##V3_BDPV12</stp>
        <stp>NUAN US Equity</stp>
        <stp>PX_CLOSE_1D</stp>
        <stp>[VALORES POTENCIALES Y SEGUIMIENTO.xlsx]POTENCIALES!R290C32</stp>
        <tr r="AF290" s="1"/>
      </tp>
      <tp>
        <v>146.33000000000001</v>
        <stp/>
        <stp>##V3_BDPV12</stp>
        <stp>MSA US Equity</stp>
        <stp>HIGH_52WEEK</stp>
        <stp>[VALORES POTENCIALES Y SEGUIMIENTO.xlsx]POTENCIALES!R150C33</stp>
        <tr r="AG150" s="1"/>
      </tp>
      <tp>
        <v>259.77999999999997</v>
        <stp/>
        <stp>##V3_BDPV12</stp>
        <stp>SNA US Equity</stp>
        <stp>HIGH_52WEEK</stp>
        <stp>[VALORES POTENCIALES Y SEGUIMIENTO.xlsx]POTENCIALES!R151C33</stp>
        <tr r="AG151" s="1"/>
      </tp>
      <tp t="s">
        <v>UNITED STATES</v>
        <stp/>
        <stp>##V3_BDPV12</stp>
        <stp>HLF US Equity</stp>
        <stp>COUNTRY_FULL_NAME</stp>
        <stp>[VALORES POTENCIALES Y SEGUIMIENTO.xlsx]POTENCIALES!R102C13</stp>
        <tr r="M102" s="1"/>
      </tp>
      <tp t="s">
        <v>UNITED STATES</v>
        <stp/>
        <stp>##V3_BDPV12</stp>
        <stp>HLI US Equity</stp>
        <stp>COUNTRY_FULL_NAME</stp>
        <stp>[VALORES POTENCIALES Y SEGUIMIENTO.xlsx]POTENCIALES!R106C13</stp>
        <tr r="M106" s="1"/>
      </tp>
      <tp t="s">
        <v>06/01/2023</v>
        <stp/>
        <stp>##V3_BDPV12</stp>
        <stp>MA US Equity</stp>
        <stp>DVD_EX_DT</stp>
        <stp>[VALORES POTENCIALES Y SEGUIMIENTO.xlsx]POTENCIALES!R103C11</stp>
        <tr r="K103" s="1"/>
      </tp>
      <tp t="s">
        <v>13/02/2023</v>
        <stp/>
        <stp>##V3_BDPV12</stp>
        <stp>HP US Equity</stp>
        <stp>DVD_EX_DT</stp>
        <stp>[VALORES POTENCIALES Y SEGUIMIENTO.xlsx]POTENCIALES!R332C11</stp>
        <tr r="K332" s="1"/>
      </tp>
      <tp t="s">
        <v>30/11/2022</v>
        <stp/>
        <stp>##V3_BDPV12</stp>
        <stp>HD US Equity</stp>
        <stp>DVD_EX_DT</stp>
        <stp>[VALORES POTENCIALES Y SEGUIMIENTO.xlsx]POTENCIALES!R221C11</stp>
        <tr r="K221" s="1"/>
      </tp>
      <tp t="s">
        <v>UNITED STATES</v>
        <stp/>
        <stp>##V3_BDPV12</stp>
        <stp>HII US Equity</stp>
        <stp>COUNTRY_FULL_NAME</stp>
        <stp>[VALORES POTENCIALES Y SEGUIMIENTO.xlsx]POTENCIALES!R169C13</stp>
        <tr r="M169" s="1"/>
      </tp>
      <tp t="s">
        <v>15/11/2022</v>
        <stp/>
        <stp>##V3_BDPV12</stp>
        <stp>IR US Equity</stp>
        <stp>DVD_EX_DT</stp>
        <stp>[VALORES POTENCIALES Y SEGUIMIENTO.xlsx]POTENCIALES!R163C11</stp>
        <tr r="K163" s="1"/>
      </tp>
      <tp t="s">
        <v>07/01/2020</v>
        <stp/>
        <stp>##V3_BDPV12</stp>
        <stp>RTN US Equity</stp>
        <stp>DVD_EX_DT</stp>
        <stp>[VALORES POTENCIALES Y SEGUIMIENTO.xlsx]POTENCIALES!R197C11</stp>
        <tr r="K197" s="1"/>
      </tp>
      <tp t="s">
        <v>#N/A N/A</v>
        <stp/>
        <stp>##V3_BDPV12</stp>
        <stp>DNKN US Equity</stp>
        <stp>PX_CLOSE_1D</stp>
        <stp>[VALORES POTENCIALES Y SEGUIMIENTO.xlsx]POTENCIALES!R243C32</stp>
        <tr r="AF243" s="1"/>
      </tp>
      <tp t="s">
        <v>#N/A Field Not Applicable</v>
        <stp/>
        <stp>##V3_BDPV12</stp>
        <stp>DT US Equity</stp>
        <stp>DVD_EX_DT</stp>
        <stp>[VALORES POTENCIALES Y SEGUIMIENTO.xlsx]POTENCIALES!R305C11</stp>
        <tr r="K305" s="1"/>
      </tp>
      <tp t="s">
        <v>UNITED STATES</v>
        <stp/>
        <stp>##V3_BDPV12</stp>
        <stp>HEI US Equity</stp>
        <stp>COUNTRY_FULL_NAME</stp>
        <stp>[VALORES POTENCIALES Y SEGUIMIENTO.xlsx]POTENCIALES!R206C13</stp>
        <tr r="M206" s="1"/>
      </tp>
      <tp t="s">
        <v>30/12/2022</v>
        <stp/>
        <stp>##V3_BDPV12</stp>
        <stp>DG US Equity</stp>
        <stp>DVD_EX_DT</stp>
        <stp>[VALORES POTENCIALES Y SEGUIMIENTO.xlsx]POTENCIALES!R227C11</stp>
        <tr r="K227" s="1"/>
      </tp>
      <tp t="s">
        <v>28/02/2023</v>
        <stp/>
        <stp>##V3_BDPV12</stp>
        <stp>EA US Equity</stp>
        <stp>DVD_EX_DT</stp>
        <stp>[VALORES POTENCIALES Y SEGUIMIENTO.xlsx]POTENCIALES!R329C11</stp>
        <tr r="K329" s="1"/>
      </tp>
      <tp t="s">
        <v>19/01/2023</v>
        <stp/>
        <stp>##V3_BDPV12</stp>
        <stp>GD US Equity</stp>
        <stp>DVD_EX_DT</stp>
        <stp>[VALORES POTENCIALES Y SEGUIMIENTO.xlsx]POTENCIALES!R195C11</stp>
        <tr r="K195" s="1"/>
      </tp>
      <tp>
        <v>235.4857177734375</v>
        <stp/>
        <stp>##V3_BDPV12</stp>
        <stp>FLT US Equity</stp>
        <stp>BEST_TARGET_PRICE</stp>
        <stp>[VALORES POTENCIALES Y SEGUIMIENTO.xlsx]POTENCIALES!R192C27</stp>
        <tr r="AA192" s="1"/>
      </tp>
      <tp t="s">
        <v>Technology</v>
        <stp/>
        <stp>##V3_BDPV12</stp>
        <stp>TCEHY US Equity</stp>
        <stp>ICB_INDUSTRY_NAME</stp>
        <stp>[VALORES POTENCIALES Y SEGUIMIENTO.xlsx]CARTERA!R40C35</stp>
        <tr r="AI40" s="4"/>
      </tp>
      <tp t="s">
        <v>29/12/2022</v>
        <stp/>
        <stp>##V3_BDPV12</stp>
        <stp>DE US Equity</stp>
        <stp>DVD_EX_DT</stp>
        <stp>[VALORES POTENCIALES Y SEGUIMIENTO.xlsx]POTENCIALES!R159C11</stp>
        <tr r="K159" s="1"/>
      </tp>
      <tp>
        <v>83.31</v>
        <stp/>
        <stp>##V3_BDPV12</stp>
        <stp>FIVN US Equity</stp>
        <stp>PX_CLOSE_1D</stp>
        <stp>[VALORES POTENCIALES Y SEGUIMIENTO.xlsx]POTENCIALES!R286C32</stp>
        <tr r="AF286" s="1"/>
      </tp>
      <tp t="s">
        <v>UNITED STATES</v>
        <stp/>
        <stp>##V3_BDPV12</stp>
        <stp>HGV US Equity</stp>
        <stp>COUNTRY_FULL_NAME</stp>
        <stp>[VALORES POTENCIALES Y SEGUIMIENTO.xlsx]POTENCIALES!R255C13</stp>
        <tr r="M255" s="1"/>
      </tp>
      <tp t="s">
        <v>#N/A N/A</v>
        <stp/>
        <stp>##V3_BDPV12</stp>
        <stp>FB US Equity</stp>
        <stp>DVD_EX_DT</stp>
        <stp>[VALORES POTENCIALES Y SEGUIMIENTO.xlsx]POTENCIALES!R272C11</stp>
        <tr r="K272" s="1"/>
      </tp>
      <tp t="s">
        <v>12/01/2023</v>
        <stp/>
        <stp>##V3_BDPV12</stp>
        <stp>FL US Equity</stp>
        <stp>DVD_EX_DT</stp>
        <stp>[VALORES POTENCIALES Y SEGUIMIENTO.xlsx]POTENCIALES!R215C11</stp>
        <tr r="K215" s="1"/>
      </tp>
      <tp t="s">
        <v>20/03/2020</v>
        <stp/>
        <stp>##V3_BDPV12</stp>
        <stp>BA US Equity</stp>
        <stp>DVD_EX_DT</stp>
        <stp>[VALORES POTENCIALES Y SEGUIMIENTO.xlsx]POTENCIALES!R196C11</stp>
        <tr r="K196" s="1"/>
      </tp>
      <tp t="s">
        <v>05/01/2023</v>
        <stp/>
        <stp>##V3_BDPV12</stp>
        <stp>DOL CN Equity</stp>
        <stp>DVD_EX_DT</stp>
        <stp>[VALORES POTENCIALES Y SEGUIMIENTO.xlsx]POTENCIALES!R226C11</stp>
        <tr r="K226" s="1"/>
      </tp>
      <tp>
        <v>103.39</v>
        <stp/>
        <stp>##V3_BDPV12</stp>
        <stp>AMZN US Equity</stp>
        <stp>PX_CLOSE_1D</stp>
        <stp>[VALORES POTENCIALES Y SEGUIMIENTO.xlsx]POTENCIALES!R262C32</stp>
        <tr r="AF262" s="1"/>
      </tp>
      <tp t="s">
        <v>27/02/2023</v>
        <stp/>
        <stp>##V3_BDPV12</stp>
        <stp>CR US Equity</stp>
        <stp>DVD_EX_DT</stp>
        <stp>[VALORES POTENCIALES Y SEGUIMIENTO.xlsx]POTENCIALES!R156C11</stp>
        <tr r="K156" s="1"/>
      </tp>
      <tp>
        <v>200.73</v>
        <stp/>
        <stp>##V3_BDPV12</stp>
        <stp>AZPN US Equity</stp>
        <stp>PX_CLOSE_1D</stp>
        <stp>[VALORES POTENCIALES Y SEGUIMIENTO.xlsx]POTENCIALES!R294C32</stp>
        <tr r="AF294" s="1"/>
      </tp>
      <tp>
        <v>8415.7444505900003</v>
        <stp/>
        <stp>##V3_BDPV12</stp>
        <stp>VVV US Equity</stp>
        <stp>CURR_ENTP_VAL</stp>
        <stp>[VALORES POTENCIALES Y SEGUIMIENTO.xlsx]POTENCIALES!R6C18</stp>
        <tr r="R6" s="1"/>
      </tp>
      <tp>
        <v>174.54</v>
        <stp/>
        <stp>##V3_BDPV12</stp>
        <stp>AAXN US Equity</stp>
        <stp>PX_CLOSE_1D</stp>
        <stp>[VALORES POTENCIALES Y SEGUIMIENTO.xlsx]POTENCIALES!R162C32</stp>
        <tr r="AF162" s="1"/>
      </tp>
      <tp t="s">
        <v>#N/A N/A</v>
        <stp/>
        <stp>##V3_BDPV12</stp>
        <stp>CERN US Equity</stp>
        <stp>PX_CLOSE_1D</stp>
        <stp>[VALORES POTENCIALES Y SEGUIMIENTO.xlsx]POTENCIALES!R313C32</stp>
        <tr r="AF313" s="1"/>
      </tp>
      <tp t="s">
        <v>30/12/2022</v>
        <stp/>
        <stp>##V3_BDPV12</stp>
        <stp>RSG US Equity</stp>
        <stp>DVD_EX_DT</stp>
        <stp>[VALORES POTENCIALES Y SEGUIMIENTO.xlsx]POTENCIALES!R144C11</stp>
        <tr r="K144" s="1"/>
      </tp>
      <tp t="s">
        <v>UNITED STATES</v>
        <stp/>
        <stp>##V3_BDPV12</stp>
        <stp>BRK/B US Equity</stp>
        <stp>COUNTRY_FULL_NAME</stp>
        <stp>[VALORES POTENCIALES Y SEGUIMIENTO.xlsx]CARTERA!R29C32</stp>
        <tr r="AF29" s="4"/>
      </tp>
      <tp>
        <v>103.23</v>
        <stp/>
        <stp>##V3_BDPV12</stp>
        <stp>DOO CN Equity</stp>
        <stp>PX_CLOSE_YTD</stp>
        <stp>[VALORES POTENCIALES Y SEGUIMIENTO.xlsx]POTENCIALES!R24C29</stp>
        <tr r="AC24" s="1"/>
      </tp>
      <tp>
        <v>53.71</v>
        <stp/>
        <stp>##V3_BDPV12</stp>
        <stp>BCO US Equity</stp>
        <stp>PX_CLOSE_YTD</stp>
        <stp>[VALORES POTENCIALES Y SEGUIMIENTO.xlsx]POTENCIALES!R66C29</stp>
        <tr r="AC66" s="1"/>
      </tp>
      <tp t="s">
        <v>#N/A N/A</v>
        <stp/>
        <stp>##V3_BDPV12</stp>
        <stp>RNG US Equity</stp>
        <stp>DVD_EX_DT</stp>
        <stp>[VALORES POTENCIALES Y SEGUIMIENTO.xlsx]POTENCIALES!R296C11</stp>
        <tr r="K296" s="1"/>
      </tp>
      <tp>
        <v>75.941177368164063</v>
        <stp/>
        <stp>##V3_BDPV12</stp>
        <stp>FTV US Equity</stp>
        <stp>BEST_TARGET_PRICE</stp>
        <stp>[VALORES POTENCIALES Y SEGUIMIENTO.xlsx]POTENCIALES!R127C27</stp>
        <tr r="AA127" s="1"/>
      </tp>
      <tp t="s">
        <v>06/01/2023</v>
        <stp/>
        <stp>##V3_BDPV12</stp>
        <stp>ROP US Equity</stp>
        <stp>DVD_EX_DT</stp>
        <stp>[VALORES POTENCIALES Y SEGUIMIENTO.xlsx]POTENCIALES!R132C11</stp>
        <tr r="K132" s="1"/>
      </tp>
      <tp t="s">
        <v>10/11/2022</v>
        <stp/>
        <stp>##V3_BDPV12</stp>
        <stp>ROK US Equity</stp>
        <stp>DVD_EX_DT</stp>
        <stp>[VALORES POTENCIALES Y SEGUIMIENTO.xlsx]POTENCIALES!R155C11</stp>
        <tr r="K155" s="1"/>
      </tp>
      <tp t="s">
        <v>#N/A Field Not Applicable</v>
        <stp/>
        <stp>##V3_BDPV12</stp>
        <stp>ZM US Equity</stp>
        <stp>DVD_EX_DT</stp>
        <stp>[VALORES POTENCIALES Y SEGUIMIENTO.xlsx]POTENCIALES!R298C11</stp>
        <tr r="K298" s="1"/>
      </tp>
      <tp t="s">
        <v>#N/A Field Not Applicable</v>
        <stp/>
        <stp>##V3_BDPV12</stp>
        <stp>ZG US Equity</stp>
        <stp>DVD_EX_DT</stp>
        <stp>[VALORES POTENCIALES Y SEGUIMIENTO.xlsx]POTENCIALES!R267C11</stp>
        <tr r="K267" s="1"/>
      </tp>
      <tp t="s">
        <v>01/12/2022</v>
        <stp/>
        <stp>##V3_BDPV12</stp>
        <stp>WM US Equity</stp>
        <stp>DVD_EX_DT</stp>
        <stp>[VALORES POTENCIALES Y SEGUIMIENTO.xlsx]POTENCIALES!R146C11</stp>
        <tr r="K146" s="1"/>
      </tp>
      <tp t="s">
        <v>16/12/2022</v>
        <stp/>
        <stp>##V3_BDPV12</stp>
        <stp>WU US Equity</stp>
        <stp>DVD_EX_DT</stp>
        <stp>[VALORES POTENCIALES Y SEGUIMIENTO.xlsx]POTENCIALES!R104C11</stp>
        <tr r="K104" s="1"/>
      </tp>
      <tp>
        <v>217.73</v>
        <stp/>
        <stp>##V3_BDPV12</stp>
        <stp>VRSN US Equity</stp>
        <stp>PX_CLOSE_1D</stp>
        <stp>[VALORES POTENCIALES Y SEGUIMIENTO.xlsx]POTENCIALES!R279C32</stp>
        <tr r="AF279" s="1"/>
      </tp>
      <tp>
        <v>430.34</v>
        <stp/>
        <stp>##V3_BDPV12</stp>
        <stp>ROP US Equity</stp>
        <stp>PX_CLOSE_1D</stp>
        <stp>[VALORES POTENCIALES Y SEGUIMIENTO.xlsx]POTENCIALES!R132C32</stp>
        <tr r="AF132" s="1"/>
      </tp>
      <tp>
        <v>210.29</v>
        <stp/>
        <stp>##V3_BDPV12</stp>
        <stp>UNP US Equity</stp>
        <stp>PX_CLOSE_1D</stp>
        <stp>[VALORES POTENCIALES Y SEGUIMIENTO.xlsx]POTENCIALES!R173C32</stp>
        <tr r="AF173" s="1"/>
      </tp>
      <tp>
        <v>225.31</v>
        <stp/>
        <stp>##V3_BDPV12</stp>
        <stp>ADP US Equity</stp>
        <stp>PX_CLOSE_1D</stp>
        <stp>[VALORES POTENCIALES Y SEGUIMIENTO.xlsx]POTENCIALES!R184C32</stp>
        <tr r="AF184" s="1"/>
      </tp>
      <tp>
        <v>171.85</v>
        <stp/>
        <stp>##V3_BDPV12</stp>
        <stp>WSP CN Equity</stp>
        <stp>PX_CLOSE_1D</stp>
        <stp>[VALORES POTENCIALES Y SEGUIMIENTO.xlsx]POTENCIALES!R140C32</stp>
        <tr r="AF140" s="1"/>
      </tp>
      <tp t="s">
        <v>UNITED STATES</v>
        <stp/>
        <stp>##V3_BDPV12</stp>
        <stp>HRB US Equity</stp>
        <stp>COUNTRY_FULL_NAME</stp>
        <stp>[VALORES POTENCIALES Y SEGUIMIENTO.xlsx]POTENCIALES!R191C13</stp>
        <tr r="M191" s="1"/>
      </tp>
      <tp t="s">
        <v>#N/A Field Not Applicable</v>
        <stp/>
        <stp>##V3_BDPV12</stp>
        <stp>SQ US Equity</stp>
        <stp>DVD_EX_DT</stp>
        <stp>[VALORES POTENCIALES Y SEGUIMIENTO.xlsx]POTENCIALES!R190C11</stp>
        <tr r="K190" s="1"/>
      </tp>
      <tp>
        <v>366</v>
        <stp/>
        <stp>##V3_BDPV12</stp>
        <stp>BRK/B US Equity</stp>
        <stp>BEST_TARGET_PRICE</stp>
        <stp>[VALORES POTENCIALES Y SEGUIMIENTO.xlsx]CARTERA!R29C30</stp>
        <tr r="AD29" s="4"/>
      </tp>
      <tp t="s">
        <v>09/02/2023</v>
        <stp/>
        <stp>##V3_BDPV12</stp>
        <stp>PH US Equity</stp>
        <stp>DVD_EX_DT</stp>
        <stp>[VALORES POTENCIALES Y SEGUIMIENTO.xlsx]POTENCIALES!R164C11</stp>
        <tr r="K164" s="1"/>
      </tp>
      <tp>
        <v>152.16999999999999</v>
        <stp/>
        <stp>##V3_BDPV12</stp>
        <stp>AAP US Equity</stp>
        <stp>PX_CLOSE_1D</stp>
        <stp>[VALORES POTENCIALES Y SEGUIMIENTO.xlsx]POTENCIALES!R220C32</stp>
        <tr r="AF220" s="1"/>
      </tp>
      <tp>
        <v>377.03</v>
        <stp/>
        <stp>##V3_BDPV12</stp>
        <stp>KLAC US Equity</stp>
        <stp>PX_CLOSE_YTD</stp>
        <stp>[VALORES POTENCIALES Y SEGUIMIENTO.xlsx]POTENCIALES!R357C29</stp>
        <tr r="AC357" s="1"/>
      </tp>
      <tp>
        <v>795.68</v>
        <stp/>
        <stp>##V3_BDPV12</stp>
        <stp>REGN US Equity</stp>
        <stp>LAST PRICE</stp>
        <stp>[VALORES POTENCIALES Y SEGUIMIENTO.xlsx]POTENCIALES!R41C30</stp>
        <tr r="AD41" s="1"/>
      </tp>
      <tp>
        <v>1.3813237910418035</v>
        <stp/>
        <stp>##V3_BDPV12</stp>
        <stp>CTAS US Equity</stp>
        <stp>NET_DEBT_TO_EBITDA</stp>
        <stp>[VALORES POTENCIALES Y SEGUIMIENTO.xlsx]POTENCIALES!R47C20</stp>
        <tr r="T47" s="1"/>
      </tp>
      <tp t="s">
        <v>#N/A N/A</v>
        <stp/>
        <stp>##V3_BDPV12</stp>
        <stp>PTON US Equity</stp>
        <stp>NET_DEBT_TO_EBITDA</stp>
        <stp>[VALORES POTENCIALES Y SEGUIMIENTO.xlsx]POTENCIALES!R22C20</stp>
        <tr r="T22" s="1"/>
      </tp>
      <tp>
        <v>-3.1811438610189335</v>
        <stp/>
        <stp>##V3_BDPV12</stp>
        <stp>UTHR US Equity</stp>
        <stp>NET_DEBT_TO_EBITDA</stp>
        <stp>[VALORES POTENCIALES Y SEGUIMIENTO.xlsx]POTENCIALES!R40C20</stp>
        <tr r="T40" s="1"/>
      </tp>
      <tp>
        <v>34.892553286703972</v>
        <stp/>
        <stp>##V3_BDPV12</stp>
        <stp>GLNG US Equity</stp>
        <stp>RETURN_COM_EQY</stp>
        <stp>[VALORES POTENCIALES Y SEGUIMIENTO.xlsx]CARTERA!R61C19</stp>
        <tr r="S61" s="4"/>
      </tp>
      <tp t="s">
        <v>#N/A N/A</v>
        <stp/>
        <stp>##V3_BDPV12</stp>
        <stp>WYND US Equity</stp>
        <stp>DVD_PAY_DT</stp>
        <stp>[VALORES POTENCIALES Y SEGUIMIENTO.xlsx]POTENCIALES!R27C12</stp>
        <tr r="L27" s="1"/>
      </tp>
      <tp>
        <v>317.06</v>
        <stp/>
        <stp>##V3_BDPV12</stp>
        <stp>IDXX US Equity</stp>
        <stp>LOW_52WEEK</stp>
        <stp>[VALORES POTENCIALES Y SEGUIMIENTO.xlsx]POTENCIALES!R70C35</stp>
        <tr r="AI70" s="1"/>
      </tp>
      <tp>
        <v>72.17</v>
        <stp/>
        <stp>##V3_BDPV12</stp>
        <stp>US98422D1054 ISIN</stp>
        <stp>INTERVAL_HIGH</stp>
        <stp>[VALORES POTENCIALES Y SEGUIMIENTO.xlsx]CARTERA!R33C4</stp>
        <stp>START_DATE_OVERRIDE</stp>
        <stp>20200101</stp>
        <stp>END_DATE_OVERRIDE</stp>
        <stp>20230203</stp>
        <stp>MARKET_DATA_OVERRIDE</stp>
        <stp>PX_LAST</stp>
        <tr r="D33" s="4"/>
      </tp>
      <tp>
        <v>137.19999694824219</v>
        <stp/>
        <stp>##V3_BDPV12</stp>
        <stp>CHKP US Equity</stp>
        <stp>BEST_TARGET_PRICE</stp>
        <stp>[VALORES POTENCIALES Y SEGUIMIENTO.xlsx]CARTERA!R35C30</stp>
        <tr r="AD35" s="4"/>
      </tp>
      <tp>
        <v>67.5</v>
        <stp/>
        <stp>##V3_BDPV12</stp>
        <stp>BWXT US Equity</stp>
        <stp>BEST_TARGET_PRICE</stp>
        <stp>[VALORES POTENCIALES Y SEGUIMIENTO.xlsx]POTENCIALES!R153C27</stp>
        <tr r="AA153" s="1"/>
      </tp>
      <tp t="s">
        <v>UNITED STATES</v>
        <stp/>
        <stp>##V3_BDPV12</stp>
        <stp>PYPL US Equity</stp>
        <stp>COUNTRY_FULL_NAME</stp>
        <stp>[VALORES POTENCIALES Y SEGUIMIENTO.xlsx]POTENCIALES!R188C13</stp>
        <tr r="M188" s="1"/>
      </tp>
      <tp t="s">
        <v>Monster Beverage Corp</v>
        <stp/>
        <stp>##V3_BDPV12</stp>
        <stp>MNST UW Equity</stp>
        <stp>SECURITY_NAME</stp>
        <stp>[VALORES POTENCIALES Y SEGUIMIENTO.xlsx]SPX SX5E CAC40 DAX30 IBEX35!R316C5</stp>
        <tr r="E316" s="6"/>
      </tp>
      <tp>
        <v>31155.741727499997</v>
        <stp/>
        <stp>##V3_BDPV12</stp>
        <stp>VRSK US Equity</stp>
        <stp>CURR_ENTP_VAL</stp>
        <stp>[VALORES POTENCIALES Y SEGUIMIENTO.xlsx]POTENCIALES!R52C18</stp>
        <tr r="R52" s="1"/>
      </tp>
      <tp t="s">
        <v>Trane Technologies PLC</v>
        <stp/>
        <stp>##V3_BDPV12</stp>
        <stp>TT UN Equity</stp>
        <stp>SECURITY_NAME</stp>
        <stp>[VALORES POTENCIALES Y SEGUIMIENTO.xlsx]SPX SX5E CAC40 DAX30 IBEX35!R455C5</stp>
        <tr r="E455" s="6"/>
      </tp>
      <tp t="s">
        <v>Parker-Hannifin Corp</v>
        <stp/>
        <stp>##V3_BDPV12</stp>
        <stp>PH UN Equity</stp>
        <stp>SECURITY_NAME</stp>
        <stp>[VALORES POTENCIALES Y SEGUIMIENTO.xlsx]SPX SX5E CAC40 DAX30 IBEX35!R375C5</stp>
        <tr r="E375" s="6"/>
      </tp>
      <tp t="s">
        <v>Coca-Cola Co/The</v>
        <stp/>
        <stp>##V3_BDPV12</stp>
        <stp>KO UN Equity</stp>
        <stp>SECURITY_NAME</stp>
        <stp>[VALORES POTENCIALES Y SEGUIMIENTO.xlsx]SPX SX5E CAC40 DAX30 IBEX35!R275C5</stp>
        <tr r="E275" s="6"/>
      </tp>
      <tp t="s">
        <v>Lamb Weston Holdings Inc</v>
        <stp/>
        <stp>##V3_BDPV12</stp>
        <stp>LW UN Equity</stp>
        <stp>SECURITY_NAME</stp>
        <stp>[VALORES POTENCIALES Y SEGUIMIENTO.xlsx]SPX SX5E CAC40 DAX30 IBEX35!R295C5</stp>
        <tr r="E295" s="6"/>
      </tp>
      <tp t="s">
        <v>Estee Lauder Cos Inc/The</v>
        <stp/>
        <stp>##V3_BDPV12</stp>
        <stp>EL UN Equity</stp>
        <stp>SECURITY_NAME</stp>
        <stp>[VALORES POTENCIALES Y SEGUIMIENTO.xlsx]SPX SX5E CAC40 DAX30 IBEX35!R165C5</stp>
        <tr r="E165" s="6"/>
      </tp>
      <tp t="s">
        <v>DuPont de Nemours Inc</v>
        <stp/>
        <stp>##V3_BDPV12</stp>
        <stp>DD UN Equity</stp>
        <stp>SECURITY_NAME</stp>
        <stp>[VALORES POTENCIALES Y SEGUIMIENTO.xlsx]SPX SX5E CAC40 DAX30 IBEX35!R135C5</stp>
        <tr r="E135" s="6"/>
      </tp>
      <tp t="s">
        <v>iShares STOXX Europe 600 Insur</v>
        <stp/>
        <stp>##V3_BDPV12</stp>
        <stp>SXIPEX GY Equity</stp>
        <stp>SECURITY_NAME</stp>
        <stp>[VALORES POTENCIALES Y SEGUIMIENTO.xlsx]CARTERA!R44C10</stp>
        <tr r="J44" s="4"/>
      </tp>
      <tp t="s">
        <v>17/11/2022</v>
        <stp/>
        <stp>##V3_BDPV12</stp>
        <stp>CCOI US Equity</stp>
        <stp>DVD_EX_DT</stp>
        <stp>[VALORES POTENCIALES Y SEGUIMIENTO.xlsx]POTENCIALES!R271C11</stp>
        <tr r="K271" s="1"/>
      </tp>
      <tp t="s">
        <v>#N/A N/A</v>
        <stp/>
        <stp>##V3_BDPV12</stp>
        <stp>JCOM US Equity</stp>
        <stp>DVD_EX_DT</stp>
        <stp>[VALORES POTENCIALES Y SEGUIMIENTO.xlsx]POTENCIALES!R303C11</stp>
        <tr r="K303" s="1"/>
      </tp>
      <tp t="s">
        <v>01/03/2023</v>
        <stp/>
        <stp>##V3_BDPV12</stp>
        <stp>QCOM US Equity</stp>
        <stp>DVD_EX_DT</stp>
        <stp>[VALORES POTENCIALES Y SEGUIMIENTO.xlsx]POTENCIALES!R355C11</stp>
        <tr r="K355" s="1"/>
      </tp>
      <tp t="s">
        <v>#N/A N/A</v>
        <stp/>
        <stp>##V3_BDPV12</stp>
        <stp>TWTR US Equity</stp>
        <stp>BEST_TARGET_PRICE</stp>
        <stp>[VALORES POTENCIALES Y SEGUIMIENTO.xlsx]POTENCIALES!R273C27</stp>
        <tr r="AA273" s="1"/>
      </tp>
      <tp>
        <v>66.400000000000006</v>
        <stp/>
        <stp>##V3_BDPV12</stp>
        <stp>BF/B US Equity</stp>
        <stp>LAST PRICE</stp>
        <stp>[VALORES POTENCIALES Y SEGUIMIENTO.xlsx]POTENCIALES!R36C30</stp>
        <tr r="AD36" s="1"/>
      </tp>
      <tp t="s">
        <v>iShares STOXX Europe 600 Insur</v>
        <stp/>
        <stp>##V3_BDPV12</stp>
        <stp>SXIPEX GY Equity</stp>
        <stp>SECURITY_NAME</stp>
        <stp>[VALORES POTENCIALES Y SEGUIMIENTO.xlsx]CARTERA!R44C34</stp>
        <tr r="AH44" s="4"/>
      </tp>
      <tp t="s">
        <v>Mondelez International Inc</v>
        <stp/>
        <stp>##V3_BDPV12</stp>
        <stp>MDLZ UW Equity</stp>
        <stp>SECURITY_NAME</stp>
        <stp>[VALORES POTENCIALES Y SEGUIMIENTO.xlsx]SPX SX5E CAC40 DAX30 IBEX35!R306C5</stp>
        <tr r="E306" s="6"/>
      </tp>
      <tp t="s">
        <v>ISRAEL</v>
        <stp/>
        <stp>##V3_BDPV12</stp>
        <stp>CHKP US Equity</stp>
        <stp>COUNTRY_FULL_NAME</stp>
        <stp>[VALORES POTENCIALES Y SEGUIMIENTO.xlsx]CARTERA!R35C32</stp>
        <tr r="AF35" s="4"/>
      </tp>
      <tp>
        <v>117.09999847412109</v>
        <stp/>
        <stp>##V3_BDPV12</stp>
        <stp>SWKS US Equity</stp>
        <stp>BEST_TARGET_PRICE</stp>
        <stp>[VALORES POTENCIALES Y SEGUIMIENTO.xlsx]POTENCIALES!R349C27</stp>
        <tr r="AA349" s="1"/>
      </tp>
      <tp t="s">
        <v>Microsoft Corp</v>
        <stp/>
        <stp>##V3_BDPV12</stp>
        <stp>MSFT UW Equity</stp>
        <stp>SECURITY_NAME</stp>
        <stp>[VALORES POTENCIALES Y SEGUIMIENTO.xlsx]SPX SX5E CAC40 DAX30 IBEX35!R326C5</stp>
        <tr r="E326" s="6"/>
      </tp>
      <tp t="s">
        <v>Health Care</v>
        <stp/>
        <stp>##V3_BDPV12</stp>
        <stp>ROVI SM Equity</stp>
        <stp>ICB_INDUSTRY_NAME</stp>
        <stp>[VALORES POTENCIALES Y SEGUIMIENTO.xlsx]CARTERA!R36C35</stp>
        <tr r="AI36" s="4"/>
      </tp>
      <tp t="s">
        <v>Corteva Inc</v>
        <stp/>
        <stp>##V3_BDPV12</stp>
        <stp>CTVA UN Equity</stp>
        <stp>SECURITY_NAME</stp>
        <stp>[VALORES POTENCIALES Y SEGUIMIENTO.xlsx]SPX SX5E CAC40 DAX30 IBEX35!R128C5</stp>
        <tr r="E128" s="6"/>
      </tp>
      <tp t="s">
        <v>NetApp Inc</v>
        <stp/>
        <stp>##V3_BDPV12</stp>
        <stp>NTAP UW Equity</stp>
        <stp>SECURITY_NAME</stp>
        <stp>[VALORES POTENCIALES Y SEGUIMIENTO.xlsx]SPX SX5E CAC40 DAX30 IBEX35!R345C5</stp>
        <tr r="E345" s="6"/>
      </tp>
      <tp t="s">
        <v>15/02/2023</v>
        <stp/>
        <stp>##V3_BDPV12</stp>
        <stp>HAS US Equity</stp>
        <stp>DVD_PAY_DT</stp>
        <stp>[VALORES POTENCIALES Y SEGUIMIENTO.xlsx]POTENCIALES!R30C12</stp>
        <tr r="L30" s="1"/>
      </tp>
      <tp>
        <v>2402558724.7199998</v>
        <stp/>
        <stp>##V3_BDPV12</stp>
        <stp>WDFC US Equity</stp>
        <stp>CUR_MKT_CAP</stp>
        <stp>[VALORES POTENCIALES Y SEGUIMIENTO.xlsx]POTENCIALES!R248C17</stp>
        <tr r="Q248" s="1"/>
      </tp>
      <tp>
        <v>15316177612.799999</v>
        <stp/>
        <stp>##V3_BDPV12</stp>
        <stp>SSNC US Equity</stp>
        <stp>CUR_MKT_CAP</stp>
        <stp>[VALORES POTENCIALES Y SEGUIMIENTO.xlsx]POTENCIALES!R299C17</stp>
        <tr r="Q299" s="1"/>
      </tp>
      <tp>
        <v>19969977173.680004</v>
        <stp/>
        <stp>##V3_BDPV12</stp>
        <stp>PAYC US Equity</stp>
        <stp>CUR_MKT_CAP</stp>
        <stp>[VALORES POTENCIALES Y SEGUIMIENTO.xlsx]POTENCIALES!R320C17</stp>
        <tr r="Q320" s="1"/>
      </tp>
      <tp>
        <v>8505199990.000001</v>
        <stp/>
        <stp>##V3_BDPV12</stp>
        <stp>SEIC US Equity</stp>
        <stp>CUR_MKT_CAP</stp>
        <stp>[VALORES POTENCIALES Y SEGUIMIENTO.xlsx]POTENCIALES!R109C17</stp>
        <tr r="Q109" s="1"/>
      </tp>
      <tp>
        <v>112.33</v>
        <stp/>
        <stp>##V3_BDPV12</stp>
        <stp>TTC US Equity</stp>
        <stp>LAST PRICE</stp>
        <stp>[VALORES POTENCIALES Y SEGUIMIENTO.xlsx]POTENCIALES!R21C30</stp>
        <tr r="AD21" s="1"/>
      </tp>
      <tp>
        <v>230.54</v>
        <stp/>
        <stp>##V3_BDPV12</stp>
        <stp>URI US Equity</stp>
        <stp>LOW_52WEEK</stp>
        <stp>[VALORES POTENCIALES Y SEGUIMIENTO.xlsx]POTENCIALES!R63C35</stp>
        <tr r="AI63" s="1"/>
      </tp>
      <tp t="s">
        <v>CHINA MOBILE</v>
        <stp/>
        <stp>##V3_BDPV12</stp>
        <stp>941 HK Equity</stp>
        <stp>SHORT_NAME</stp>
        <stp>[VALORES POTENCIALES Y SEGUIMIENTO.xlsx]POTENCIALES!R363C5</stp>
        <tr r="E363" s="1"/>
      </tp>
      <tp t="s">
        <v>30/12/2022</v>
        <stp/>
        <stp>##V3_BDPV12</stp>
        <stp>HLT US Equity</stp>
        <stp>DVD_PAY_DT</stp>
        <stp>[VALORES POTENCIALES Y SEGUIMIENTO.xlsx]POTENCIALES!R28C12</stp>
        <tr r="L28" s="1"/>
      </tp>
      <tp t="s">
        <v>#N/A Field Not Applicable</v>
        <stp/>
        <stp>##V3_BDPV12</stp>
        <stp>HQY US Equity</stp>
        <stp>DVD_PAY_DT</stp>
        <stp>[VALORES POTENCIALES Y SEGUIMIENTO.xlsx]POTENCIALES!R55C12</stp>
        <tr r="L55" s="1"/>
      </tp>
      <tp>
        <v>110.54604337233478</v>
        <stp/>
        <stp>##V3_BDPV12</stp>
        <stp>LYV US Equity</stp>
        <stp>EV_EBITDA_ADJUSTED</stp>
        <stp>[VALORES POTENCIALES Y SEGUIMIENTO.xlsx]POTENCIALES!R19C15</stp>
        <tr r="O19" s="1"/>
      </tp>
      <tp t="s">
        <v>27/01/2023</v>
        <stp/>
        <stp>##V3_BDPV12</stp>
        <stp>HUM US Equity</stp>
        <stp>DVD_PAY_DT</stp>
        <stp>[VALORES POTENCIALES Y SEGUIMIENTO.xlsx]POTENCIALES!R79C12</stp>
        <tr r="L79" s="1"/>
      </tp>
      <tp>
        <v>2377783943.6999998</v>
        <stp/>
        <stp>##V3_BDPV12</stp>
        <stp>ARNC US Equity</stp>
        <stp>CUR_MKT_CAP</stp>
        <stp>[VALORES POTENCIALES Y SEGUIMIENTO.xlsx]POTENCIALES!R207C17</stp>
        <tr r="Q207" s="1"/>
      </tp>
      <tp>
        <v>445.73500000000001</v>
        <stp/>
        <stp>##V3_BDPV12</stp>
        <stp>UNH US Equity</stp>
        <stp>LOW_52WEEK</stp>
        <stp>[VALORES POTENCIALES Y SEGUIMIENTO.xlsx]POTENCIALES!R87C35</stp>
        <tr r="AI87" s="1"/>
      </tp>
      <tp>
        <v>204.34</v>
        <stp/>
        <stp>##V3_BDPV12</stp>
        <stp>BYD CN Equity</stp>
        <stp>LAST PRICE</stp>
        <stp>[VALORES POTENCIALES Y SEGUIMIENTO.xlsx]POTENCIALES!R42C30</stp>
        <tr r="AD42" s="1"/>
      </tp>
      <tp>
        <v>56289254470.720001</v>
        <stp/>
        <stp>##V3_BDPV12</stp>
        <stp>KLAC US Equity</stp>
        <stp>CUR_MKT_CAP</stp>
        <stp>[VALORES POTENCIALES Y SEGUIMIENTO.xlsx]POTENCIALES!R357C17</stp>
        <tr r="Q357" s="1"/>
      </tp>
      <tp>
        <v>121043241900.00002</v>
        <stp/>
        <stp>##V3_BDPV12</stp>
        <stp>INTC US Equity</stp>
        <stp>CUR_MKT_CAP</stp>
        <stp>[VALORES POTENCIALES Y SEGUIMIENTO.xlsx]POTENCIALES!R352C17</stp>
        <tr r="Q352" s="1"/>
      </tp>
      <tp>
        <v>212.36842346191406</v>
        <stp/>
        <stp>##V3_BDPV12</stp>
        <stp>EFX US Equity</stp>
        <stp>BEST_TARGET_PRICE</stp>
        <stp>[VALORES POTENCIALES Y SEGUIMIENTO.xlsx]POTENCIALES!R180C27</stp>
        <tr r="AA180" s="1"/>
      </tp>
      <tp t="s">
        <v>Covestro AG</v>
        <stp/>
        <stp>##V3_BDPV12</stp>
        <stp>1COV GY Equity</stp>
        <stp>SECURITY_NAME</stp>
        <stp>[VALORES POTENCIALES Y SEGUIMIENTO.xlsx]SPX SX5E CAC40 DAX30 IBEX35!R7C32</stp>
        <tr r="AF7" s="6"/>
      </tp>
      <tp t="s">
        <v>#N/A N/A</v>
        <stp/>
        <stp>##V3_BDPV12</stp>
        <stp>MXIM US Equity</stp>
        <stp>PX_CLOSE_1D</stp>
        <stp>[VALORES POTENCIALES Y SEGUIMIENTO.xlsx]POTENCIALES!R354C32</stp>
        <tr r="AF354" s="1"/>
      </tp>
      <tp>
        <v>68.349999999999994</v>
        <stp/>
        <stp>##V3_BDPV12</stp>
        <stp>BRKR US Equity</stp>
        <stp>PX_CLOSE_YTD</stp>
        <stp>[VALORES POTENCIALES Y SEGUIMIENTO.xlsx]POTENCIALES!R78C29</stp>
        <tr r="AC78" s="1"/>
      </tp>
      <tp>
        <v>48.76</v>
        <stp/>
        <stp>##V3_BDPV12</stp>
        <stp>HRB US Equity</stp>
        <stp>HIGH_52WEEK</stp>
        <stp>[VALORES POTENCIALES Y SEGUIMIENTO.xlsx]POTENCIALES!R191C33</stp>
        <tr r="AG191" s="1"/>
      </tp>
      <tp>
        <v>124.16</v>
        <stp/>
        <stp>##V3_BDPV12</stp>
        <stp>JCOM US Equity</stp>
        <stp>PX_CLOSE_1D</stp>
        <stp>[VALORES POTENCIALES Y SEGUIMIENTO.xlsx]POTENCIALES!R303C32</stp>
        <tr r="AF303" s="1"/>
      </tp>
      <tp>
        <v>375.85</v>
        <stp/>
        <stp>##V3_BDPV12</stp>
        <stp>EPAM US Equity</stp>
        <stp>PX_CLOSE_1D</stp>
        <stp>[VALORES POTENCIALES Y SEGUIMIENTO.xlsx]POTENCIALES!R340C32</stp>
        <tr r="AF340" s="1"/>
      </tp>
      <tp>
        <v>31.96</v>
        <stp/>
        <stp>##V3_BDPV12</stp>
        <stp>JNPR US Equity</stp>
        <stp>PX_CLOSE_YTD</stp>
        <stp>[VALORES POTENCIALES Y SEGUIMIENTO.xlsx]POTENCIALES!R15C29</stp>
        <tr r="AC15" s="1"/>
      </tp>
      <tp>
        <v>63.375</v>
        <stp/>
        <stp>##V3_BDPV12</stp>
        <stp>ENV US Equity</stp>
        <stp>BEST_TARGET_PRICE</stp>
        <stp>[VALORES POTENCIALES Y SEGUIMIENTO.xlsx]POTENCIALES!R301C27</stp>
        <tr r="AA301" s="1"/>
      </tp>
      <tp t="s">
        <v>UNITED STATES</v>
        <stp/>
        <stp>##V3_BDPV12</stp>
        <stp>KFY US Equity</stp>
        <stp>COUNTRY_FULL_NAME</stp>
        <stp>[VALORES POTENCIALES Y SEGUIMIENTO.xlsx]POTENCIALES!R250C13</stp>
        <tr r="M250" s="1"/>
      </tp>
      <tp>
        <v>160</v>
        <stp/>
        <stp>##V3_BDPV12</stp>
        <stp>EME US Equity</stp>
        <stp>BEST_TARGET_PRICE</stp>
        <stp>[VALORES POTENCIALES Y SEGUIMIENTO.xlsx]POTENCIALES!R138C27</stp>
        <tr r="AA138" s="1"/>
      </tp>
      <tp>
        <v>38.090908050537109</v>
        <stp/>
        <stp>##V3_BDPV12</stp>
        <stp>ENR US Equity</stp>
        <stp>BEST_TARGET_PRICE</stp>
        <stp>[VALORES POTENCIALES Y SEGUIMIENTO.xlsx]POTENCIALES!R254C27</stp>
        <tr r="AA254" s="1"/>
      </tp>
      <tp>
        <v>104.06500244140625</v>
        <stp/>
        <stp>##V3_BDPV12</stp>
        <stp>EMR US Equity</stp>
        <stp>BEST_TARGET_PRICE</stp>
        <stp>[VALORES POTENCIALES Y SEGUIMIENTO.xlsx]POTENCIALES!R123C27</stp>
        <tr r="AA123" s="1"/>
      </tp>
      <tp>
        <v>89.33</v>
        <stp/>
        <stp>##V3_BDPV12</stp>
        <stp>AKAM US Equity</stp>
        <stp>PX_CLOSE_1D</stp>
        <stp>[VALORES POTENCIALES Y SEGUIMIENTO.xlsx]POTENCIALES!R300C32</stp>
        <tr r="AF300" s="1"/>
      </tp>
      <tp t="s">
        <v>UNITED STATES</v>
        <stp/>
        <stp>##V3_BDPV12</stp>
        <stp>KBR US Equity</stp>
        <stp>COUNTRY_FULL_NAME</stp>
        <stp>[VALORES POTENCIALES Y SEGUIMIENTO.xlsx]POTENCIALES!R142C13</stp>
        <tr r="M142" s="1"/>
      </tp>
      <tp>
        <v>56.72</v>
        <stp/>
        <stp>##V3_BDPV12</stp>
        <stp>ALRM US Equity</stp>
        <stp>PX_CLOSE_1D</stp>
        <stp>[VALORES POTENCIALES Y SEGUIMIENTO.xlsx]POTENCIALES!R253C32</stp>
        <tr r="AF253" s="1"/>
      </tp>
      <tp>
        <v>96.568399999999997</v>
        <stp/>
        <stp>##V3_BDPV12</stp>
        <stp>MOG/A US Equity</stp>
        <stp>HIGH_52WEEK</stp>
        <stp>[VALORES POTENCIALES Y SEGUIMIENTO.xlsx]POTENCIALES!R208C33</stp>
        <tr r="AG208" s="1"/>
      </tp>
      <tp>
        <v>78</v>
        <stp/>
        <stp>##V3_BDPV12</stp>
        <stp>STN CN Equity</stp>
        <stp>BEST_TARGET_PRICE</stp>
        <stp>[VALORES POTENCIALES Y SEGUIMIENTO.xlsx]POTENCIALES!R141C27</stp>
        <tr r="AA141" s="1"/>
      </tp>
      <tp>
        <v>36.54</v>
        <stp/>
        <stp>##V3_BDPV12</stp>
        <stp>ROL US Equity</stp>
        <stp>PX_CLOSE_YTD</stp>
        <stp>[VALORES POTENCIALES Y SEGUIMIENTO.xlsx]POTENCIALES!R43C29</stp>
        <tr r="AC43" s="1"/>
      </tp>
      <tp>
        <v>278.08999999999997</v>
        <stp/>
        <stp>##V3_BDPV12</stp>
        <stp>UTHR US Equity</stp>
        <stp>PX_CLOSE_YTD</stp>
        <stp>[VALORES POTENCIALES Y SEGUIMIENTO.xlsx]POTENCIALES!R40C29</stp>
        <tr r="AC40" s="1"/>
      </tp>
      <tp t="s">
        <v>UNITED STATES</v>
        <stp/>
        <stp>##V3_BDPV12</stp>
        <stp>KSU US Equity</stp>
        <stp>COUNTRY_FULL_NAME</stp>
        <stp>[VALORES POTENCIALES Y SEGUIMIENTO.xlsx]POTENCIALES!R175C13</stp>
        <tr r="M175" s="1"/>
      </tp>
      <tp>
        <v>135.02000000000001</v>
        <stp/>
        <stp>##V3_BDPV12</stp>
        <stp>QCOM US Equity</stp>
        <stp>PX_CLOSE_1D</stp>
        <stp>[VALORES POTENCIALES Y SEGUIMIENTO.xlsx]POTENCIALES!R355C32</stp>
        <tr r="AF355" s="1"/>
      </tp>
      <tp>
        <v>191.66</v>
        <stp/>
        <stp>##V3_BDPV12</stp>
        <stp>UPS US Equity</stp>
        <stp>PX_CLOSE_1D</stp>
        <stp>[VALORES POTENCIALES Y SEGUIMIENTO.xlsx]POTENCIALES!R178C32</stp>
        <tr r="AF178" s="1"/>
      </tp>
      <tp>
        <v>85.77</v>
        <stp/>
        <stp>##V3_BDPV12</stp>
        <stp>CVS US Equity</stp>
        <stp>PX_CLOSE_1D</stp>
        <stp>[VALORES POTENCIALES Y SEGUIMIENTO.xlsx]POTENCIALES!R100C32</stp>
        <tr r="AF100" s="1"/>
      </tp>
      <tp>
        <v>74.86</v>
        <stp/>
        <stp>##V3_BDPV12</stp>
        <stp>MMS US Equity</stp>
        <stp>PX_CLOSE_1D</stp>
        <stp>[VALORES POTENCIALES Y SEGUIMIENTO.xlsx]POTENCIALES!R338C32</stp>
        <tr r="AF338" s="1"/>
      </tp>
      <tp t="s">
        <v>UNITED STATES</v>
        <stp/>
        <stp>##V3_BDPV12</stp>
        <stp>KSS US Equity</stp>
        <stp>COUNTRY_FULL_NAME</stp>
        <stp>[VALORES POTENCIALES Y SEGUIMIENTO.xlsx]POTENCIALES!R239C13</stp>
        <tr r="M239" s="1"/>
      </tp>
      <tp>
        <v>162.06</v>
        <stp/>
        <stp>##V3_BDPV12</stp>
        <stp>KXS CN Equity</stp>
        <stp>PX_CLOSE_1D</stp>
        <stp>[VALORES POTENCIALES Y SEGUIMIENTO.xlsx]POTENCIALES!R257C32</stp>
        <tr r="AF257" s="1"/>
      </tp>
      <tp>
        <v>34.76</v>
        <stp/>
        <stp>##V3_BDPV12</stp>
        <stp>KSS US Equity</stp>
        <stp>PX_CLOSE_1D</stp>
        <stp>[VALORES POTENCIALES Y SEGUIMIENTO.xlsx]POTENCIALES!R239C32</stp>
        <tr r="AF239" s="1"/>
      </tp>
      <tp>
        <v>15.26</v>
        <stp/>
        <stp>##V3_BDPV12</stp>
        <stp>GPS US Equity</stp>
        <stp>PX_CLOSE_1D</stp>
        <stp>[VALORES POTENCIALES Y SEGUIMIENTO.xlsx]POTENCIALES!R214C32</stp>
        <tr r="AF214" s="1"/>
      </tp>
      <tp>
        <v>135.75</v>
        <stp/>
        <stp>##V3_BDPV12</stp>
        <stp>DKS US Equity</stp>
        <stp>PX_CLOSE_1D</stp>
        <stp>[VALORES POTENCIALES Y SEGUIMIENTO.xlsx]POTENCIALES!R247C32</stp>
        <tr r="AF247" s="1"/>
      </tp>
      <tp>
        <v>137.21</v>
        <stp/>
        <stp>##V3_BDPV12</stp>
        <stp>RGEN US Equity</stp>
        <stp>LOW_52WEEK</stp>
        <stp>[VALORES POTENCIALES Y SEGUIMIENTO.xlsx]POTENCIALES!R75C35</stp>
        <tr r="AI75" s="1"/>
      </tp>
      <tp>
        <v>63.88</v>
        <stp/>
        <stp>##V3_BDPV12</stp>
        <stp>HLNE US Equity</stp>
        <stp>PX_CLOSE_YTD</stp>
        <stp>[VALORES POTENCIALES Y SEGUIMIENTO.xlsx]POTENCIALES!R112C29</stp>
        <tr r="AC112" s="1"/>
      </tp>
      <tp>
        <v>78.385000000000005</v>
        <stp/>
        <stp>##V3_BDPV12</stp>
        <stp>BFAM US Equity</stp>
        <stp>LAST PRICE</stp>
        <stp>[VALORES POTENCIALES Y SEGUIMIENTO.xlsx]POTENCIALES!R64C30</stp>
        <tr r="AD64" s="1"/>
      </tp>
      <tp>
        <v>2.6</v>
        <stp/>
        <stp>##V3_BDPV12</stp>
        <stp>WM US Equity</stp>
        <stp>EQY_DPS</stp>
        <stp>[VALORES POTENCIALES Y SEGUIMIENTO.xlsx]POTENCIALES!R146C10</stp>
        <tr r="J146" s="1"/>
      </tp>
      <tp>
        <v>0</v>
        <stp/>
        <stp>##V3_BDPV12</stp>
        <stp>ZM US Equity</stp>
        <stp>EQY_DPS</stp>
        <stp>[VALORES POTENCIALES Y SEGUIMIENTO.xlsx]POTENCIALES!R298C10</stp>
        <tr r="J298" s="1"/>
      </tp>
      <tp>
        <v>7.9735478707720828</v>
        <stp/>
        <stp>##V3_BDPV12</stp>
        <stp>GOLD US Equity</stp>
        <stp>RETURN_COM_EQY</stp>
        <stp>[VALORES POTENCIALES Y SEGUIMIENTO.xlsx]CARTERA!R57C19</stp>
        <tr r="S57" s="4"/>
      </tp>
      <tp>
        <v>78233518716.750015</v>
        <stp/>
        <stp>##V3_BDPV12</stp>
        <stp>EL FP Equity</stp>
        <stp>CUR_MKT_CAP</stp>
        <stp>[VALORES POTENCIALES Y SEGUIMIENTO.xlsx]SPX SX5E CAC40 DAX30 IBEX35!R18C21</stp>
        <tr r="U18" s="6"/>
      </tp>
      <tp>
        <v>78233518716.750015</v>
        <stp/>
        <stp>##V3_BDPV12</stp>
        <stp>EL FP Equity</stp>
        <stp>CUR_MKT_CAP</stp>
        <stp>[VALORES POTENCIALES Y SEGUIMIENTO.xlsx]SPX SX5E CAC40 DAX30 IBEX35!R28C12</stp>
        <tr r="L28" s="6"/>
      </tp>
      <tp>
        <v>11403122359.65</v>
        <stp/>
        <stp>##V3_BDPV12</stp>
        <stp>EN FP Equity</stp>
        <stp>CUR_MKT_CAP</stp>
        <stp>[VALORES POTENCIALES Y SEGUIMIENTO.xlsx]SPX SX5E CAC40 DAX30 IBEX35!R19C21</stp>
        <tr r="U19" s="6"/>
      </tp>
      <tp t="s">
        <v>Technology</v>
        <stp/>
        <stp>##V3_BDPV12</stp>
        <stp>SAP GY Equity</stp>
        <stp>ICB_INDUSTRY_NAME</stp>
        <stp>[VALORES POTENCIALES Y SEGUIMIENTO.xlsx]CARTERA!R15C35</stp>
        <tr r="AI15" s="4"/>
      </tp>
      <tp t="s">
        <v>Technology</v>
        <stp/>
        <stp>##V3_BDPV12</stp>
        <stp>SOW GY Equity</stp>
        <stp>ICB_INDUSTRY_NAME</stp>
        <stp>[VALORES POTENCIALES Y SEGUIMIENTO.xlsx]CARTERA!R38C35</stp>
        <tr r="AI38" s="4"/>
      </tp>
      <tp t="s">
        <v>UNITED STATES</v>
        <stp/>
        <stp>##V3_BDPV12</stp>
        <stp>EXPE US Equity</stp>
        <stp>COUNTRY_FULL_NAME</stp>
        <stp>[VALORES POTENCIALES Y SEGUIMIENTO.xlsx]POTENCIALES!R264C13</stp>
        <tr r="M264" s="1"/>
      </tp>
      <tp t="s">
        <v>Technology</v>
        <stp/>
        <stp>##V3_BDPV12</stp>
        <stp>SANT GY Equity</stp>
        <stp>ICB_INDUSTRY_NAME</stp>
        <stp>[VALORES POTENCIALES Y SEGUIMIENTO.xlsx]CARTERA!R53C35</stp>
        <tr r="AI53" s="4"/>
      </tp>
      <tp t="s">
        <v>Health Care</v>
        <stp/>
        <stp>##V3_BDPV12</stp>
        <stp>SAN FP Equity</stp>
        <stp>ICB_INDUSTRY_NAME</stp>
        <stp>[VALORES POTENCIALES Y SEGUIMIENTO.xlsx]CARTERA!R26C35</stp>
        <tr r="AI26" s="4"/>
      </tp>
      <tp t="s">
        <v>Telecommunications</v>
        <stp/>
        <stp>##V3_BDPV12</stp>
        <stp>EKT SM Equity</stp>
        <stp>ICB_INDUSTRY_NAME</stp>
        <stp>[VALORES POTENCIALES Y SEGUIMIENTO.xlsx]CARTERA!R47C35</stp>
        <tr r="AI47" s="4"/>
      </tp>
      <tp t="s">
        <v>30/11/2022</v>
        <stp/>
        <stp>##V3_BDPV12</stp>
        <stp>EBAY US Equity</stp>
        <stp>DVD_EX_DT</stp>
        <stp>[VALORES POTENCIALES Y SEGUIMIENTO.xlsx]POTENCIALES!R261C11</stp>
        <tr r="K261" s="1"/>
      </tp>
      <tp>
        <v>2512.86962890625</v>
        <stp/>
        <stp>##V3_BDPV12</stp>
        <stp>BKNG US Equity</stp>
        <stp>BEST_TARGET_PRICE</stp>
        <stp>[VALORES POTENCIALES Y SEGUIMIENTO.xlsx]CARTERA!R12C30</stp>
        <tr r="AD12" s="4"/>
      </tp>
      <tp t="s">
        <v>UNITED STATES</v>
        <stp/>
        <stp>##V3_BDPV12</stp>
        <stp>EXPO US Equity</stp>
        <stp>COUNTRY_FULL_NAME</stp>
        <stp>[VALORES POTENCIALES Y SEGUIMIENTO.xlsx]POTENCIALES!R139C13</stp>
        <tr r="M139" s="1"/>
      </tp>
      <tp t="s">
        <v>UNITED STATES</v>
        <stp/>
        <stp>##V3_BDPV12</stp>
        <stp>EXPD US Equity</stp>
        <stp>COUNTRY_FULL_NAME</stp>
        <stp>[VALORES POTENCIALES Y SEGUIMIENTO.xlsx]POTENCIALES!R177C13</stp>
        <tr r="M177" s="1"/>
      </tp>
      <tp t="s">
        <v>Financials</v>
        <stp/>
        <stp>##V3_BDPV12</stp>
        <stp>SPGI US Equity</stp>
        <stp>ICB_INDUSTRY_NAME</stp>
        <stp>[VALORES POTENCIALES Y SEGUIMIENTO.xlsx]CARTERA!R21C35</stp>
        <tr r="AI21" s="4"/>
      </tp>
      <tp t="s">
        <v>#N/A N/A</v>
        <stp/>
        <stp>##V3_BDPV12</stp>
        <stp>WYND US Equity</stp>
        <stp>CURR_ENTP_VAL</stp>
        <stp>[VALORES POTENCIALES Y SEGUIMIENTO.xlsx]POTENCIALES!R27C18</stp>
        <tr r="R27" s="1"/>
      </tp>
      <tp t="s">
        <v>Technology</v>
        <stp/>
        <stp>##V3_BDPV12</stp>
        <stp>AMS SM Equity</stp>
        <stp>ICB_INDUSTRY_NAME</stp>
        <stp>[VALORES POTENCIALES Y SEGUIMIENTO.xlsx]CARTERA!R39C35</stp>
        <tr r="AI39" s="4"/>
      </tp>
      <tp t="s">
        <v>CHINA</v>
        <stp/>
        <stp>##V3_BDPV12</stp>
        <stp>BABA US Equity</stp>
        <stp>COUNTRY_FULL_NAME</stp>
        <stp>[VALORES POTENCIALES Y SEGUIMIENTO.xlsx]CARTERA!R41C32</stp>
        <tr r="AF41" s="4"/>
      </tp>
      <tp t="s">
        <v>Industrials</v>
        <stp/>
        <stp>##V3_BDPV12</stp>
        <stp>COR PL Equity</stp>
        <stp>ICB_INDUSTRY_NAME</stp>
        <stp>[VALORES POTENCIALES Y SEGUIMIENTO.xlsx]CARTERA!R54C35</stp>
        <tr r="AI54" s="4"/>
      </tp>
      <tp t="s">
        <v>KLA Corp</v>
        <stp/>
        <stp>##V3_BDPV12</stp>
        <stp>KLAC UW Equity</stp>
        <stp>SECURITY_NAME</stp>
        <stp>[VALORES POTENCIALES Y SEGUIMIENTO.xlsx]SPX SX5E CAC40 DAX30 IBEX35!R271C5</stp>
        <tr r="E271" s="6"/>
      </tp>
      <tp>
        <v>144.59803771972656</v>
        <stp/>
        <stp>##V3_BDPV12</stp>
        <stp>BABA US Equity</stp>
        <stp>BEST_TARGET_PRICE</stp>
        <stp>[VALORES POTENCIALES Y SEGUIMIENTO.xlsx]CARTERA!R41C30</stp>
        <tr r="AD41" s="4"/>
      </tp>
      <tp t="s">
        <v>Industrials</v>
        <stp/>
        <stp>##V3_BDPV12</stp>
        <stp>HEI US Equity</stp>
        <stp>ICB_INDUSTRY_NAME</stp>
        <stp>[VALORES POTENCIALES Y SEGUIMIENTO.xlsx]CARTERA!R25C35</stp>
        <tr r="AI25" s="4"/>
      </tp>
      <tp t="s">
        <v>JB Hunt Transport Services Inc</v>
        <stp/>
        <stp>##V3_BDPV12</stp>
        <stp>JBHT UW Equity</stp>
        <stp>SECURITY_NAME</stp>
        <stp>[VALORES POTENCIALES Y SEGUIMIENTO.xlsx]SPX SX5E CAC40 DAX30 IBEX35!R260C5</stp>
        <tr r="E260" s="6"/>
      </tp>
      <tp t="s">
        <v>Industrials</v>
        <stp/>
        <stp>##V3_BDPV12</stp>
        <stp>KSU US Equity</stp>
        <stp>ICB_INDUSTRY_NAME</stp>
        <stp>[VALORES POTENCIALES Y SEGUIMIENTO.xlsx]CARTERA!R16C35</stp>
        <tr r="AI16" s="4"/>
      </tp>
      <tp>
        <v>60.23</v>
        <stp/>
        <stp>##V3_BDPV12</stp>
        <stp>BF/B US Equity</stp>
        <stp>LOW_52WEEK</stp>
        <stp>[VALORES POTENCIALES Y SEGUIMIENTO.xlsx]POTENCIALES!R36C35</stp>
        <tr r="AI36" s="1"/>
      </tp>
      <tp t="s">
        <v>Ralph Lauren Corp</v>
        <stp/>
        <stp>##V3_BDPV12</stp>
        <stp>RL UN Equity</stp>
        <stp>SECURITY_NAME</stp>
        <stp>[VALORES POTENCIALES Y SEGUIMIENTO.xlsx]SPX SX5E CAC40 DAX30 IBEX35!R404C5</stp>
        <tr r="E404" s="6"/>
      </tp>
      <tp t="s">
        <v>Home Depot Inc/The</v>
        <stp/>
        <stp>##V3_BDPV12</stp>
        <stp>HD UN Equity</stp>
        <stp>SECURITY_NAME</stp>
        <stp>[VALORES POTENCIALES Y SEGUIMIENTO.xlsx]SPX SX5E CAC40 DAX30 IBEX35!R224C5</stp>
        <tr r="E224" s="6"/>
      </tp>
      <tp t="s">
        <v>Morgan Stanley</v>
        <stp/>
        <stp>##V3_BDPV12</stp>
        <stp>MS UN Equity</stp>
        <stp>SECURITY_NAME</stp>
        <stp>[VALORES POTENCIALES Y SEGUIMIENTO.xlsx]SPX SX5E CAC40 DAX30 IBEX35!R324C5</stp>
        <tr r="E324" s="6"/>
      </tp>
      <tp t="s">
        <v>Colgate-Palmolive Co</v>
        <stp/>
        <stp>##V3_BDPV12</stp>
        <stp>CL UN Equity</stp>
        <stp>SECURITY_NAME</stp>
        <stp>[VALORES POTENCIALES Y SEGUIMIENTO.xlsx]SPX SX5E CAC40 DAX30 IBEX35!R104C5</stp>
        <tr r="E104" s="6"/>
      </tp>
      <tp t="s">
        <v>General Electric Co</v>
        <stp/>
        <stp>##V3_BDPV12</stp>
        <stp>GE UN Equity</stp>
        <stp>SECURITY_NAME</stp>
        <stp>[VALORES POTENCIALES Y SEGUIMIENTO.xlsx]SPX SX5E CAC40 DAX30 IBEX35!R204C5</stp>
        <tr r="E204" s="6"/>
      </tp>
      <tp t="s">
        <v>Financials</v>
        <stp/>
        <stp>##V3_BDPV12</stp>
        <stp>MCO US Equity</stp>
        <stp>ICB_INDUSTRY_NAME</stp>
        <stp>[VALORES POTENCIALES Y SEGUIMIENTO.xlsx]CARTERA!R20C35</stp>
        <tr r="AI20" s="4"/>
      </tp>
      <tp t="s">
        <v>UNITED STATES</v>
        <stp/>
        <stp>##V3_BDPV12</stp>
        <stp>BKNG US Equity</stp>
        <stp>COUNTRY_FULL_NAME</stp>
        <stp>[VALORES POTENCIALES Y SEGUIMIENTO.xlsx]CARTERA!R12C32</stp>
        <tr r="AF12" s="4"/>
      </tp>
      <tp t="s">
        <v>Consumer Discretionary</v>
        <stp/>
        <stp>##V3_BDPV12</stp>
        <stp>LOW US Equity</stp>
        <stp>ICB_INDUSTRY_NAME</stp>
        <stp>[VALORES POTENCIALES Y SEGUIMIENTO.xlsx]CARTERA!R31C35</stp>
        <tr r="AI31" s="4"/>
      </tp>
      <tp t="s">
        <v>Energy</v>
        <stp/>
        <stp>##V3_BDPV12</stp>
        <stp>SPM IM Equity</stp>
        <stp>ICB_INDUSTRY_NAME</stp>
        <stp>[VALORES POTENCIALES Y SEGUIMIENTO.xlsx]CARTERA!R63C35</stp>
        <tr r="AI63" s="4"/>
      </tp>
      <tp t="s">
        <v>29/11/2022</v>
        <stp/>
        <stp>##V3_BDPV12</stp>
        <stp>CBOE US Equity</stp>
        <stp>DVD_EX_DT</stp>
        <stp>[VALORES POTENCIALES Y SEGUIMIENTO.xlsx]POTENCIALES!R108C11</stp>
        <tr r="K108" s="1"/>
      </tp>
      <tp t="s">
        <v>Old Dominion Freight Line Inc</v>
        <stp/>
        <stp>##V3_BDPV12</stp>
        <stp>ODFL UW Equity</stp>
        <stp>SECURITY_NAME</stp>
        <stp>[VALORES POTENCIALES Y SEGUIMIENTO.xlsx]SPX SX5E CAC40 DAX30 IBEX35!R355C5</stp>
        <tr r="E355" s="6"/>
      </tp>
      <tp t="s">
        <v>Technology</v>
        <stp/>
        <stp>##V3_BDPV12</stp>
        <stp>COK GY Equity</stp>
        <stp>ICB_INDUSTRY_NAME</stp>
        <stp>[VALORES POTENCIALES Y SEGUIMIENTO.xlsx]CARTERA!R46C35</stp>
        <tr r="AI46" s="4"/>
      </tp>
      <tp t="s">
        <v>#N/A Field Not Applicable</v>
        <stp/>
        <stp>##V3_BDPV12</stp>
        <stp>ZBRA US Equity</stp>
        <stp>DVD_EX_DT</stp>
        <stp>[VALORES POTENCIALES Y SEGUIMIENTO.xlsx]POTENCIALES!R345C11</stp>
        <tr r="K345" s="1"/>
      </tp>
      <tp t="s">
        <v>USD</v>
        <stp/>
        <stp>##V3_BDPV12</stp>
        <stp>JNPR US Equity</stp>
        <stp>CRNCY</stp>
        <stp>[VALORES POTENCIALES Y SEGUIMIENTO.xlsx]POTENCIALES!R15C14</stp>
        <tr r="N15" s="1"/>
      </tp>
      <tp t="s">
        <v>Industrials</v>
        <stp/>
        <stp>##V3_BDPV12</stp>
        <stp>LDO IM Equity</stp>
        <stp>ICB_INDUSTRY_NAME</stp>
        <stp>[VALORES POTENCIALES Y SEGUIMIENTO.xlsx]CARTERA!R60C35</stp>
        <tr r="AI60" s="4"/>
      </tp>
      <tp t="s">
        <v>Technology</v>
        <stp/>
        <stp>##V3_BDPV12</stp>
        <stp>PDD US Equity</stp>
        <stp>ICB_INDUSTRY_NAME</stp>
        <stp>[VALORES POTENCIALES Y SEGUIMIENTO.xlsx]CARTERA!R23C35</stp>
        <tr r="AI23" s="4"/>
      </tp>
      <tp t="s">
        <v>Consumer Discretionary</v>
        <stp/>
        <stp>##V3_BDPV12</stp>
        <stp>SBUX US Equity</stp>
        <stp>ICB_INDUSTRY_NAME</stp>
        <stp>[VALORES POTENCIALES Y SEGUIMIENTO.xlsx]CARTERA!R34C35</stp>
        <tr r="AI34" s="4"/>
      </tp>
      <tp t="s">
        <v>Industrials</v>
        <stp/>
        <stp>##V3_BDPV12</stp>
        <stp>AIR FP Equity</stp>
        <stp>ICB_INDUSTRY_NAME</stp>
        <stp>[VALORES POTENCIALES Y SEGUIMIENTO.xlsx]CARTERA!R32C35</stp>
        <tr r="AI32" s="4"/>
      </tp>
      <tp t="s">
        <v>Health Care</v>
        <stp/>
        <stp>##V3_BDPV12</stp>
        <stp>ROG SW Equity</stp>
        <stp>ICB_INDUSTRY_NAME</stp>
        <stp>[VALORES POTENCIALES Y SEGUIMIENTO.xlsx]CARTERA!R17C35</stp>
        <tr r="AI17" s="4"/>
      </tp>
      <tp t="s">
        <v>Industrials</v>
        <stp/>
        <stp>##V3_BDPV12</stp>
        <stp>TGP US Equity</stp>
        <stp>ICB_INDUSTRY_NAME</stp>
        <stp>[VALORES POTENCIALES Y SEGUIMIENTO.xlsx]CARTERA!R56C35</stp>
        <tr r="AI56" s="4"/>
      </tp>
      <tp t="s">
        <v>#N/A N/A</v>
        <stp/>
        <stp>##V3_BDPV12</stp>
        <stp>AVLR US Equity</stp>
        <stp>BEST_TARGET_PRICE</stp>
        <stp>[VALORES POTENCIALES Y SEGUIMIENTO.xlsx]POTENCIALES!R186C27</stp>
        <tr r="AA186" s="1"/>
      </tp>
      <tp t="s">
        <v>09/02/2023</v>
        <stp/>
        <stp>##V3_BDPV12</stp>
        <stp>SBUX US Equity</stp>
        <stp>DVD_EX_DT</stp>
        <stp>[VALORES POTENCIALES Y SEGUIMIENTO.xlsx]POTENCIALES!R240C11</stp>
        <tr r="K240" s="1"/>
      </tp>
      <tp t="s">
        <v>Basic Materials</v>
        <stp/>
        <stp>##V3_BDPV12</stp>
        <stp>SEM PL Equity</stp>
        <stp>ICB_INDUSTRY_NAME</stp>
        <stp>[VALORES POTENCIALES Y SEGUIMIENTO.xlsx]CARTERA!R48C35</stp>
        <tr r="AI48" s="4"/>
      </tp>
      <tp t="s">
        <v>UNITED STATES</v>
        <stp/>
        <stp>##V3_BDPV12</stp>
        <stp>MXIM US Equity</stp>
        <stp>COUNTRY_FULL_NAME</stp>
        <stp>[VALORES POTENCIALES Y SEGUIMIENTO.xlsx]POTENCIALES!R354C13</stp>
        <tr r="M354" s="1"/>
      </tp>
      <tp t="s">
        <v>Technology</v>
        <stp/>
        <stp>##V3_BDPV12</stp>
        <stp>JEN GY Equity</stp>
        <stp>ICB_INDUSTRY_NAME</stp>
        <stp>[VALORES POTENCIALES Y SEGUIMIENTO.xlsx]CARTERA!R55C35</stp>
        <tr r="AI55" s="4"/>
      </tp>
      <tp t="s">
        <v>Copart Inc</v>
        <stp/>
        <stp>##V3_BDPV12</stp>
        <stp>CPRT UW Equity</stp>
        <stp>SECURITY_NAME</stp>
        <stp>[VALORES POTENCIALES Y SEGUIMIENTO.xlsx]SPX SX5E CAC40 DAX30 IBEX35!R119C5</stp>
        <tr r="E119" s="6"/>
      </tp>
      <tp>
        <v>202.83784484863281</v>
        <stp/>
        <stp>##V3_BDPV12</stp>
        <stp>NVDA US Equity</stp>
        <stp>BEST_TARGET_PRICE</stp>
        <stp>[VALORES POTENCIALES Y SEGUIMIENTO.xlsx]POTENCIALES!R346C27</stp>
        <tr r="AA346" s="1"/>
      </tp>
      <tp>
        <v>651.04547119140625</v>
        <stp/>
        <stp>##V3_BDPV12</stp>
        <stp>AVGO US Equity</stp>
        <stp>BEST_TARGET_PRICE</stp>
        <stp>[VALORES POTENCIALES Y SEGUIMIENTO.xlsx]POTENCIALES!R351C27</stp>
        <tr r="AA351" s="1"/>
      </tp>
      <tp t="s">
        <v>Citrix Systems Inc</v>
        <stp/>
        <stp>##V3_BDPV12</stp>
        <stp>CTXS UW Equity</stp>
        <stp>SECURITY_NAME</stp>
        <stp>[VALORES POTENCIALES Y SEGUIMIENTO.xlsx]SPX SX5E CAC40 DAX30 IBEX35!R129C5</stp>
        <tr r="E129" s="6"/>
      </tp>
      <tp>
        <v>14570586744.280001</v>
        <stp/>
        <stp>##V3_BDPV12</stp>
        <stp>TRMB US Equity</stp>
        <stp>CUR_MKT_CAP</stp>
        <stp>[VALORES POTENCIALES Y SEGUIMIENTO.xlsx]POTENCIALES!R135C17</stp>
        <tr r="Q135" s="1"/>
      </tp>
      <tp t="s">
        <v>Anheuser-Busch InBev SA/NV</v>
        <stp/>
        <stp>##V3_BDPV12</stp>
        <stp>ABI BB Equity</stp>
        <stp>SECURITY_NAME</stp>
        <stp>[VALORES POTENCIALES Y SEGUIMIENTO.xlsx]SPX SX5E CAC40 DAX30 IBEX35!R7C14</stp>
        <tr r="N7" s="6"/>
      </tp>
      <tp t="s">
        <v>USD</v>
        <stp/>
        <stp>##V3_BDPV12</stp>
        <stp>BRK/B US Equity</stp>
        <stp>CRNCY</stp>
        <stp>[VALORES POTENCIALES Y SEGUIMIENTO.xlsx]POTENCIALES!R115C14</stp>
        <tr r="N115" s="1"/>
      </tp>
      <tp>
        <v>10.372680652680652</v>
        <stp/>
        <stp>##V3_BDPV12</stp>
        <stp>MOH US Equity</stp>
        <stp>EV_EBITDA_ADJUSTED</stp>
        <stp>[VALORES POTENCIALES Y SEGUIMIENTO.xlsx]POTENCIALES!R83C15</stp>
        <tr r="O83" s="1"/>
      </tp>
      <tp>
        <v>28.827610284167797</v>
        <stp/>
        <stp>##V3_BDPV12</stp>
        <stp>MAR US Equity</stp>
        <stp>EV_EBITDA_ADJUSTED</stp>
        <stp>[VALORES POTENCIALES Y SEGUIMIENTO.xlsx]POTENCIALES!R26C15</stp>
        <tr r="O26" s="1"/>
      </tp>
      <tp>
        <v>6.6894036979094533</v>
        <stp/>
        <stp>##V3_BDPV12</stp>
        <stp>MAN US Equity</stp>
        <stp>EV_EBITDA_ADJUSTED</stp>
        <stp>[VALORES POTENCIALES Y SEGUIMIENTO.xlsx]POTENCIALES!R58C15</stp>
        <tr r="O58" s="1"/>
      </tp>
      <tp>
        <v>8.6957569827432835</v>
        <stp/>
        <stp>##V3_BDPV12</stp>
        <stp>MCK US Equity</stp>
        <stp>EV_EBITDA_ADJUSTED</stp>
        <stp>[VALORES POTENCIALES Y SEGUIMIENTO.xlsx]POTENCIALES!R97C15</stp>
        <tr r="O97" s="1"/>
      </tp>
      <tp>
        <v>5.3053050941605706</v>
        <stp/>
        <stp>##V3_BDPV12</stp>
        <stp>DVA US Equity</stp>
        <stp>NET_DEBT_TO_EBITDA</stp>
        <stp>[VALORES POTENCIALES Y SEGUIMIENTO.xlsx]POTENCIALES!R85C20</stp>
        <tr r="T85" s="1"/>
      </tp>
      <tp>
        <v>452.40499999999997</v>
        <stp/>
        <stp>##V3_BDPV12</stp>
        <stp>URI US Equity</stp>
        <stp>LAST PRICE</stp>
        <stp>[VALORES POTENCIALES Y SEGUIMIENTO.xlsx]POTENCIALES!R63C30</stp>
        <tr r="AD63" s="1"/>
      </tp>
      <tp>
        <v>71.86</v>
        <stp/>
        <stp>##V3_BDPV12</stp>
        <stp>TTC US Equity</stp>
        <stp>LOW_52WEEK</stp>
        <stp>[VALORES POTENCIALES Y SEGUIMIENTO.xlsx]POTENCIALES!R21C35</stp>
        <tr r="AI21" s="1"/>
      </tp>
      <tp t="s">
        <v>#N/A N/A</v>
        <stp/>
        <stp>##V3_BDPV12</stp>
        <stp>SXIPEX GY Equity</stp>
        <stp>EXPECTED_REPORT_DT</stp>
        <stp>[VALORES POTENCIALES Y SEGUIMIENTO.xlsx]CARTERA!R44C36</stp>
        <tr r="AJ44" s="4"/>
      </tp>
      <tp>
        <v>473</v>
        <stp/>
        <stp>##V3_BDPV12</stp>
        <stp>UNH US Equity</stp>
        <stp>LAST PRICE</stp>
        <stp>[VALORES POTENCIALES Y SEGUIMIENTO.xlsx]POTENCIALES!R87C30</stp>
        <tr r="AD87" s="1"/>
      </tp>
      <tp t="s">
        <v>#N/A N/A</v>
        <stp/>
        <stp>##V3_BDPV12</stp>
        <stp>GRUB US Equity</stp>
        <stp>CUR_MKT_CAP</stp>
        <stp>[VALORES POTENCIALES Y SEGUIMIENTO.xlsx]POTENCIALES!R266C17</stp>
        <tr r="Q266" s="1"/>
      </tp>
      <tp>
        <v>3303190933.6700001</v>
        <stp/>
        <stp>##V3_BDPV12</stp>
        <stp>BLKB US Equity</stp>
        <stp>CUR_MKT_CAP</stp>
        <stp>[VALORES POTENCIALES Y SEGUIMIENTO.xlsx]POTENCIALES!R322C17</stp>
        <tr r="Q322" s="1"/>
      </tp>
      <tp>
        <v>10.377524528459983</v>
        <stp/>
        <stp>##V3_BDPV12</stp>
        <stp>MRK US Equity</stp>
        <stp>EV_EBITDA_ADJUSTED</stp>
        <stp>[VALORES POTENCIALES Y SEGUIMIENTO.xlsx]POTENCIALES!R94C15</stp>
        <tr r="O94" s="1"/>
      </tp>
      <tp>
        <v>21.626581786793263</v>
        <stp/>
        <stp>##V3_BDPV12</stp>
        <stp>MSI US Equity</stp>
        <stp>EV_EBITDA_ADJUSTED</stp>
        <stp>[VALORES POTENCIALES Y SEGUIMIENTO.xlsx]POTENCIALES!R14C15</stp>
        <tr r="O14" s="1"/>
      </tp>
      <tp>
        <v>5950493939.4800005</v>
        <stp/>
        <stp>##V3_BDPV12</stp>
        <stp>BKT SM Equity</stp>
        <stp>CUR_MKT_CAP</stp>
        <stp>[VALORES POTENCIALES Y SEGUIMIENTO.xlsx]SPX SX5E CAC40 DAX30 IBEX35!R14C39</stp>
        <tr r="AM14" s="6"/>
      </tp>
      <tp>
        <v>2.309383378016086</v>
        <stp/>
        <stp>##V3_BDPV12</stp>
        <stp>DGX US Equity</stp>
        <stp>NET_DEBT_TO_EBITDA</stp>
        <stp>[VALORES POTENCIALES Y SEGUIMIENTO.xlsx]POTENCIALES!R86C20</stp>
        <tr r="T86" s="1"/>
      </tp>
      <tp>
        <v>116.3</v>
        <stp/>
        <stp>##V3_BDPV12</stp>
        <stp>BYD CN Equity</stp>
        <stp>LOW_52WEEK</stp>
        <stp>[VALORES POTENCIALES Y SEGUIMIENTO.xlsx]POTENCIALES!R42C35</stp>
        <tr r="AI42" s="1"/>
      </tp>
      <tp>
        <v>138.76</v>
        <stp/>
        <stp>##V3_BDPV12</stp>
        <stp>IAC US Equity</stp>
        <stp>HIGH_52WEEK</stp>
        <stp>[VALORES POTENCIALES Y SEGUIMIENTO.xlsx]POTENCIALES!R268C33</stp>
        <tr r="AG268" s="1"/>
      </tp>
      <tp>
        <v>55.72</v>
        <stp/>
        <stp>##V3_BDPV12</stp>
        <stp>BRC US Equity</stp>
        <stp>HIGH_52WEEK</stp>
        <stp>[VALORES POTENCIALES Y SEGUIMIENTO.xlsx]POTENCIALES!R258C33</stp>
        <tr r="AG258" s="1"/>
      </tp>
      <tp>
        <v>187.72499999999999</v>
        <stp/>
        <stp>##V3_BDPV12</stp>
        <stp>GPC US Equity</stp>
        <stp>HIGH_52WEEK</stp>
        <stp>[VALORES POTENCIALES Y SEGUIMIENTO.xlsx]POTENCIALES!R219C33</stp>
        <tr r="AG219" s="1"/>
      </tp>
      <tp>
        <v>139.91</v>
        <stp/>
        <stp>##V3_BDPV12</stp>
        <stp>PTC US Equity</stp>
        <stp>HIGH_52WEEK</stp>
        <stp>[VALORES POTENCIALES Y SEGUIMIENTO.xlsx]POTENCIALES!R289C33</stp>
        <tr r="AG289" s="1"/>
      </tp>
      <tp>
        <v>451.62</v>
        <stp/>
        <stp>##V3_BDPV12</stp>
        <stp>CTAS US Equity</stp>
        <stp>PX_CLOSE_YTD</stp>
        <stp>[VALORES POTENCIALES Y SEGUIMIENTO.xlsx]POTENCIALES!R47C29</stp>
        <tr r="AC47" s="1"/>
      </tp>
      <tp>
        <v>55.72</v>
        <stp/>
        <stp>##V3_BDPV12</stp>
        <stp>BRC US Equity</stp>
        <stp>HIGH_52WEEK</stp>
        <stp>[VALORES POTENCIALES Y SEGUIMIENTO.xlsx]POTENCIALES!R308C33</stp>
        <tr r="AG308" s="1"/>
      </tp>
      <tp>
        <v>89.62</v>
        <stp/>
        <stp>##V3_BDPV12</stp>
        <stp>ORCL US Equity</stp>
        <stp>PX_CLOSE_1D</stp>
        <stp>[VALORES POTENCIALES Y SEGUIMIENTO.xlsx]POTENCIALES!R318C32</stp>
        <tr r="AF318" s="1"/>
      </tp>
      <tp>
        <v>291.55</v>
        <stp/>
        <stp>##V3_BDPV12</stp>
        <stp>NSC US Equity</stp>
        <stp>HIGH_52WEEK</stp>
        <stp>[VALORES POTENCIALES Y SEGUIMIENTO.xlsx]POTENCIALES!R171C33</stp>
        <tr r="AG171" s="1"/>
      </tp>
      <tp>
        <v>55.72</v>
        <stp/>
        <stp>##V3_BDPV12</stp>
        <stp>BRC US Equity</stp>
        <stp>HIGH_52WEEK</stp>
        <stp>[VALORES POTENCIALES Y SEGUIMIENTO.xlsx]POTENCIALES!R130C33</stp>
        <tr r="AG130" s="1"/>
      </tp>
      <tp>
        <v>556.27</v>
        <stp/>
        <stp>##V3_BDPV12</stp>
        <stp>NOC US Equity</stp>
        <stp>HIGH_52WEEK</stp>
        <stp>[VALORES POTENCIALES Y SEGUIMIENTO.xlsx]POTENCIALES!R199C33</stp>
        <tr r="AG199" s="1"/>
      </tp>
      <tp>
        <v>115.57073211669922</v>
        <stp/>
        <stp>##V3_BDPV12</stp>
        <stp>CP CN Equity</stp>
        <stp>BEST_TARGET_PRICE</stp>
        <stp>[VALORES POTENCIALES Y SEGUIMIENTO.xlsx]POTENCIALES!R170C27</stp>
        <tr r="AA170" s="1"/>
      </tp>
      <tp t="s">
        <v>#N/A Field Not Applicable</v>
        <stp/>
        <stp>##V3_BDPV12</stp>
        <stp>PTC US Equity</stp>
        <stp>DVD_EX_DT</stp>
        <stp>[VALORES POTENCIALES Y SEGUIMIENTO.xlsx]POTENCIALES!R289C11</stp>
        <tr r="K289" s="1"/>
      </tp>
      <tp>
        <v>101.19999694824219</v>
        <stp/>
        <stp>##V3_BDPV12</stp>
        <stp>DOX US Equity</stp>
        <stp>BEST_TARGET_PRICE</stp>
        <stp>[VALORES POTENCIALES Y SEGUIMIENTO.xlsx]POTENCIALES!R336C27</stp>
        <tr r="AA336" s="1"/>
      </tp>
      <tp>
        <v>154.5</v>
        <stp/>
        <stp>##V3_BDPV12</stp>
        <stp>AAPL US Equity</stp>
        <stp>PX_CLOSE_1D</stp>
        <stp>[VALORES POTENCIALES Y SEGUIMIENTO.xlsx]POTENCIALES!R330C32</stp>
        <tr r="AF330" s="1"/>
      </tp>
      <tp t="s">
        <v>#N/A Field Not Applicable</v>
        <stp/>
        <stp>##V3_BDPV12</stp>
        <stp>PSN US Equity</stp>
        <stp>DVD_EX_DT</stp>
        <stp>[VALORES POTENCIALES Y SEGUIMIENTO.xlsx]POTENCIALES!R341C11</stp>
        <tr r="K341" s="1"/>
      </tp>
      <tp>
        <v>134.95237731933594</v>
        <stp/>
        <stp>##V3_BDPV12</stp>
        <stp>DKS US Equity</stp>
        <stp>BEST_TARGET_PRICE</stp>
        <stp>[VALORES POTENCIALES Y SEGUIMIENTO.xlsx]POTENCIALES!R247C27</stp>
        <tr r="AA247" s="1"/>
      </tp>
      <tp>
        <v>230.26</v>
        <stp/>
        <stp>##V3_BDPV12</stp>
        <stp>BURL US Equity</stp>
        <stp>PX_CLOSE_1D</stp>
        <stp>[VALORES POTENCIALES Y SEGUIMIENTO.xlsx]POTENCIALES!R216C32</stp>
        <tr r="AF216" s="1"/>
      </tp>
      <tp>
        <v>329.52</v>
        <stp/>
        <stp>##V3_BDPV12</stp>
        <stp>SAM US Equity</stp>
        <stp>PX_CLOSE_YTD</stp>
        <stp>[VALORES POTENCIALES Y SEGUIMIENTO.xlsx]POTENCIALES!R37C29</stp>
        <tr r="AC37" s="1"/>
      </tp>
      <tp>
        <v>512.19000000000005</v>
        <stp/>
        <stp>##V3_BDPV12</stp>
        <stp>HUM US Equity</stp>
        <stp>PX_CLOSE_YTD</stp>
        <stp>[VALORES POTENCIALES Y SEGUIMIENTO.xlsx]POTENCIALES!R79C29</stp>
        <tr r="AC79" s="1"/>
      </tp>
      <tp>
        <v>388.5</v>
        <stp/>
        <stp>##V3_BDPV12</stp>
        <stp>DPZ US Equity</stp>
        <stp>BEST_TARGET_PRICE</stp>
        <stp>[VALORES POTENCIALES Y SEGUIMIENTO.xlsx]POTENCIALES!R241C27</stp>
        <tr r="AA241" s="1"/>
      </tp>
      <tp>
        <v>155.32142639160156</v>
        <stp/>
        <stp>##V3_BDPV12</stp>
        <stp>DRI US Equity</stp>
        <stp>BEST_TARGET_PRICE</stp>
        <stp>[VALORES POTENCIALES Y SEGUIMIENTO.xlsx]POTENCIALES!R245C27</stp>
        <tr r="AA245" s="1"/>
      </tp>
      <tp t="s">
        <v>#N/A Field Not Applicable</v>
        <stp/>
        <stp>##V3_BDPV12</stp>
        <stp>TCEHY US Equity</stp>
        <stp>pe_ratio</stp>
        <stp>[VALORES POTENCIALES Y SEGUIMIENTO.xlsx]CARTERA!R40C18</stp>
        <tr r="R40" s="4"/>
      </tp>
      <tp t="s">
        <v>UNITED STATES</v>
        <stp/>
        <stp>##V3_BDPV12</stp>
        <stp>JWN US Equity</stp>
        <stp>COUNTRY_FULL_NAME</stp>
        <stp>[VALORES POTENCIALES Y SEGUIMIENTO.xlsx]POTENCIALES!R235C13</stp>
        <tr r="M235" s="1"/>
      </tp>
      <tp>
        <v>160.66</v>
        <stp/>
        <stp>##V3_BDPV12</stp>
        <stp>CNR CN Equity</stp>
        <stp>PX_CLOSE_1D</stp>
        <stp>[VALORES POTENCIALES Y SEGUIMIENTO.xlsx]POTENCIALES!R172C32</stp>
        <tr r="AF172" s="1"/>
      </tp>
      <tp>
        <v>51.08</v>
        <stp/>
        <stp>##V3_BDPV12</stp>
        <stp>KBR US Equity</stp>
        <stp>PX_CLOSE_1D</stp>
        <stp>[VALORES POTENCIALES Y SEGUIMIENTO.xlsx]POTENCIALES!R142C32</stp>
        <tr r="AF142" s="1"/>
      </tp>
      <tp>
        <v>55.05</v>
        <stp/>
        <stp>##V3_BDPV12</stp>
        <stp>SRCL US Equity</stp>
        <stp>PX_CLOSE_1D</stp>
        <stp>[VALORES POTENCIALES Y SEGUIMIENTO.xlsx]POTENCIALES!R145C32</stp>
        <tr r="AF145" s="1"/>
      </tp>
      <tp>
        <v>91.39</v>
        <stp/>
        <stp>##V3_BDPV12</stp>
        <stp>EMR US Equity</stp>
        <stp>PX_CLOSE_1D</stp>
        <stp>[VALORES POTENCIALES Y SEGUIMIENTO.xlsx]POTENCIALES!R123C32</stp>
        <tr r="AF123" s="1"/>
      </tp>
      <tp>
        <v>107.99</v>
        <stp/>
        <stp>##V3_BDPV12</stp>
        <stp>TER US Equity</stp>
        <stp>PX_CLOSE_1D</stp>
        <stp>[VALORES POTENCIALES Y SEGUIMIENTO.xlsx]POTENCIALES!R356C32</stp>
        <tr r="AF356" s="1"/>
      </tp>
      <tp>
        <v>28.39</v>
        <stp/>
        <stp>##V3_BDPV12</stp>
        <stp>NCR US Equity</stp>
        <stp>PX_CLOSE_1D</stp>
        <stp>[VALORES POTENCIALES Y SEGUIMIENTO.xlsx]POTENCIALES!R343C32</stp>
        <tr r="AF343" s="1"/>
      </tp>
      <tp>
        <v>34.43</v>
        <stp/>
        <stp>##V3_BDPV12</stp>
        <stp>SPR US Equity</stp>
        <stp>PX_CLOSE_1D</stp>
        <stp>[VALORES POTENCIALES Y SEGUIMIENTO.xlsx]POTENCIALES!R200C32</stp>
        <tr r="AF200" s="1"/>
      </tp>
      <tp>
        <v>37.25</v>
        <stp/>
        <stp>##V3_BDPV12</stp>
        <stp>ENR US Equity</stp>
        <stp>PX_CLOSE_1D</stp>
        <stp>[VALORES POTENCIALES Y SEGUIMIENTO.xlsx]POTENCIALES!R254C32</stp>
        <tr r="AF254" s="1"/>
      </tp>
      <tp>
        <v>85.52</v>
        <stp/>
        <stp>##V3_BDPV12</stp>
        <stp>PYPL US Equity</stp>
        <stp>PX_CLOSE_1D</stp>
        <stp>[VALORES POTENCIALES Y SEGUIMIENTO.xlsx]POTENCIALES!R188C32</stp>
        <tr r="AF188" s="1"/>
      </tp>
      <tp t="s">
        <v>#N/A N/A</v>
        <stp/>
        <stp>##V3_BDPV12</stp>
        <stp>INOV US Equity</stp>
        <stp>PX_CLOSE_YTD</stp>
        <stp>[VALORES POTENCIALES Y SEGUIMIENTO.xlsx]POTENCIALES!R312C29</stp>
        <tr r="AC312" s="1"/>
      </tp>
      <tp>
        <v>26.43</v>
        <stp/>
        <stp>##V3_BDPV12</stp>
        <stp>INTC US Equity</stp>
        <stp>PX_CLOSE_YTD</stp>
        <stp>[VALORES POTENCIALES Y SEGUIMIENTO.xlsx]POTENCIALES!R352C29</stp>
        <tr r="AC352" s="1"/>
      </tp>
      <tp>
        <v>389.22</v>
        <stp/>
        <stp>##V3_BDPV12</stp>
        <stp>INTU US Equity</stp>
        <stp>PX_CLOSE_YTD</stp>
        <stp>[VALORES POTENCIALES Y SEGUIMIENTO.xlsx]POTENCIALES!R283C29</stp>
        <tr r="AC283" s="1"/>
      </tp>
      <tp>
        <v>54.19</v>
        <stp/>
        <stp>##V3_BDPV12</stp>
        <stp>BFAM US Equity</stp>
        <stp>LOW_52WEEK</stp>
        <stp>[VALORES POTENCIALES Y SEGUIMIENTO.xlsx]POTENCIALES!R64C35</stp>
        <tr r="AI64" s="1"/>
      </tp>
      <tp>
        <v>1.38</v>
        <stp/>
        <stp>##V3_BDPV12</stp>
        <stp>BMG6955J1036 ISIN</stp>
        <stp>INTERVAL_HIGH</stp>
        <stp>[VALORES POTENCIALES Y SEGUIMIENTO.xlsx]CARTERA!R66C4</stp>
        <stp>START_DATE_OVERRIDE</stp>
        <stp>20200101</stp>
        <stp>END_DATE_OVERRIDE</stp>
        <stp>20230203</stp>
        <stp>MARKET_DATA_OVERRIDE</stp>
        <stp>PX_LAST</stp>
        <tr r="D66" s="4"/>
      </tp>
      <tp t="s">
        <v>Telecommunications</v>
        <stp/>
        <stp>##V3_BDPV12</stp>
        <stp>941 HK Equity</stp>
        <stp>ICB_INDUSTRY_NAME</stp>
        <stp>[VALORES POTENCIALES Y SEGUIMIENTO.xlsx]CARTERA!R59C35</stp>
        <tr r="AI59" s="4"/>
      </tp>
      <tp>
        <v>1</v>
        <stp/>
        <stp>##V3_BDPV12</stp>
        <stp>FL US Equity</stp>
        <stp>EQY_DPS</stp>
        <stp>[VALORES POTENCIALES Y SEGUIMIENTO.xlsx]POTENCIALES!R215C10</stp>
        <tr r="J215" s="1"/>
      </tp>
      <tp>
        <v>193.03</v>
        <stp/>
        <stp>##V3_BDPV12</stp>
        <stp>RGEN US Equity</stp>
        <stp>LAST PRICE</stp>
        <stp>[VALORES POTENCIALES Y SEGUIMIENTO.xlsx]POTENCIALES!R75C30</stp>
        <tr r="AD75" s="1"/>
      </tp>
      <tp>
        <v>8.1437296127308016</v>
        <stp/>
        <stp>##V3_BDPV12</stp>
        <stp>INTC US Equity</stp>
        <stp>RETURN_COM_EQY</stp>
        <stp>[VALORES POTENCIALES Y SEGUIMIENTO.xlsx]CARTERA!R28C19</stp>
        <tr r="S28" s="4"/>
      </tp>
      <tp>
        <v>13.16762516286806</v>
        <stp/>
        <stp>##V3_BDPV12</stp>
        <stp>CIGI CN Equity</stp>
        <stp>EV_EBITDA_ADJUSTED</stp>
        <stp>[VALORES POTENCIALES Y SEGUIMIENTO.xlsx]POTENCIALES!R53C15</stp>
        <tr r="O53" s="1"/>
      </tp>
      <tp t="s">
        <v>Technology</v>
        <stp/>
        <stp>##V3_BDPV12</stp>
        <stp>327 HK Equity</stp>
        <stp>ICB_INDUSTRY_NAME</stp>
        <stp>[VALORES POTENCIALES Y SEGUIMIENTO.xlsx]CARTERA!R66C35</stp>
        <tr r="AI66" s="4"/>
      </tp>
      <tp>
        <v>61614963018.120003</v>
        <stp/>
        <stp>##V3_BDPV12</stp>
        <stp>DG FP Equity</stp>
        <stp>CUR_MKT_CAP</stp>
        <stp>[VALORES POTENCIALES Y SEGUIMIENTO.xlsx]SPX SX5E CAC40 DAX30 IBEX35!R25C12</stp>
        <tr r="L25" s="6"/>
      </tp>
      <tp>
        <v>61614963018.120003</v>
        <stp/>
        <stp>##V3_BDPV12</stp>
        <stp>DG FP Equity</stp>
        <stp>CUR_MKT_CAP</stp>
        <stp>[VALORES POTENCIALES Y SEGUIMIENTO.xlsx]SPX SX5E CAC40 DAX30 IBEX35!R16C21</stp>
        <tr r="U16" s="6"/>
      </tp>
      <tp>
        <v>94.67</v>
        <stp/>
        <stp>##V3_BDPV12</stp>
        <stp>IPGP US Equity</stp>
        <stp>PX_CLOSE_YTD</stp>
        <stp>[VALORES POTENCIALES Y SEGUIMIENTO.xlsx]POTENCIALES!R350C29</stp>
        <tr r="AC350" s="1"/>
      </tp>
      <tp>
        <v>96.52</v>
        <stp/>
        <stp>##V3_BDPV12</stp>
        <stp>IPAR US Equity</stp>
        <stp>PX_CLOSE_YTD</stp>
        <stp>[VALORES POTENCIALES Y SEGUIMIENTO.xlsx]POTENCIALES!R259C29</stp>
        <tr r="AC259" s="1"/>
      </tp>
      <tp>
        <v>48.13</v>
        <stp/>
        <stp>##V3_BDPV12</stp>
        <stp>IRBT US Equity</stp>
        <stp>PX_CLOSE_YTD</stp>
        <stp>[VALORES POTENCIALES Y SEGUIMIENTO.xlsx]POTENCIALES!R256C29</stp>
        <tr r="AC256" s="1"/>
      </tp>
      <tp t="s">
        <v>29/12/2022</v>
        <stp/>
        <stp>##V3_BDPV12</stp>
        <stp>LECO US Equity</stp>
        <stp>DVD_EX_DT</stp>
        <stp>[VALORES POTENCIALES Y SEGUIMIENTO.xlsx]POTENCIALES!R149C11</stp>
        <tr r="K149" s="1"/>
      </tp>
      <tp t="s">
        <v>SPAIN</v>
        <stp/>
        <stp>##V3_BDPV12</stp>
        <stp>EBRO SM Equity</stp>
        <stp>COUNTRY_FULL_NAME</stp>
        <stp>[VALORES POTENCIALES Y SEGUIMIENTO.xlsx]CARTERA!R49C32</stp>
        <tr r="AF49" s="4"/>
      </tp>
      <tp t="s">
        <v>Enphase Energy Inc</v>
        <stp/>
        <stp>##V3_BDPV12</stp>
        <stp>ENPH UQ Equity</stp>
        <stp>SECURITY_NAME</stp>
        <stp>[VALORES POTENCIALES Y SEGUIMIENTO.xlsx]SPX SX5E CAC40 DAX30 IBEX35!R168C5</stp>
        <tr r="E168" s="6"/>
      </tp>
      <tp t="s">
        <v>#N/A N/A</v>
        <stp/>
        <stp>##V3_BDPV12</stp>
        <stp>VEEV US Equity</stp>
        <stp>DVD_EX_DT</stp>
        <stp>[VALORES POTENCIALES Y SEGUIMIENTO.xlsx]POTENCIALES!R316C11</stp>
        <tr r="K316" s="1"/>
      </tp>
      <tp t="s">
        <v>Illumina Inc</v>
        <stp/>
        <stp>##V3_BDPV12</stp>
        <stp>ILMN UW Equity</stp>
        <stp>SECURITY_NAME</stp>
        <stp>[VALORES POTENCIALES Y SEGUIMIENTO.xlsx]SPX SX5E CAC40 DAX30 IBEX35!R244C5</stp>
        <tr r="E244" s="6"/>
      </tp>
      <tp t="s">
        <v>16/12/2022</v>
        <stp/>
        <stp>##V3_BDPV12</stp>
        <stp>SEIC US Equity</stp>
        <stp>DVD_EX_DT</stp>
        <stp>[VALORES POTENCIALES Y SEGUIMIENTO.xlsx]POTENCIALES!R109C11</stp>
        <tr r="K109" s="1"/>
      </tp>
      <tp t="s">
        <v>15/02/2023</v>
        <stp/>
        <stp>##V3_BDPV12</stp>
        <stp>MSFT US Equity</stp>
        <stp>DVD_EX_DT</stp>
        <stp>[VALORES POTENCIALES Y SEGUIMIENTO.xlsx]CARTERA!R30C40</stp>
        <tr r="AN30" s="4"/>
      </tp>
      <tp t="s">
        <v>16/02/2023</v>
        <stp/>
        <stp>##V3_BDPV12</stp>
        <stp>AEIS US Equity</stp>
        <stp>DVD_EX_DT</stp>
        <stp>[VALORES POTENCIALES Y SEGUIMIENTO.xlsx]POTENCIALES!R249C11</stp>
        <tr r="K249" s="1"/>
      </tp>
      <tp t="s">
        <v>Verizon Communications Inc</v>
        <stp/>
        <stp>##V3_BDPV12</stp>
        <stp>VZ UN Equity</stp>
        <stp>SECURITY_NAME</stp>
        <stp>[VALORES POTENCIALES Y SEGUIMIENTO.xlsx]SPX SX5E CAC40 DAX30 IBEX35!R483C5</stp>
        <tr r="E483" s="6"/>
      </tp>
      <tp t="s">
        <v>Waste Management Inc</v>
        <stp/>
        <stp>##V3_BDPV12</stp>
        <stp>WM UN Equity</stp>
        <stp>SECURITY_NAME</stp>
        <stp>[VALORES POTENCIALES Y SEGUIMIENTO.xlsx]SPX SX5E CAC40 DAX30 IBEX35!R493C5</stp>
        <tr r="E493" s="6"/>
      </tp>
      <tp t="s">
        <v>Procter &amp; Gamble Co/The</v>
        <stp/>
        <stp>##V3_BDPV12</stp>
        <stp>PG UN Equity</stp>
        <stp>SECURITY_NAME</stp>
        <stp>[VALORES POTENCIALES Y SEGUIMIENTO.xlsx]SPX SX5E CAC40 DAX30 IBEX35!R373C5</stp>
        <tr r="E373" s="6"/>
      </tp>
      <tp t="s">
        <v>Ingersoll Rand Inc</v>
        <stp/>
        <stp>##V3_BDPV12</stp>
        <stp>IR UN Equity</stp>
        <stp>SECURITY_NAME</stp>
        <stp>[VALORES POTENCIALES Y SEGUIMIENTO.xlsx]SPX SX5E CAC40 DAX30 IBEX35!R253C5</stp>
        <tr r="E253" s="6"/>
      </tp>
      <tp t="s">
        <v>General Dynamics Corp</v>
        <stp/>
        <stp>##V3_BDPV12</stp>
        <stp>GD UN Equity</stp>
        <stp>SECURITY_NAME</stp>
        <stp>[VALORES POTENCIALES Y SEGUIMIENTO.xlsx]SPX SX5E CAC40 DAX30 IBEX35!R203C5</stp>
        <tr r="E203" s="6"/>
      </tp>
      <tp>
        <v>18.108333587646484</v>
        <stp/>
        <stp>##V3_BDPV12</stp>
        <stp>EBRO SM Equity</stp>
        <stp>BEST_TARGET_PRICE</stp>
        <stp>[VALORES POTENCIALES Y SEGUIMIENTO.xlsx]CARTERA!R49C30</stp>
        <tr r="AD49" s="4"/>
      </tp>
      <tp>
        <v>6854.0506503400002</v>
        <stp/>
        <stp>##V3_BDPV12</stp>
        <stp>PTON US Equity</stp>
        <stp>CURR_ENTP_VAL</stp>
        <stp>[VALORES POTENCIALES Y SEGUIMIENTO.xlsx]POTENCIALES!R22C18</stp>
        <tr r="R22" s="1"/>
      </tp>
      <tp t="s">
        <v>#N/A Field Not Applicable</v>
        <stp/>
        <stp>##V3_BDPV12</stp>
        <stp>NEOG US Equity</stp>
        <stp>DVD_EX_DT</stp>
        <stp>[VALORES POTENCIALES Y SEGUIMIENTO.xlsx]POTENCIALES!R101C11</stp>
        <tr r="K101" s="1"/>
      </tp>
      <tp t="s">
        <v>Nasdaq Inc</v>
        <stp/>
        <stp>##V3_BDPV12</stp>
        <stp>NDAQ UW Equity</stp>
        <stp>SECURITY_NAME</stp>
        <stp>[VALORES POTENCIALES Y SEGUIMIENTO.xlsx]SPX SX5E CAC40 DAX30 IBEX35!R333C5</stp>
        <tr r="E333" s="6"/>
      </tp>
      <tp t="s">
        <v>25/03/2022</v>
        <stp/>
        <stp>##V3_BDPV12</stp>
        <stp>CERN US Equity</stp>
        <stp>DVD_EX_DT</stp>
        <stp>[VALORES POTENCIALES Y SEGUIMIENTO.xlsx]POTENCIALES!R313C11</stp>
        <tr r="K313" s="1"/>
      </tp>
      <tp t="s">
        <v>USD</v>
        <stp/>
        <stp>##V3_BDPV12</stp>
        <stp>MNST US Equity</stp>
        <stp>CRNCY</stp>
        <stp>[VALORES POTENCIALES Y SEGUIMIENTO.xlsx]POTENCIALES!R33C14</stp>
        <tr r="N33" s="1"/>
      </tp>
      <tp t="s">
        <v>USD</v>
        <stp/>
        <stp>##V3_BDPV12</stp>
        <stp>MORN US Equity</stp>
        <stp>CRNCY</stp>
        <stp>[VALORES POTENCIALES Y SEGUIMIENTO.xlsx]POTENCIALES!R44C14</stp>
        <tr r="N44" s="1"/>
      </tp>
      <tp>
        <v>4336.0046552000003</v>
        <stp/>
        <stp>##V3_BDPV12</stp>
        <stp>PINC US Equity</stp>
        <stp>CURR_ENTP_VAL</stp>
        <stp>[VALORES POTENCIALES Y SEGUIMIENTO.xlsx]POTENCIALES!R95C18</stp>
        <tr r="R95" s="1"/>
      </tp>
      <tp t="s">
        <v>NXP Semiconductors NV</v>
        <stp/>
        <stp>##V3_BDPV12</stp>
        <stp>NXPI UW Equity</stp>
        <stp>SECURITY_NAME</stp>
        <stp>[VALORES POTENCIALES Y SEGUIMIENTO.xlsx]SPX SX5E CAC40 DAX30 IBEX35!R353C5</stp>
        <tr r="E353" s="6"/>
      </tp>
      <tp>
        <v>12133.913411200001</v>
        <stp/>
        <stp>##V3_BDPV12</stp>
        <stp>PCTY US Equity</stp>
        <stp>CURR_ENTP_VAL</stp>
        <stp>[VALORES POTENCIALES Y SEGUIMIENTO.xlsx]POTENCIALES!R62C18</stp>
        <tr r="R62" s="1"/>
      </tp>
      <tp t="s">
        <v>Lam Research Corp</v>
        <stp/>
        <stp>##V3_BDPV12</stp>
        <stp>LRCX UW Equity</stp>
        <stp>SECURITY_NAME</stp>
        <stp>[VALORES POTENCIALES Y SEGUIMIENTO.xlsx]SPX SX5E CAC40 DAX30 IBEX35!R291C5</stp>
        <tr r="E291" s="6"/>
      </tp>
      <tp t="s">
        <v>Industrials</v>
        <stp/>
        <stp>##V3_BDPV12</stp>
        <stp>TLGO SM Equity</stp>
        <stp>ICB_INDUSTRY_NAME</stp>
        <stp>[VALORES POTENCIALES Y SEGUIMIENTO.xlsx]CARTERA!R62C35</stp>
        <tr r="AI62" s="4"/>
      </tp>
      <tp t="s">
        <v>Monolithic Power Systems Inc</v>
        <stp/>
        <stp>##V3_BDPV12</stp>
        <stp>MPWR UW Equity</stp>
        <stp>SECURITY_NAME</stp>
        <stp>[VALORES POTENCIALES Y SEGUIMIENTO.xlsx]SPX SX5E CAC40 DAX30 IBEX35!R320C5</stp>
        <tr r="E320" s="6"/>
      </tp>
      <tp t="s">
        <v>USD</v>
        <stp/>
        <stp>##V3_BDPV12</stp>
        <stp>MASI US Equity</stp>
        <stp>CRNCY</stp>
        <stp>[VALORES POTENCIALES Y SEGUIMIENTO.xlsx]POTENCIALES!R73C14</stp>
        <tr r="N73" s="1"/>
      </tp>
      <tp>
        <v>46.865000000000002</v>
        <stp/>
        <stp>##V3_BDPV12</stp>
        <stp>MO US Equity</stp>
        <stp>LAST PRICE</stp>
        <stp>[VALORES POTENCIALES Y SEGUIMIENTO.xlsx]POTENCIALES!R32C30</stp>
        <tr r="AD32" s="1"/>
      </tp>
      <tp>
        <v>343.06</v>
        <stp/>
        <stp>##V3_BDPV12</stp>
        <stp>IT US Equity</stp>
        <stp>LAST PRICE</stp>
        <stp>[VALORES POTENCIALES Y SEGUIMIENTO.xlsx]POTENCIALES!R49C30</stp>
        <tr r="AD49" s="1"/>
      </tp>
      <tp>
        <v>1678109577.1599998</v>
        <stp/>
        <stp>##V3_BDPV12</stp>
        <stp>ALM SM Equity</stp>
        <stp>CUR_MKT_CAP</stp>
        <stp>[VALORES POTENCIALES Y SEGUIMIENTO.xlsx]SPX SX5E CAC40 DAX30 IBEX35!R10C39</stp>
        <tr r="AM10" s="6"/>
      </tp>
      <tp>
        <v>60.04</v>
        <stp/>
        <stp>##V3_BDPV12</stp>
        <stp>KO US Equity</stp>
        <stp>LAST PRICE</stp>
        <stp>[VALORES POTENCIALES Y SEGUIMIENTO.xlsx]POTENCIALES!R38C30</stp>
        <tr r="AD38" s="1"/>
      </tp>
      <tp>
        <v>263.94</v>
        <stp/>
        <stp>##V3_BDPV12</stp>
        <stp>EL US Equity</stp>
        <stp>LAST PRICE</stp>
        <stp>[VALORES POTENCIALES Y SEGUIMIENTO.xlsx]POTENCIALES!R68C30</stp>
        <tr r="AD68" s="1"/>
      </tp>
      <tp t="s">
        <v>28/12/2022</v>
        <stp/>
        <stp>##V3_BDPV12</stp>
        <stp>NKE US Equity</stp>
        <stp>DVD_PAY_DT</stp>
        <stp>[VALORES POTENCIALES Y SEGUIMIENTO.xlsx]POTENCIALES!R16C12</stp>
        <tr r="L16" s="1"/>
      </tp>
      <tp t="s">
        <v>22/03/2023</v>
        <stp/>
        <stp>##V3_BDPV12</stp>
        <stp>TCEHY US Equity</stp>
        <stp>EXPECTED_REPORT_DT</stp>
        <stp>[VALORES POTENCIALES Y SEGUIMIENTO.xlsx]CARTERA!R40C36</stp>
        <tr r="AJ40" s="4"/>
      </tp>
      <tp>
        <v>119.72</v>
        <stp/>
        <stp>##V3_BDPV12</stp>
        <stp>DOO CN Equity</stp>
        <stp>LAST PRICE</stp>
        <stp>[VALORES POTENCIALES Y SEGUIMIENTO.xlsx]POTENCIALES!R24C30</stp>
        <tr r="AD24" s="1"/>
      </tp>
      <tp>
        <v>19306344853.494999</v>
        <stp/>
        <stp>##V3_BDPV12</stp>
        <stp>ELE SM Equity</stp>
        <stp>CUR_MKT_CAP</stp>
        <stp>[VALORES POTENCIALES Y SEGUIMIENTO.xlsx]SPX SX5E CAC40 DAX30 IBEX35!R19C39</stp>
        <tr r="AM19" s="6"/>
      </tp>
      <tp>
        <v>73.47</v>
        <stp/>
        <stp>##V3_BDPV12</stp>
        <stp>CL US Equity</stp>
        <stp>LAST PRICE</stp>
        <stp>[VALORES POTENCIALES Y SEGUIMIENTO.xlsx]POTENCIALES!R67C30</stp>
        <tr r="AD67" s="1"/>
      </tp>
      <tp>
        <v>287.97000000000003</v>
        <stp/>
        <stp>##V3_BDPV12</stp>
        <stp>CI US Equity</stp>
        <stp>LAST PRICE</stp>
        <stp>[VALORES POTENCIALES Y SEGUIMIENTO.xlsx]POTENCIALES!R99C30</stp>
        <tr r="AD99" s="1"/>
      </tp>
      <tp>
        <v>35.865000000000002</v>
        <stp/>
        <stp>##V3_BDPV12</stp>
        <stp>ROL US Equity</stp>
        <stp>LAST PRICE</stp>
        <stp>[VALORES POTENCIALES Y SEGUIMIENTO.xlsx]POTENCIALES!R43C30</stp>
        <tr r="AD43" s="1"/>
      </tp>
      <tp>
        <v>12724477928.459999</v>
        <stp/>
        <stp>##V3_BDPV12</stp>
        <stp>ERIE US Equity</stp>
        <stp>CUR_MKT_CAP</stp>
        <stp>[VALORES POTENCIALES Y SEGUIMIENTO.xlsx]POTENCIALES!R117C17</stp>
        <tr r="Q117" s="1"/>
      </tp>
      <tp>
        <v>11020855307.25</v>
        <stp/>
        <stp>##V3_BDPV12</stp>
        <stp>FIVE US Equity</stp>
        <stp>CUR_MKT_CAP</stp>
        <stp>[VALORES POTENCIALES Y SEGUIMIENTO.xlsx]POTENCIALES!R236C17</stp>
        <tr r="Q236" s="1"/>
      </tp>
      <tp>
        <v>2.0245446611618045</v>
        <stp/>
        <stp>##V3_BDPV12</stp>
        <stp>CHH US Equity</stp>
        <stp>NET_DEBT_TO_EBITDA</stp>
        <stp>[VALORES POTENCIALES Y SEGUIMIENTO.xlsx]POTENCIALES!R25C20</stp>
        <tr r="T25" s="1"/>
      </tp>
      <tp>
        <v>2.8612930110727466</v>
        <stp/>
        <stp>##V3_BDPV12</stp>
        <stp>CHD US Equity</stp>
        <stp>NET_DEBT_TO_EBITDA</stp>
        <stp>[VALORES POTENCIALES Y SEGUIMIENTO.xlsx]POTENCIALES!R90C20</stp>
        <tr r="T90" s="1"/>
      </tp>
      <tp>
        <v>0.50180330697461051</v>
        <stp/>
        <stp>##V3_BDPV12</stp>
        <stp>CHE US Equity</stp>
        <stp>NET_DEBT_TO_EBITDA</stp>
        <stp>[VALORES POTENCIALES Y SEGUIMIENTO.xlsx]POTENCIALES!R81C20</stp>
        <tr r="T81" s="1"/>
      </tp>
      <tp t="s">
        <v>20/12/2022</v>
        <stp/>
        <stp>##V3_BDPV12</stp>
        <stp>NSP US Equity</stp>
        <stp>DVD_PAY_DT</stp>
        <stp>[VALORES POTENCIALES Y SEGUIMIENTO.xlsx]POTENCIALES!R56C12</stp>
        <tr r="L56" s="1"/>
      </tp>
      <tp>
        <v>18385163829.66</v>
        <stp/>
        <stp>##V3_BDPV12</stp>
        <stp>EXPE US Equity</stp>
        <stp>CUR_MKT_CAP</stp>
        <stp>[VALORES POTENCIALES Y SEGUIMIENTO.xlsx]POTENCIALES!R264C17</stp>
        <tr r="Q264" s="1"/>
      </tp>
      <tp>
        <v>220.5</v>
        <stp/>
        <stp>##V3_BDPV12</stp>
        <stp>RMD US Equity</stp>
        <stp>LAST PRICE</stp>
        <stp>[VALORES POTENCIALES Y SEGUIMIENTO.xlsx]POTENCIALES!R74C30</stp>
        <tr r="AD74" s="1"/>
      </tp>
      <tp>
        <v>1.1117870722433461</v>
        <stp/>
        <stp>##V3_BDPV12</stp>
        <stp>CNC US Equity</stp>
        <stp>NET_DEBT_TO_EBITDA</stp>
        <stp>[VALORES POTENCIALES Y SEGUIMIENTO.xlsx]POTENCIALES!R82C20</stp>
        <tr r="T82" s="1"/>
      </tp>
      <tp>
        <v>3.0301455301455302</v>
        <stp/>
        <stp>##V3_BDPV12</stp>
        <stp>CLX US Equity</stp>
        <stp>NET_DEBT_TO_EBITDA</stp>
        <stp>[VALORES POTENCIALES Y SEGUIMIENTO.xlsx]POTENCIALES!R88C20</stp>
        <tr r="T88" s="1"/>
      </tp>
      <tp>
        <v>85.719899999999996</v>
        <stp/>
        <stp>##V3_BDPV12</stp>
        <stp>RHI US Equity</stp>
        <stp>LAST PRICE</stp>
        <stp>[VALORES POTENCIALES Y SEGUIMIENTO.xlsx]POTENCIALES!R57C30</stp>
        <tr r="AD57" s="1"/>
      </tp>
      <tp t="s">
        <v>#N/A Field Not Applicable</v>
        <stp/>
        <stp>##V3_BDPV12</stp>
        <stp>NVR US Equity</stp>
        <stp>DVD_PAY_DT</stp>
        <stp>[VALORES POTENCIALES Y SEGUIMIENTO.xlsx]POTENCIALES!R20C12</stp>
        <tr r="L20" s="1"/>
      </tp>
      <tp>
        <v>171867276000</v>
        <stp/>
        <stp>##V3_BDPV12</stp>
        <stp>ADBE US Equity</stp>
        <stp>CUR_MKT_CAP</stp>
        <stp>[VALORES POTENCIALES Y SEGUIMIENTO.xlsx]POTENCIALES!R315C17</stp>
        <tr r="Q315" s="1"/>
      </tp>
      <tp>
        <v>13498426357.875002</v>
        <stp/>
        <stp>##V3_BDPV12</stp>
        <stp>CBOE US Equity</stp>
        <stp>CUR_MKT_CAP</stp>
        <stp>[VALORES POTENCIALES Y SEGUIMIENTO.xlsx]POTENCIALES!R108C17</stp>
        <tr r="Q108" s="1"/>
      </tp>
      <tp>
        <v>287</v>
        <stp/>
        <stp>##V3_BDPV12</stp>
        <stp>SAM US Equity</stp>
        <stp>LOW_52WEEK</stp>
        <stp>[VALORES POTENCIALES Y SEGUIMIENTO.xlsx]POTENCIALES!R37C35</stp>
        <tr r="AI37" s="1"/>
      </tp>
      <tp>
        <v>282.64999999999998</v>
        <stp/>
        <stp>##V3_BDPV12</stp>
        <stp>UI US Equity</stp>
        <stp>LAST PRICE</stp>
        <stp>[VALORES POTENCIALES Y SEGUIMIENTO.xlsx]POTENCIALES!R12C30</stp>
        <tr r="AD12" s="1"/>
      </tp>
      <tp>
        <v>2302844644.6799998</v>
        <stp/>
        <stp>##V3_BDPV12</stp>
        <stp>SLR SM Equity</stp>
        <stp>CUR_MKT_CAP</stp>
        <stp>[VALORES POTENCIALES Y SEGUIMIENTO.xlsx]SPX SX5E CAC40 DAX30 IBEX35!R39C39</stp>
        <tr r="AM39" s="6"/>
      </tp>
      <tp>
        <v>56.85</v>
        <stp/>
        <stp>##V3_BDPV12</stp>
        <stp>SCI US Equity</stp>
        <stp>LOW_52WEEK</stp>
        <stp>[VALORES POTENCIALES Y SEGUIMIENTO.xlsx]POTENCIALES!R54C35</stp>
        <tr r="AI54" s="1"/>
      </tp>
      <tp t="s">
        <v>#N/A N/A</v>
        <stp/>
        <stp>##V3_BDPV12</stp>
        <stp>MIME US Equity</stp>
        <stp>CUR_MKT_CAP</stp>
        <stp>[VALORES POTENCIALES Y SEGUIMIENTO.xlsx]POTENCIALES!R278C17</stp>
        <tr r="Q278" s="1"/>
      </tp>
      <tp>
        <v>2.4437689969604861</v>
        <stp/>
        <stp>##V3_BDPV12</stp>
        <stp>CAH US Equity</stp>
        <stp>NET_DEBT_TO_EBITDA</stp>
        <stp>[VALORES POTENCIALES Y SEGUIMIENTO.xlsx]POTENCIALES!R96C20</stp>
        <tr r="T96" s="1"/>
      </tp>
      <tp>
        <v>101.985</v>
        <stp/>
        <stp>##V3_BDPV12</stp>
        <stp>PM US Equity</stp>
        <stp>LAST PRICE</stp>
        <stp>[VALORES POTENCIALES Y SEGUIMIENTO.xlsx]POTENCIALES!R31C30</stp>
        <tr r="AD31" s="1"/>
      </tp>
      <tp>
        <v>141.63800000000001</v>
        <stp/>
        <stp>##V3_BDPV12</stp>
        <stp>PG US Equity</stp>
        <stp>LAST PRICE</stp>
        <stp>[VALORES POTENCIALES Y SEGUIMIENTO.xlsx]POTENCIALES!R69C30</stp>
        <tr r="AD69" s="1"/>
      </tp>
      <tp>
        <v>4384464873.1999998</v>
        <stp/>
        <stp>##V3_BDPV12</stp>
        <stp>HLNE US Equity</stp>
        <stp>CUR_MKT_CAP</stp>
        <stp>[VALORES POTENCIALES Y SEGUIMIENTO.xlsx]POTENCIALES!R112C17</stp>
        <tr r="Q112" s="1"/>
      </tp>
      <tp>
        <v>281.67</v>
        <stp/>
        <stp>##V3_BDPV12</stp>
        <stp>MCD US Equity</stp>
        <stp>HIGH_52WEEK</stp>
        <stp>[VALORES POTENCIALES Y SEGUIMIENTO.xlsx]POTENCIALES!R246C33</stp>
        <tr r="AG246" s="1"/>
      </tp>
      <tp t="s">
        <v>UNITED STATES</v>
        <stp/>
        <stp>##V3_BDPV12</stp>
        <stp>MMS US Equity</stp>
        <stp>COUNTRY_FULL_NAME</stp>
        <stp>[VALORES POTENCIALES Y SEGUIMIENTO.xlsx]POTENCIALES!R338C13</stp>
        <tr r="M338" s="1"/>
      </tp>
      <tp t="s">
        <v>#N/A N/A</v>
        <stp/>
        <stp>##V3_BDPV12</stp>
        <stp>CDK US Equity</stp>
        <stp>BEST_TARGET_PRICE</stp>
        <stp>[VALORES POTENCIALES Y SEGUIMIENTO.xlsx]POTENCIALES!R287C27</stp>
        <tr r="AA287" s="1"/>
      </tp>
      <tp>
        <v>216.39999389648438</v>
        <stp/>
        <stp>##V3_BDPV12</stp>
        <stp>CDW US Equity</stp>
        <stp>BEST_TARGET_PRICE</stp>
        <stp>[VALORES POTENCIALES Y SEGUIMIENTO.xlsx]POTENCIALES!R270C27</stp>
        <tr r="AA270" s="1"/>
      </tp>
      <tp t="s">
        <v>#N/A N/A</v>
        <stp/>
        <stp>##V3_BDPV12</stp>
        <stp>NLOK US Equity</stp>
        <stp>PX_CLOSE_1D</stp>
        <stp>[VALORES POTENCIALES Y SEGUIMIENTO.xlsx]POTENCIALES!R277C32</stp>
        <tr r="AF277" s="1"/>
      </tp>
      <tp>
        <v>121.35</v>
        <stp/>
        <stp>##V3_BDPV12</stp>
        <stp>ANET US Equity</stp>
        <stp>PX_CLOSE_YTD</stp>
        <stp>[VALORES POTENCIALES Y SEGUIMIENTO.xlsx]POTENCIALES!R11C29</stp>
        <tr r="AC11" s="1"/>
      </tp>
      <tp>
        <v>1609.25</v>
        <stp/>
        <stp>##V3_BDPV12</stp>
        <stp>MTD US Equity</stp>
        <stp>HIGH_52WEEK</stp>
        <stp>[VALORES POTENCIALES Y SEGUIMIENTO.xlsx]POTENCIALES!R128C33</stp>
        <tr r="AG128" s="1"/>
      </tp>
      <tp t="s">
        <v>#N/A Invalid Security</v>
        <stp/>
        <stp>##V3_BDPV12</stp>
        <stp>CGI US Equity</stp>
        <stp>BEST_TARGET_PRICE</stp>
        <stp>[VALORES POTENCIALES Y SEGUIMIENTO.xlsx]POTENCIALES!R342C27</stp>
        <tr r="AA342" s="1"/>
      </tp>
      <tp>
        <v>95.666664123535156</v>
        <stp/>
        <stp>##V3_BDPV12</stp>
        <stp>CCK US Equity</stp>
        <stp>BEST_TARGET_PRICE</stp>
        <stp>[VALORES POTENCIALES Y SEGUIMIENTO.xlsx]POTENCIALES!R166C27</stp>
        <tr r="AA166" s="1"/>
      </tp>
      <tp>
        <v>255.60000610351563</v>
        <stp/>
        <stp>##V3_BDPV12</stp>
        <stp>CAT US Equity</stp>
        <stp>BEST_TARGET_PRICE</stp>
        <stp>[VALORES POTENCIALES Y SEGUIMIENTO.xlsx]POTENCIALES!R152C27</stp>
        <tr r="AA152" s="1"/>
      </tp>
      <tp>
        <v>1778.8399658203125</v>
        <stp/>
        <stp>##V3_BDPV12</stp>
        <stp>CMG US Equity</stp>
        <stp>BEST_TARGET_PRICE</stp>
        <stp>[VALORES POTENCIALES Y SEGUIMIENTO.xlsx]POTENCIALES!R244C27</stp>
        <tr r="AA244" s="1"/>
      </tp>
      <tp>
        <v>143</v>
        <stp/>
        <stp>##V3_BDPV12</stp>
        <stp>CLH US Equity</stp>
        <stp>BEST_TARGET_PRICE</stp>
        <stp>[VALORES POTENCIALES Y SEGUIMIENTO.xlsx]POTENCIALES!R148C27</stp>
        <tr r="AA148" s="1"/>
      </tp>
      <tp t="s">
        <v>UNITED STATES</v>
        <stp/>
        <stp>##V3_BDPV12</stp>
        <stp>MCO US Equity</stp>
        <stp>COUNTRY_FULL_NAME</stp>
        <stp>[VALORES POTENCIALES Y SEGUIMIENTO.xlsx]POTENCIALES!R182C13</stp>
        <tr r="M182" s="1"/>
      </tp>
      <tp t="s">
        <v>19/01/2023</v>
        <stp/>
        <stp>##V3_BDPV12</stp>
        <stp>WSM US Equity</stp>
        <stp>DVD_EX_DT</stp>
        <stp>[VALORES POTENCIALES Y SEGUIMIENTO.xlsx]POTENCIALES!R233C11</stp>
        <tr r="K233" s="1"/>
      </tp>
      <tp>
        <v>223.66</v>
        <stp/>
        <stp>##V3_BDPV12</stp>
        <stp>ADSK US Equity</stp>
        <stp>PX_CLOSE_1D</stp>
        <stp>[VALORES POTENCIALES Y SEGUIMIENTO.xlsx]POTENCIALES!R293C32</stp>
        <tr r="AF293" s="1"/>
      </tp>
      <tp>
        <v>101.53</v>
        <stp/>
        <stp>##V3_BDPV12</stp>
        <stp>MNST US Equity</stp>
        <stp>PX_CLOSE_YTD</stp>
        <stp>[VALORES POTENCIALES Y SEGUIMIENTO.xlsx]POTENCIALES!R33C29</stp>
        <tr r="AC33" s="1"/>
      </tp>
      <tp t="s">
        <v>UNITED STATES</v>
        <stp/>
        <stp>##V3_BDPV12</stp>
        <stp>MCD US Equity</stp>
        <stp>COUNTRY_FULL_NAME</stp>
        <stp>[VALORES POTENCIALES Y SEGUIMIENTO.xlsx]POTENCIALES!R246C13</stp>
        <tr r="M246" s="1"/>
      </tp>
      <tp>
        <v>114.68947601318359</v>
        <stp/>
        <stp>##V3_BDPV12</stp>
        <stp>CVS US Equity</stp>
        <stp>BEST_TARGET_PRICE</stp>
        <stp>[VALORES POTENCIALES Y SEGUIMIENTO.xlsx]POTENCIALES!R100C27</stp>
        <tr r="AA100" s="1"/>
      </tp>
      <tp t="s">
        <v>08/12/2022</v>
        <stp/>
        <stp>##V3_BDPV12</stp>
        <stp>WMT US Equity</stp>
        <stp>DVD_EX_DT</stp>
        <stp>[VALORES POTENCIALES Y SEGUIMIENTO.xlsx]POTENCIALES!R231C11</stp>
        <tr r="K231" s="1"/>
      </tp>
      <tp>
        <v>57.65</v>
        <stp/>
        <stp>##V3_BDPV12</stp>
        <stp>FIZZ US Equity</stp>
        <stp>HIGH_52WEEK</stp>
        <stp>[VALORES POTENCIALES Y SEGUIMIENTO.xlsx]POTENCIALES!R251C33</stp>
        <tr r="AG251" s="1"/>
      </tp>
      <tp>
        <v>34.192855834960938</v>
        <stp/>
        <stp>##V3_BDPV12</stp>
        <stp>CSX US Equity</stp>
        <stp>BEST_TARGET_PRICE</stp>
        <stp>[VALORES POTENCIALES Y SEGUIMIENTO.xlsx]POTENCIALES!R174C27</stp>
        <tr r="AA174" s="1"/>
      </tp>
      <tp>
        <v>188.2822265625</v>
        <stp/>
        <stp>##V3_BDPV12</stp>
        <stp>CRM US Equity</stp>
        <stp>BEST_TARGET_PRICE</stp>
        <stp>[VALORES POTENCIALES Y SEGUIMIENTO.xlsx]POTENCIALES!R288C27</stp>
        <tr r="AA288" s="1"/>
      </tp>
      <tp>
        <v>67.8</v>
        <stp/>
        <stp>##V3_BDPV12</stp>
        <stp>TNET US Equity</stp>
        <stp>PX_CLOSE_YTD</stp>
        <stp>[VALORES POTENCIALES Y SEGUIMIENTO.xlsx]POTENCIALES!R61C29</stp>
        <tr r="AC61" s="1"/>
      </tp>
      <tp>
        <v>30.519244194181134</v>
        <stp/>
        <stp>##V3_BDPV12</stp>
        <stp>PDD US Equity</stp>
        <stp>pe_ratio</stp>
        <stp>[VALORES POTENCIALES Y SEGUIMIENTO.xlsx]CARTERA!R23C18</stp>
        <tr r="R23" s="4"/>
      </tp>
      <tp t="s">
        <v>#N/A Field Not Applicable</v>
        <stp/>
        <stp>##V3_BDPV12</stp>
        <stp>WEX US Equity</stp>
        <stp>DVD_EX_DT</stp>
        <stp>[VALORES POTENCIALES Y SEGUIMIENTO.xlsx]POTENCIALES!R187C11</stp>
        <tr r="K187" s="1"/>
      </tp>
      <tp t="s">
        <v>UNITED STATES</v>
        <stp/>
        <stp>##V3_BDPV12</stp>
        <stp>MTD US Equity</stp>
        <stp>COUNTRY_FULL_NAME</stp>
        <stp>[VALORES POTENCIALES Y SEGUIMIENTO.xlsx]POTENCIALES!R128C13</stp>
        <tr r="M128" s="1"/>
      </tp>
      <tp>
        <v>155.27000000000001</v>
        <stp/>
        <stp>##V3_BDPV12</stp>
        <stp>TTEK US Equity</stp>
        <stp>PX_CLOSE_1D</stp>
        <stp>[VALORES POTENCIALES Y SEGUIMIENTO.xlsx]POTENCIALES!R143C32</stp>
        <tr r="AF143" s="1"/>
      </tp>
      <tp t="s">
        <v>UNITED STATES</v>
        <stp/>
        <stp>##V3_BDPV12</stp>
        <stp>MSA US Equity</stp>
        <stp>COUNTRY_FULL_NAME</stp>
        <stp>[VALORES POTENCIALES Y SEGUIMIENTO.xlsx]POTENCIALES!R150C13</stp>
        <tr r="M150" s="1"/>
      </tp>
      <tp>
        <v>71.66</v>
        <stp/>
        <stp>##V3_BDPV12</stp>
        <stp>TRU US Equity</stp>
        <stp>PX_CLOSE_1D</stp>
        <stp>[VALORES POTENCIALES Y SEGUIMIENTO.xlsx]POTENCIALES!R181C32</stp>
        <tr r="AF181" s="1"/>
      </tp>
      <tp t="s">
        <v>#N/A N/A</v>
        <stp/>
        <stp>##V3_BDPV12</stp>
        <stp>KSU US Equity</stp>
        <stp>PX_CLOSE_1D</stp>
        <stp>[VALORES POTENCIALES Y SEGUIMIENTO.xlsx]POTENCIALES!R175C32</stp>
        <tr r="AF175" s="1"/>
      </tp>
      <tp t="s">
        <v>#N/A Field Not Applicable</v>
        <stp/>
        <stp>##V3_BDPV12</stp>
        <stp>WAT US Equity</stp>
        <stp>DVD_EX_DT</stp>
        <stp>[VALORES POTENCIALES Y SEGUIMIENTO.xlsx]POTENCIALES!R126C11</stp>
        <tr r="K126" s="1"/>
      </tp>
      <tp t="s">
        <v>15/02/2023</v>
        <stp/>
        <stp>##V3_BDPV12</stp>
        <stp>WBA US Equity</stp>
        <stp>DVD_EX_DT</stp>
        <stp>[VALORES POTENCIALES Y SEGUIMIENTO.xlsx]POTENCIALES!R232C11</stp>
        <tr r="K232" s="1"/>
      </tp>
      <tp>
        <v>2386.2600000000002</v>
        <stp/>
        <stp>##V3_BDPV12</stp>
        <stp>CSU CN Equity</stp>
        <stp>PX_CLOSE_1D</stp>
        <stp>[VALORES POTENCIALES Y SEGUIMIENTO.xlsx]POTENCIALES!R319C32</stp>
        <tr r="AF319" s="1"/>
      </tp>
      <tp t="s">
        <v>UNITED STATES</v>
        <stp/>
        <stp>##V3_BDPV12</stp>
        <stp>MSM US Equity</stp>
        <stp>COUNTRY_FULL_NAME</stp>
        <stp>[VALORES POTENCIALES Y SEGUIMIENTO.xlsx]POTENCIALES!R223C13</stp>
        <tr r="M223" s="1"/>
      </tp>
      <tp t="s">
        <v>15/11/2022</v>
        <stp/>
        <stp>##V3_BDPV12</stp>
        <stp>WCN US Equity</stp>
        <stp>DVD_EX_DT</stp>
        <stp>[VALORES POTENCIALES Y SEGUIMIENTO.xlsx]POTENCIALES!R147C11</stp>
        <tr r="K147" s="1"/>
      </tp>
      <tp t="s">
        <v>#N/A N/A</v>
        <stp/>
        <stp>##V3_BDPV12</stp>
        <stp>NLOK US Equity</stp>
        <stp>PX_CLOSE_YTD</stp>
        <stp>[VALORES POTENCIALES Y SEGUIMIENTO.xlsx]POTENCIALES!R277C29</stp>
        <tr r="AC277" s="1"/>
      </tp>
      <tp>
        <v>66943159949.425011</v>
        <stp/>
        <stp>##V3_BDPV12</stp>
        <stp>CS FP Equity</stp>
        <stp>CUR_MKT_CAP</stp>
        <stp>[VALORES POTENCIALES Y SEGUIMIENTO.xlsx]SPX SX5E CAC40 DAX30 IBEX35!R22C12</stp>
        <tr r="L22" s="6"/>
      </tp>
      <tp>
        <v>66943159949.425011</v>
        <stp/>
        <stp>##V3_BDPV12</stp>
        <stp>CS FP Equity</stp>
        <stp>CUR_MKT_CAP</stp>
        <stp>[VALORES POTENCIALES Y SEGUIMIENTO.xlsx]SPX SX5E CAC40 DAX30 IBEX35!R15C21</stp>
        <tr r="U15" s="6"/>
      </tp>
      <tp>
        <v>61.35</v>
        <stp/>
        <stp>##V3_BDPV12</stp>
        <stp>NDAQ US Equity</stp>
        <stp>PX_CLOSE_YTD</stp>
        <stp>[VALORES POTENCIALES Y SEGUIMIENTO.xlsx]POTENCIALES!R110C29</stp>
        <tr r="AC110" s="1"/>
      </tp>
      <tp>
        <v>237.72</v>
        <stp/>
        <stp>##V3_BDPV12</stp>
        <stp>NDSN US Equity</stp>
        <stp>PX_CLOSE_YTD</stp>
        <stp>[VALORES POTENCIALES Y SEGUIMIENTO.xlsx]POTENCIALES!R158C29</stp>
        <tr r="AC158" s="1"/>
      </tp>
      <tp>
        <v>15.23</v>
        <stp/>
        <stp>##V3_BDPV12</stp>
        <stp>NEOG US Equity</stp>
        <stp>PX_CLOSE_YTD</stp>
        <stp>[VALORES POTENCIALES Y SEGUIMIENTO.xlsx]POTENCIALES!R101C29</stp>
        <tr r="AC101" s="1"/>
      </tp>
      <tp>
        <v>294.88</v>
        <stp/>
        <stp>##V3_BDPV12</stp>
        <stp>NFLX US Equity</stp>
        <stp>PX_CLOSE_YTD</stp>
        <stp>[VALORES POTENCIALES Y SEGUIMIENTO.xlsx]POTENCIALES!R274C29</stp>
        <tr r="AC274" s="1"/>
      </tp>
      <tp>
        <v>49.57</v>
        <stp/>
        <stp>##V3_BDPV12</stp>
        <stp>HP US Equity</stp>
        <stp>PX_CLOSE_YTD</stp>
        <stp>[VALORES POTENCIALES Y SEGUIMIENTO.xlsx]POTENCIALES!R332C29</stp>
        <tr r="AC332" s="1"/>
      </tp>
      <tp>
        <v>122.18</v>
        <stp/>
        <stp>##V3_BDPV12</stp>
        <stp>EA US Equity</stp>
        <stp>PX_CLOSE_YTD</stp>
        <stp>[VALORES POTENCIALES Y SEGUIMIENTO.xlsx]POTENCIALES!R329C29</stp>
        <tr r="AC329" s="1"/>
      </tp>
      <tp>
        <v>38.299999999999997</v>
        <stp/>
        <stp>##V3_BDPV12</stp>
        <stp>DT US Equity</stp>
        <stp>PX_CLOSE_YTD</stp>
        <stp>[VALORES POTENCIALES Y SEGUIMIENTO.xlsx]POTENCIALES!R305C29</stp>
        <tr r="AC305" s="1"/>
      </tp>
      <tp>
        <v>315.86</v>
        <stp/>
        <stp>##V3_BDPV12</stp>
        <stp>HD US Equity</stp>
        <stp>PX_CLOSE_YTD</stp>
        <stp>[VALORES POTENCIALES Y SEGUIMIENTO.xlsx]POTENCIALES!R221C29</stp>
        <tr r="AC221" s="1"/>
      </tp>
      <tp t="s">
        <v>#N/A N/A</v>
        <stp/>
        <stp>##V3_BDPV12</stp>
        <stp>LB US Equity</stp>
        <stp>PX_CLOSE_YTD</stp>
        <stp>[VALORES POTENCIALES Y SEGUIMIENTO.xlsx]POTENCIALES!R211C29</stp>
        <tr r="AC211" s="1"/>
      </tp>
      <tp t="s">
        <v>#N/A N/A</v>
        <stp/>
        <stp>##V3_BDPV12</stp>
        <stp>FB US Equity</stp>
        <stp>PX_CLOSE_YTD</stp>
        <stp>[VALORES POTENCIALES Y SEGUIMIENTO.xlsx]POTENCIALES!R272C29</stp>
        <tr r="AC272" s="1"/>
      </tp>
      <tp>
        <v>246.25</v>
        <stp/>
        <stp>##V3_BDPV12</stp>
        <stp>DG US Equity</stp>
        <stp>PX_CLOSE_YTD</stp>
        <stp>[VALORES POTENCIALES Y SEGUIMIENTO.xlsx]POTENCIALES!R227C29</stp>
        <tr r="AC227" s="1"/>
      </tp>
      <tp>
        <v>37.79</v>
        <stp/>
        <stp>##V3_BDPV12</stp>
        <stp>FL US Equity</stp>
        <stp>PX_CLOSE_YTD</stp>
        <stp>[VALORES POTENCIALES Y SEGUIMIENTO.xlsx]POTENCIALES!R215C29</stp>
        <tr r="AC215" s="1"/>
      </tp>
      <tp>
        <v>31.21</v>
        <stp/>
        <stp>##V3_BDPV12</stp>
        <stp>ZG US Equity</stp>
        <stp>PX_CLOSE_YTD</stp>
        <stp>[VALORES POTENCIALES Y SEGUIMIENTO.xlsx]POTENCIALES!R267C29</stp>
        <tr r="AC267" s="1"/>
      </tp>
      <tp>
        <v>67.739999999999995</v>
        <stp/>
        <stp>##V3_BDPV12</stp>
        <stp>ZM US Equity</stp>
        <stp>PX_CLOSE_YTD</stp>
        <stp>[VALORES POTENCIALES Y SEGUIMIENTO.xlsx]POTENCIALES!R298C29</stp>
        <tr r="AC298" s="1"/>
      </tp>
      <tp>
        <v>190.49</v>
        <stp/>
        <stp>##V3_BDPV12</stp>
        <stp>BA US Equity</stp>
        <stp>PX_CLOSE_YTD</stp>
        <stp>[VALORES POTENCIALES Y SEGUIMIENTO.xlsx]POTENCIALES!R196C29</stp>
        <tr r="AC196" s="1"/>
      </tp>
      <tp>
        <v>248.11</v>
        <stp/>
        <stp>##V3_BDPV12</stp>
        <stp>GD US Equity</stp>
        <stp>PX_CLOSE_YTD</stp>
        <stp>[VALORES POTENCIALES Y SEGUIMIENTO.xlsx]POTENCIALES!R195C29</stp>
        <tr r="AC195" s="1"/>
      </tp>
      <tp>
        <v>52.25</v>
        <stp/>
        <stp>##V3_BDPV12</stp>
        <stp>IR US Equity</stp>
        <stp>PX_CLOSE_YTD</stp>
        <stp>[VALORES POTENCIALES Y SEGUIMIENTO.xlsx]POTENCIALES!R163C29</stp>
        <tr r="AC163" s="1"/>
      </tp>
      <tp>
        <v>347.73</v>
        <stp/>
        <stp>##V3_BDPV12</stp>
        <stp>MA US Equity</stp>
        <stp>PX_CLOSE_YTD</stp>
        <stp>[VALORES POTENCIALES Y SEGUIMIENTO.xlsx]POTENCIALES!R103C29</stp>
        <tr r="AC103" s="1"/>
      </tp>
      <tp>
        <v>428.76</v>
        <stp/>
        <stp>##V3_BDPV12</stp>
        <stp>DE US Equity</stp>
        <stp>PX_CLOSE_YTD</stp>
        <stp>[VALORES POTENCIALES Y SEGUIMIENTO.xlsx]POTENCIALES!R159C29</stp>
        <tr r="AC159" s="1"/>
      </tp>
      <tp>
        <v>100.45</v>
        <stp/>
        <stp>##V3_BDPV12</stp>
        <stp>CR US Equity</stp>
        <stp>PX_CLOSE_YTD</stp>
        <stp>[VALORES POTENCIALES Y SEGUIMIENTO.xlsx]POTENCIALES!R156C29</stp>
        <tr r="AC156" s="1"/>
      </tp>
      <tp>
        <v>62.84</v>
        <stp/>
        <stp>##V3_BDPV12</stp>
        <stp>SQ US Equity</stp>
        <stp>PX_CLOSE_YTD</stp>
        <stp>[VALORES POTENCIALES Y SEGUIMIENTO.xlsx]POTENCIALES!R190C29</stp>
        <tr r="AC190" s="1"/>
      </tp>
      <tp>
        <v>156.88</v>
        <stp/>
        <stp>##V3_BDPV12</stp>
        <stp>WM US Equity</stp>
        <stp>PX_CLOSE_YTD</stp>
        <stp>[VALORES POTENCIALES Y SEGUIMIENTO.xlsx]POTENCIALES!R146C29</stp>
        <tr r="AC146" s="1"/>
      </tp>
      <tp>
        <v>291</v>
        <stp/>
        <stp>##V3_BDPV12</stp>
        <stp>PH US Equity</stp>
        <stp>PX_CLOSE_YTD</stp>
        <stp>[VALORES POTENCIALES Y SEGUIMIENTO.xlsx]POTENCIALES!R164C29</stp>
        <tr r="AC164" s="1"/>
      </tp>
      <tp>
        <v>13.77</v>
        <stp/>
        <stp>##V3_BDPV12</stp>
        <stp>WU US Equity</stp>
        <stp>PX_CLOSE_YTD</stp>
        <stp>[VALORES POTENCIALES Y SEGUIMIENTO.xlsx]POTENCIALES!R104C29</stp>
        <tr r="AC104" s="1"/>
      </tp>
      <tp>
        <v>17.224541210778419</v>
        <stp/>
        <stp>##V3_BDPV12</stp>
        <stp>VIPS US Equity</stp>
        <stp>RETURN_COM_EQY</stp>
        <stp>[VALORES POTENCIALES Y SEGUIMIENTO.xlsx]CARTERA!R58C19</stp>
        <tr r="S58" s="4"/>
      </tp>
      <tp>
        <v>12991466354.805</v>
        <stp/>
        <stp>##V3_BDPV12</stp>
        <stp>CA FP Equity</stp>
        <stp>CUR_MKT_CAP</stp>
        <stp>[VALORES POTENCIALES Y SEGUIMIENTO.xlsx]SPX SX5E CAC40 DAX30 IBEX35!R13C21</stp>
        <tr r="U13" s="6"/>
      </tp>
      <tp>
        <v>39.251893674863375</v>
        <stp/>
        <stp>##V3_BDPV12</stp>
        <stp>ROVI SM Equity</stp>
        <stp>RETURN_COM_EQY</stp>
        <stp>[VALORES POTENCIALES Y SEGUIMIENTO.xlsx]CARTERA!R36C19</stp>
        <tr r="S36" s="4"/>
      </tp>
      <tp>
        <v>108.88500000000001</v>
        <stp/>
        <stp>##V3_BDPV12</stp>
        <stp>MASI US Equity</stp>
        <stp>LOW_52WEEK</stp>
        <stp>[VALORES POTENCIALES Y SEGUIMIENTO.xlsx]POTENCIALES!R73C35</stp>
        <tr r="AI73" s="1"/>
      </tp>
      <tp>
        <v>101.04</v>
        <stp/>
        <stp>##V3_BDPV12</stp>
        <stp>CP CN Equity</stp>
        <stp>PX_CLOSE_YTD</stp>
        <stp>[VALORES POTENCIALES Y SEGUIMIENTO.xlsx]POTENCIALES!R170C29</stp>
        <tr r="AC170" s="1"/>
      </tp>
      <tp>
        <v>60.06</v>
        <stp/>
        <stp>##V3_BDPV12</stp>
        <stp>NTAP US Equity</stp>
        <stp>PX_CLOSE_YTD</stp>
        <stp>[VALORES POTENCIALES Y SEGUIMIENTO.xlsx]POTENCIALES!R333C29</stp>
        <tr r="AC333" s="1"/>
      </tp>
      <tp t="s">
        <v>#N/A N/A</v>
        <stp/>
        <stp>##V3_BDPV12</stp>
        <stp>NUAN US Equity</stp>
        <stp>PX_CLOSE_YTD</stp>
        <stp>[VALORES POTENCIALES Y SEGUIMIENTO.xlsx]POTENCIALES!R290C29</stp>
        <tr r="AC290" s="1"/>
      </tp>
      <tp>
        <v>146.13999999999999</v>
        <stp/>
        <stp>##V3_BDPV12</stp>
        <stp>NVDA US Equity</stp>
        <stp>PX_CLOSE_YTD</stp>
        <stp>[VALORES POTENCIALES Y SEGUIMIENTO.xlsx]POTENCIALES!R346C29</stp>
        <tr r="AC346" s="1"/>
      </tp>
      <tp t="s">
        <v>12/04/2005</v>
        <stp/>
        <stp>##V3_BDPV12</stp>
        <stp>ADBE US Equity</stp>
        <stp>DVD_EX_DT</stp>
        <stp>[VALORES POTENCIALES Y SEGUIMIENTO.xlsx]POTENCIALES!R315C11</stp>
        <tr r="K315" s="1"/>
      </tp>
      <tp t="s">
        <v>16/03/2023</v>
        <stp/>
        <stp>##V3_BDPV12</stp>
        <stp>NDAQ US Equity</stp>
        <stp>DVD_EX_DT</stp>
        <stp>[VALORES POTENCIALES Y SEGUIMIENTO.xlsx]POTENCIALES!R110C11</stp>
        <tr r="K110" s="1"/>
      </tp>
      <tp t="s">
        <v>12/01/2023</v>
        <stp/>
        <stp>##V3_BDPV12</stp>
        <stp>WDFC US Equity</stp>
        <stp>DVD_EX_DT</stp>
        <stp>[VALORES POTENCIALES Y SEGUIMIENTO.xlsx]POTENCIALES!R248C11</stp>
        <tr r="K248" s="1"/>
      </tp>
      <tp t="s">
        <v>Incyte Corp</v>
        <stp/>
        <stp>##V3_BDPV12</stp>
        <stp>INCY UW Equity</stp>
        <stp>SECURITY_NAME</stp>
        <stp>[VALORES POTENCIALES Y SEGUIMIENTO.xlsx]SPX SX5E CAC40 DAX30 IBEX35!R245C5</stp>
        <tr r="E245" s="6"/>
      </tp>
      <tp t="s">
        <v>#N/A Field Not Applicable</v>
        <stp/>
        <stp>##V3_BDPV12</stp>
        <stp>GDDY US Equity</stp>
        <stp>DVD_EX_DT</stp>
        <stp>[VALORES POTENCIALES Y SEGUIMIENTO.xlsx]POTENCIALES!R280C11</stp>
        <tr r="K280" s="1"/>
      </tp>
      <tp t="s">
        <v>Norwegian Cruise Line Holdings</v>
        <stp/>
        <stp>##V3_BDPV12</stp>
        <stp>NCLH UN Equity</stp>
        <stp>SECURITY_NAME</stp>
        <stp>[VALORES POTENCIALES Y SEGUIMIENTO.xlsx]SPX SX5E CAC40 DAX30 IBEX35!R332C5</stp>
        <tr r="E332" s="6"/>
      </tp>
      <tp>
        <v>114.75</v>
        <stp/>
        <stp>##V3_BDPV12</stp>
        <stp>APPF US Equity</stp>
        <stp>BEST_TARGET_PRICE</stp>
        <stp>[VALORES POTENCIALES Y SEGUIMIENTO.xlsx]POTENCIALES!R284C27</stp>
        <tr r="AA284" s="1"/>
      </tp>
      <tp t="s">
        <v>Southern Co/The</v>
        <stp/>
        <stp>##V3_BDPV12</stp>
        <stp>SO UN Equity</stp>
        <stp>SECURITY_NAME</stp>
        <stp>[VALORES POTENCIALES Y SEGUIMIENTO.xlsx]SPX SX5E CAC40 DAX30 IBEX35!R422C5</stp>
        <tr r="E422" s="6"/>
      </tp>
      <tp t="s">
        <v>Laboratory Corp of America Hol</v>
        <stp/>
        <stp>##V3_BDPV12</stp>
        <stp>LH UN Equity</stp>
        <stp>SECURITY_NAME</stp>
        <stp>[VALORES POTENCIALES Y SEGUIMIENTO.xlsx]SPX SX5E CAC40 DAX30 IBEX35!R282C5</stp>
        <tr r="E282" s="6"/>
      </tp>
      <tp t="s">
        <v>Cigna Corp</v>
        <stp/>
        <stp>##V3_BDPV12</stp>
        <stp>CI UN Equity</stp>
        <stp>SECURITY_NAME</stp>
        <stp>[VALORES POTENCIALES Y SEGUIMIENTO.xlsx]SPX SX5E CAC40 DAX30 IBEX35!R102C5</stp>
        <tr r="E102" s="6"/>
      </tp>
      <tp t="s">
        <v>Eversource Energy</v>
        <stp/>
        <stp>##V3_BDPV12</stp>
        <stp>ES UN Equity</stp>
        <stp>SECURITY_NAME</stp>
        <stp>[VALORES POTENCIALES Y SEGUIMIENTO.xlsx]SPX SX5E CAC40 DAX30 IBEX35!R172C5</stp>
        <tr r="E172" s="6"/>
      </tp>
      <tp t="s">
        <v>Consolidated Edison Inc</v>
        <stp/>
        <stp>##V3_BDPV12</stp>
        <stp>ED UN Equity</stp>
        <stp>SECURITY_NAME</stp>
        <stp>[VALORES POTENCIALES Y SEGUIMIENTO.xlsx]SPX SX5E CAC40 DAX30 IBEX35!R162C5</stp>
        <tr r="E162" s="6"/>
      </tp>
      <tp>
        <v>674445680563.73694</v>
        <stp/>
        <stp>##V3_BDPV12</stp>
        <stp>BRK/B US Equity</stp>
        <stp>CUR_MKT_CAP</stp>
        <stp>[VALORES POTENCIALES Y SEGUIMIENTO.xlsx]CARTERA!R29C20</stp>
        <tr r="T29" s="4"/>
      </tp>
      <tp t="s">
        <v>14/12/2022</v>
        <stp/>
        <stp>##V3_BDPV12</stp>
        <stp>LDOS US Equity</stp>
        <stp>DVD_EX_DT</stp>
        <stp>[VALORES POTENCIALES Y SEGUIMIENTO.xlsx]POTENCIALES!R339C11</stp>
        <tr r="K339" s="1"/>
      </tp>
      <tp t="s">
        <v>#N/A Field Not Applicable</v>
        <stp/>
        <stp>##V3_BDPV12</stp>
        <stp>CDNS US Equity</stp>
        <stp>DVD_EX_DT</stp>
        <stp>[VALORES POTENCIALES Y SEGUIMIENTO.xlsx]POTENCIALES!R291C11</stp>
        <tr r="K291" s="1"/>
      </tp>
      <tp>
        <v>468.66665649414063</v>
        <stp/>
        <stp>##V3_BDPV12</stp>
        <stp>MPWR US Equity</stp>
        <stp>BEST_TARGET_PRICE</stp>
        <stp>[VALORES POTENCIALES Y SEGUIMIENTO.xlsx]POTENCIALES!R353C27</stp>
        <tr r="AA353" s="1"/>
      </tp>
      <tp t="s">
        <v>08/04/2005</v>
        <stp/>
        <stp>##V3_BDPV12</stp>
        <stp>ADSK US Equity</stp>
        <stp>DVD_EX_DT</stp>
        <stp>[VALORES POTENCIALES Y SEGUIMIENTO.xlsx]POTENCIALES!R293C11</stp>
        <tr r="K293" s="1"/>
      </tp>
      <tp t="s">
        <v>USD</v>
        <stp/>
        <stp>##V3_BDPV12</stp>
        <stp>LOPE US Equity</stp>
        <stp>CRNCY</stp>
        <stp>[VALORES POTENCIALES Y SEGUIMIENTO.xlsx]POTENCIALES!R65C14</stp>
        <tr r="N65" s="1"/>
      </tp>
      <tp t="s">
        <v>19/12/2022</v>
        <stp/>
        <stp>##V3_BDPV12</stp>
        <stp>NDSN US Equity</stp>
        <stp>DVD_EX_DT</stp>
        <stp>[VALORES POTENCIALES Y SEGUIMIENTO.xlsx]POTENCIALES!R158C11</stp>
        <tr r="K158" s="1"/>
      </tp>
      <tp t="s">
        <v>Dexcom Inc</v>
        <stp/>
        <stp>##V3_BDPV12</stp>
        <stp>DXCM UW Equity</stp>
        <stp>SECURITY_NAME</stp>
        <stp>[VALORES POTENCIALES Y SEGUIMIENTO.xlsx]SPX SX5E CAC40 DAX30 IBEX35!R158C5</stp>
        <tr r="E158" s="6"/>
      </tp>
      <tp>
        <v>121.25</v>
        <stp/>
        <stp>##V3_BDPV12</stp>
        <stp>IPAR US Equity</stp>
        <stp>BEST_TARGET_PRICE</stp>
        <stp>[VALORES POTENCIALES Y SEGUIMIENTO.xlsx]POTENCIALES!R259C27</stp>
        <tr r="AA259" s="1"/>
      </tp>
      <tp t="s">
        <v>Henry Schein Inc</v>
        <stp/>
        <stp>##V3_BDPV12</stp>
        <stp>HSIC UW Equity</stp>
        <stp>SECURITY_NAME</stp>
        <stp>[VALORES POTENCIALES Y SEGUIMIENTO.xlsx]SPX SX5E CAC40 DAX30 IBEX35!R234C5</stp>
        <tr r="E234" s="6"/>
      </tp>
      <tp t="s">
        <v>Intuitive Surgical Inc</v>
        <stp/>
        <stp>##V3_BDPV12</stp>
        <stp>ISRG UW Equity</stp>
        <stp>SECURITY_NAME</stp>
        <stp>[VALORES POTENCIALES Y SEGUIMIENTO.xlsx]SPX SX5E CAC40 DAX30 IBEX35!R255C5</stp>
        <tr r="E255" s="6"/>
      </tp>
      <tp>
        <v>420.25</v>
        <stp/>
        <stp>##V3_BDPV12</stp>
        <stp>EPAM US Equity</stp>
        <stp>BEST_TARGET_PRICE</stp>
        <stp>[VALORES POTENCIALES Y SEGUIMIENTO.xlsx]POTENCIALES!R340C27</stp>
        <tr r="AA340" s="1"/>
      </tp>
      <tp t="s">
        <v>News Corp</v>
        <stp/>
        <stp>##V3_BDPV12</stp>
        <stp>NWSA UW Equity</stp>
        <stp>SECURITY_NAME</stp>
        <stp>[VALORES POTENCIALES Y SEGUIMIENTO.xlsx]SPX SX5E CAC40 DAX30 IBEX35!R352C5</stp>
        <tr r="E352" s="6"/>
      </tp>
      <tp>
        <v>397.42105102539063</v>
        <stp/>
        <stp>##V3_BDPV12</stp>
        <stp>SPGI US Equity</stp>
        <stp>BEST_TARGET_PRICE</stp>
        <stp>[VALORES POTENCIALES Y SEGUIMIENTO.xlsx]POTENCIALES!R183C27</stp>
        <tr r="AA183" s="1"/>
      </tp>
      <tp>
        <v>107</v>
        <stp/>
        <stp>##V3_BDPV12</stp>
        <stp>IPGP US Equity</stp>
        <stp>BEST_TARGET_PRICE</stp>
        <stp>[VALORES POTENCIALES Y SEGUIMIENTO.xlsx]POTENCIALES!R350C27</stp>
        <tr r="AA350" s="1"/>
      </tp>
      <tp>
        <v>54.015000000000001</v>
        <stp/>
        <stp>##V3_BDPV12</stp>
        <stp>KO US Equity</stp>
        <stp>LOW_52WEEK</stp>
        <stp>[VALORES POTENCIALES Y SEGUIMIENTO.xlsx]POTENCIALES!R38C35</stp>
        <tr r="AI38" s="1"/>
      </tp>
      <tp>
        <v>221.39</v>
        <stp/>
        <stp>##V3_BDPV12</stp>
        <stp>IT US Equity</stp>
        <stp>LOW_52WEEK</stp>
        <stp>[VALORES POTENCIALES Y SEGUIMIENTO.xlsx]POTENCIALES!R49C35</stp>
        <tr r="AI49" s="1"/>
      </tp>
      <tp>
        <v>12616869666.285002</v>
        <stp/>
        <stp>##V3_BDPV12</stp>
        <stp>DPZ US Equity</stp>
        <stp>CUR_MKT_CAP</stp>
        <stp>[VALORES POTENCIALES Y SEGUIMIENTO.xlsx]POTENCIALES!R241C17</stp>
        <tr r="Q241" s="1"/>
      </tp>
      <tp>
        <v>16.013474601299468</v>
        <stp/>
        <stp>##V3_BDPV12</stp>
        <stp>KMB US Equity</stp>
        <stp>EV_EBITDA_ADJUSTED</stp>
        <stp>[VALORES POTENCIALES Y SEGUIMIENTO.xlsx]POTENCIALES!R89C15</stp>
        <tr r="O89" s="1"/>
      </tp>
      <tp>
        <v>40.35</v>
        <stp/>
        <stp>##V3_BDPV12</stp>
        <stp>MO US Equity</stp>
        <stp>LOW_52WEEK</stp>
        <stp>[VALORES POTENCIALES Y SEGUIMIENTO.xlsx]POTENCIALES!R32C35</stp>
        <tr r="AI32" s="1"/>
      </tp>
      <tp>
        <v>67.84</v>
        <stp/>
        <stp>##V3_BDPV12</stp>
        <stp>CL US Equity</stp>
        <stp>LOW_52WEEK</stp>
        <stp>[VALORES POTENCIALES Y SEGUIMIENTO.xlsx]POTENCIALES!R67C35</stp>
        <tr r="AI67" s="1"/>
      </tp>
      <tp>
        <v>218.01</v>
        <stp/>
        <stp>##V3_BDPV12</stp>
        <stp>CI US Equity</stp>
        <stp>LOW_52WEEK</stp>
        <stp>[VALORES POTENCIALES Y SEGUIMIENTO.xlsx]POTENCIALES!R99C35</stp>
        <tr r="AI99" s="1"/>
      </tp>
      <tp>
        <v>-1.4629360465116279</v>
        <stp/>
        <stp>##V3_BDPV12</stp>
        <stp>TOY CN Equity</stp>
        <stp>NET_DEBT_TO_EBITDA</stp>
        <stp>[VALORES POTENCIALES Y SEGUIMIENTO.xlsx]POTENCIALES!R29C20</stp>
        <tr r="T29" s="1"/>
      </tp>
      <tp>
        <v>73.73</v>
        <stp/>
        <stp>##V3_BDPV12</stp>
        <stp>DOO CN Equity</stp>
        <stp>LOW_52WEEK</stp>
        <stp>[VALORES POTENCIALES Y SEGUIMIENTO.xlsx]POTENCIALES!R24C35</stp>
        <tr r="AI24" s="1"/>
      </tp>
      <tp>
        <v>16.306367277646171</v>
        <stp/>
        <stp>##V3_BDPV12</stp>
        <stp>KDP US Equity</stp>
        <stp>EV_EBITDA_ADJUSTED</stp>
        <stp>[VALORES POTENCIALES Y SEGUIMIENTO.xlsx]POTENCIALES!R34C15</stp>
        <tr r="O34" s="1"/>
      </tp>
      <tp>
        <v>186.47</v>
        <stp/>
        <stp>##V3_BDPV12</stp>
        <stp>EL US Equity</stp>
        <stp>LOW_52WEEK</stp>
        <stp>[VALORES POTENCIALES Y SEGUIMIENTO.xlsx]POTENCIALES!R68C35</stp>
        <tr r="AI68" s="1"/>
      </tp>
      <tp>
        <v>65.400000000000006</v>
        <stp/>
        <stp>##V3_BDPV12</stp>
        <stp>RHI US Equity</stp>
        <stp>LOW_52WEEK</stp>
        <stp>[VALORES POTENCIALES Y SEGUIMIENTO.xlsx]POTENCIALES!R57C35</stp>
        <tr r="AI57" s="1"/>
      </tp>
      <tp>
        <v>18339672574.079998</v>
        <stp/>
        <stp>##V3_BDPV12</stp>
        <stp>EXPD US Equity</stp>
        <stp>CUR_MKT_CAP</stp>
        <stp>[VALORES POTENCIALES Y SEGUIMIENTO.xlsx]POTENCIALES!R177C17</stp>
        <tr r="Q177" s="1"/>
      </tp>
      <tp>
        <v>189.4</v>
        <stp/>
        <stp>##V3_BDPV12</stp>
        <stp>RMD US Equity</stp>
        <stp>LOW_52WEEK</stp>
        <stp>[VALORES POTENCIALES Y SEGUIMIENTO.xlsx]POTENCIALES!R74C35</stp>
        <tr r="AI74" s="1"/>
      </tp>
      <tp t="s">
        <v>#N/A N/A</v>
        <stp/>
        <stp>##V3_BDPV12</stp>
        <stp>CSOD US Equity</stp>
        <stp>CUR_MKT_CAP</stp>
        <stp>[VALORES POTENCIALES Y SEGUIMIENTO.xlsx]POTENCIALES!R304C17</stp>
        <tr r="Q304" s="1"/>
      </tp>
      <tp>
        <v>324720722.33055001</v>
        <stp/>
        <stp>##V3_BDPV12</stp>
        <stp>AMTD US Equity</stp>
        <stp>CUR_MKT_CAP</stp>
        <stp>[VALORES POTENCIALES Y SEGUIMIENTO.xlsx]POTENCIALES!R107C17</stp>
        <tr r="Q107" s="1"/>
      </tp>
      <tp>
        <v>29.82</v>
        <stp/>
        <stp>##V3_BDPV12</stp>
        <stp>ROL US Equity</stp>
        <stp>LOW_52WEEK</stp>
        <stp>[VALORES POTENCIALES Y SEGUIMIENTO.xlsx]POTENCIALES!R43C35</stp>
        <tr r="AI43" s="1"/>
      </tp>
      <tp>
        <v>4489771582.5</v>
        <stp/>
        <stp>##V3_BDPV12</stp>
        <stp>AJRD US Equity</stp>
        <stp>CUR_MKT_CAP</stp>
        <stp>[VALORES POTENCIALES Y SEGUIMIENTO.xlsx]POTENCIALES!R203C17</stp>
        <tr r="Q203" s="1"/>
      </tp>
      <tp>
        <v>1.6162125623960066</v>
        <stp/>
        <stp>##V3_BDPV12</stp>
        <stp>BMY US Equity</stp>
        <stp>NET_DEBT_TO_EBITDA</stp>
        <stp>[VALORES POTENCIALES Y SEGUIMIENTO.xlsx]POTENCIALES!R92C20</stp>
        <tr r="T92" s="1"/>
      </tp>
      <tp>
        <v>4.378250591016549</v>
        <stp/>
        <stp>##V3_BDPV12</stp>
        <stp>BCO US Equity</stp>
        <stp>NET_DEBT_TO_EBITDA</stp>
        <stp>[VALORES POTENCIALES Y SEGUIMIENTO.xlsx]POTENCIALES!R66C20</stp>
        <tr r="T66" s="1"/>
      </tp>
      <tp>
        <v>82.85</v>
        <stp/>
        <stp>##V3_BDPV12</stp>
        <stp>PM US Equity</stp>
        <stp>LOW_52WEEK</stp>
        <stp>[VALORES POTENCIALES Y SEGUIMIENTO.xlsx]POTENCIALES!R31C35</stp>
        <tr r="AI31" s="1"/>
      </tp>
      <tp>
        <v>122.18</v>
        <stp/>
        <stp>##V3_BDPV12</stp>
        <stp>PG US Equity</stp>
        <stp>LOW_52WEEK</stp>
        <stp>[VALORES POTENCIALES Y SEGUIMIENTO.xlsx]POTENCIALES!R69C35</stp>
        <tr r="AI69" s="1"/>
      </tp>
      <tp>
        <v>3.3813816591157635</v>
        <stp/>
        <stp>##V3_BDPV12</stp>
        <stp>BAH US Equity</stp>
        <stp>NET_DEBT_TO_EBITDA</stp>
        <stp>[VALORES POTENCIALES Y SEGUIMIENTO.xlsx]POTENCIALES!R50C20</stp>
        <tr r="T50" s="1"/>
      </tp>
      <tp>
        <v>27489461489.100002</v>
        <stp/>
        <stp>##V3_BDPV12</stp>
        <stp>AMS SM Equity</stp>
        <stp>CUR_MKT_CAP</stp>
        <stp>[VALORES POTENCIALES Y SEGUIMIENTO.xlsx]SPX SX5E CAC40 DAX30 IBEX35!R11C39</stp>
        <tr r="AM11" s="6"/>
      </tp>
      <tp>
        <v>6308678370.1349993</v>
        <stp/>
        <stp>##V3_BDPV12</stp>
        <stp>OLED US Equity</stp>
        <stp>CUR_MKT_CAP</stp>
        <stp>[VALORES POTENCIALES Y SEGUIMIENTO.xlsx]POTENCIALES!R124C17</stp>
        <tr r="Q124" s="1"/>
      </tp>
      <tp>
        <v>72.5</v>
        <stp/>
        <stp>##V3_BDPV12</stp>
        <stp>SCI US Equity</stp>
        <stp>LAST PRICE</stp>
        <stp>[VALORES POTENCIALES Y SEGUIMIENTO.xlsx]POTENCIALES!R54C30</stp>
        <tr r="AD54" s="1"/>
      </tp>
      <tp>
        <v>218.14500000000001</v>
        <stp/>
        <stp>##V3_BDPV12</stp>
        <stp>UI US Equity</stp>
        <stp>LOW_52WEEK</stp>
        <stp>[VALORES POTENCIALES Y SEGUIMIENTO.xlsx]POTENCIALES!R12C35</stp>
        <tr r="AI12" s="1"/>
      </tp>
      <tp>
        <v>395.03</v>
        <stp/>
        <stp>##V3_BDPV12</stp>
        <stp>SAM US Equity</stp>
        <stp>LAST PRICE</stp>
        <stp>[VALORES POTENCIALES Y SEGUIMIENTO.xlsx]POTENCIALES!R37C30</stp>
        <tr r="AD37" s="1"/>
      </tp>
      <tp>
        <v>35.49</v>
        <stp/>
        <stp>##V3_BDPV12</stp>
        <stp>CAE CN Equity</stp>
        <stp>HIGH_52WEEK</stp>
        <stp>[VALORES POTENCIALES Y SEGUIMIENTO.xlsx]POTENCIALES!R210C33</stp>
        <tr r="AG210" s="1"/>
      </tp>
      <tp t="s">
        <v>UNITED STATES</v>
        <stp/>
        <stp>##V3_BDPV12</stp>
        <stp>LMT US Equity</stp>
        <stp>COUNTRY_FULL_NAME</stp>
        <stp>[VALORES POTENCIALES Y SEGUIMIENTO.xlsx]POTENCIALES!R194C13</stp>
        <tr r="M194" s="1"/>
      </tp>
      <tp>
        <v>156.66999999999999</v>
        <stp/>
        <stp>##V3_BDPV12</stp>
        <stp>EME US Equity</stp>
        <stp>HIGH_52WEEK</stp>
        <stp>[VALORES POTENCIALES Y SEGUIMIENTO.xlsx]POTENCIALES!R138C33</stp>
        <tr r="AG138" s="1"/>
      </tp>
      <tp>
        <v>70.724999999999994</v>
        <stp/>
        <stp>##V3_BDPV12</stp>
        <stp>SEE US Equity</stp>
        <stp>HIGH_52WEEK</stp>
        <stp>[VALORES POTENCIALES Y SEGUIMIENTO.xlsx]POTENCIALES!R165C33</stp>
        <tr r="AG165" s="1"/>
      </tp>
      <tp>
        <v>26.642856597900391</v>
        <stp/>
        <stp>##V3_BDPV12</stp>
        <stp>BEN US Equity</stp>
        <stp>BEST_TARGET_PRICE</stp>
        <stp>[VALORES POTENCIALES Y SEGUIMIENTO.xlsx]POTENCIALES!R113C27</stp>
        <tr r="AA113" s="1"/>
      </tp>
      <tp t="s">
        <v>UNITED STATES</v>
        <stp/>
        <stp>##V3_BDPV12</stp>
        <stp>LOW US Equity</stp>
        <stp>COUNTRY_FULL_NAME</stp>
        <stp>[VALORES POTENCIALES Y SEGUIMIENTO.xlsx]POTENCIALES!R222C13</stp>
        <tr r="M222" s="1"/>
      </tp>
      <tp t="s">
        <v>UNITED STATES</v>
        <stp/>
        <stp>##V3_BDPV12</stp>
        <stp>LHX US Equity</stp>
        <stp>COUNTRY_FULL_NAME</stp>
        <stp>[VALORES POTENCIALES Y SEGUIMIENTO.xlsx]POTENCIALES!R204C13</stp>
        <tr r="M204" s="1"/>
      </tp>
      <tp t="s">
        <v>UNITED STATES</v>
        <stp/>
        <stp>##V3_BDPV12</stp>
        <stp>LII US Equity</stp>
        <stp>COUNTRY_FULL_NAME</stp>
        <stp>[VALORES POTENCIALES Y SEGUIMIENTO.xlsx]POTENCIALES!R121C13</stp>
        <tr r="M121" s="1"/>
      </tp>
      <tp>
        <v>84.766670227050781</v>
        <stp/>
        <stp>##V3_BDPV12</stp>
        <stp>BBY US Equity</stp>
        <stp>BEST_TARGET_PRICE</stp>
        <stp>[VALORES POTENCIALES Y SEGUIMIENTO.xlsx]POTENCIALES!R224C27</stp>
        <tr r="AA224" s="1"/>
      </tp>
      <tp t="s">
        <v>29/11/2022</v>
        <stp/>
        <stp>##V3_BDPV12</stp>
        <stp>VSH US Equity</stp>
        <stp>DVD_EX_DT</stp>
        <stp>[VALORES POTENCIALES Y SEGUIMIENTO.xlsx]POTENCIALES!R134C11</stp>
        <tr r="K134" s="1"/>
      </tp>
      <tp>
        <v>375.12</v>
        <stp/>
        <stp>##V3_BDPV12</stp>
        <stp>MCK US Equity</stp>
        <stp>PX_CLOSE_YTD</stp>
        <stp>[VALORES POTENCIALES Y SEGUIMIENTO.xlsx]POTENCIALES!R97C29</stp>
        <tr r="AC97" s="1"/>
      </tp>
      <tp>
        <v>110.95</v>
        <stp/>
        <stp>##V3_BDPV12</stp>
        <stp>MRK US Equity</stp>
        <stp>PX_CLOSE_YTD</stp>
        <stp>[VALORES POTENCIALES Y SEGUIMIENTO.xlsx]POTENCIALES!R94C29</stp>
        <tr r="AC94" s="1"/>
      </tp>
      <tp t="s">
        <v>02/11/2021</v>
        <stp/>
        <stp>##V3_BDPV12</stp>
        <stp>VMW US Equity</stp>
        <stp>DVD_EX_DT</stp>
        <stp>[VALORES POTENCIALES Y SEGUIMIENTO.xlsx]POTENCIALES!R297C11</stp>
        <tr r="K297" s="1"/>
      </tp>
      <tp>
        <v>60.333332061767578</v>
        <stp/>
        <stp>##V3_BDPV12</stp>
        <stp>BRC US Equity</stp>
        <stp>BEST_TARGET_PRICE</stp>
        <stp>[VALORES POTENCIALES Y SEGUIMIENTO.xlsx]POTENCIALES!R130C27</stp>
        <tr r="AA130" s="1"/>
      </tp>
      <tp>
        <v>65.099998474121094</v>
        <stp/>
        <stp>##V3_BDPV12</stp>
        <stp>BRO US Equity</stp>
        <stp>BEST_TARGET_PRICE</stp>
        <stp>[VALORES POTENCIALES Y SEGUIMIENTO.xlsx]POTENCIALES!R116C27</stp>
        <tr r="AA116" s="1"/>
      </tp>
      <tp>
        <v>21.078487887122858</v>
        <stp/>
        <stp>##V3_BDPV12</stp>
        <stp>GOOGL US Equity</stp>
        <stp>pe_ratio</stp>
        <stp>[VALORES POTENCIALES Y SEGUIMIENTO.xlsx]CARTERA!R14C18</stp>
        <tr r="R14" s="4"/>
      </tp>
      <tp>
        <v>60.333332061767578</v>
        <stp/>
        <stp>##V3_BDPV12</stp>
        <stp>BRC US Equity</stp>
        <stp>BEST_TARGET_PRICE</stp>
        <stp>[VALORES POTENCIALES Y SEGUIMIENTO.xlsx]POTENCIALES!R308C27</stp>
        <tr r="AA308" s="1"/>
      </tp>
      <tp>
        <v>60.333332061767578</v>
        <stp/>
        <stp>##V3_BDPV12</stp>
        <stp>BRC US Equity</stp>
        <stp>BEST_TARGET_PRICE</stp>
        <stp>[VALORES POTENCIALES Y SEGUIMIENTO.xlsx]POTENCIALES!R258C27</stp>
        <tr r="AA258" s="1"/>
      </tp>
      <tp>
        <v>341.39</v>
        <stp/>
        <stp>##V3_BDPV12</stp>
        <stp>WAT US Equity</stp>
        <stp>PX_CLOSE_1D</stp>
        <stp>[VALORES POTENCIALES Y SEGUIMIENTO.xlsx]POTENCIALES!R126C32</stp>
        <tr r="AF126" s="1"/>
      </tp>
      <tp>
        <v>92.4</v>
        <stp/>
        <stp>##V3_BDPV12</stp>
        <stp>ITT US Equity</stp>
        <stp>PX_CLOSE_1D</stp>
        <stp>[VALORES POTENCIALES Y SEGUIMIENTO.xlsx]POTENCIALES!R161C32</stp>
        <tr r="AF161" s="1"/>
      </tp>
      <tp>
        <v>218.2</v>
        <stp/>
        <stp>##V3_BDPV12</stp>
        <stp>FLT US Equity</stp>
        <stp>PX_CLOSE_1D</stp>
        <stp>[VALORES POTENCIALES Y SEGUIMIENTO.xlsx]POTENCIALES!R192C32</stp>
        <tr r="AF192" s="1"/>
      </tp>
      <tp>
        <v>459.08</v>
        <stp/>
        <stp>##V3_BDPV12</stp>
        <stp>LMT US Equity</stp>
        <stp>PX_CLOSE_1D</stp>
        <stp>[VALORES POTENCIALES Y SEGUIMIENTO.xlsx]POTENCIALES!R194C32</stp>
        <tr r="AF194" s="1"/>
      </tp>
      <tp>
        <v>247.76</v>
        <stp/>
        <stp>##V3_BDPV12</stp>
        <stp>CAT US Equity</stp>
        <stp>PX_CLOSE_1D</stp>
        <stp>[VALORES POTENCIALES Y SEGUIMIENTO.xlsx]POTENCIALES!R152C32</stp>
        <tr r="AF152" s="1"/>
      </tp>
      <tp>
        <v>141.71</v>
        <stp/>
        <stp>##V3_BDPV12</stp>
        <stp>WMT US Equity</stp>
        <stp>PX_CLOSE_1D</stp>
        <stp>[VALORES POTENCIALES Y SEGUIMIENTO.xlsx]POTENCIALES!R231C32</stp>
        <tr r="AF231" s="1"/>
      </tp>
      <tp>
        <v>46.84</v>
        <stp/>
        <stp>##V3_BDPV12</stp>
        <stp>OLLI US Equity</stp>
        <stp>PX_CLOSE_YTD</stp>
        <stp>[VALORES POTENCIALES Y SEGUIMIENTO.xlsx]POTENCIALES!R230C29</stp>
        <tr r="AC230" s="1"/>
      </tp>
      <tp>
        <v>108.04</v>
        <stp/>
        <stp>##V3_BDPV12</stp>
        <stp>OLED US Equity</stp>
        <stp>PX_CLOSE_YTD</stp>
        <stp>[VALORES POTENCIALES Y SEGUIMIENTO.xlsx]POTENCIALES!R124C29</stp>
        <tr r="AC124" s="1"/>
      </tp>
      <tp>
        <v>170.3</v>
        <stp/>
        <stp>##V3_BDPV12</stp>
        <stp>MASI US Equity</stp>
        <stp>LAST PRICE</stp>
        <stp>[VALORES POTENCIALES Y SEGUIMIENTO.xlsx]POTENCIALES!R73C30</stp>
        <tr r="AD73" s="1"/>
      </tp>
      <tp>
        <v>2703.26</v>
        <stp/>
        <stp>##V3_BDPV12</stp>
        <stp>US09857L1089 ISIN</stp>
        <stp>INTERVAL_HIGH</stp>
        <stp>[VALORES POTENCIALES Y SEGUIMIENTO.xlsx]CARTERA!R12C4</stp>
        <stp>START_DATE_OVERRIDE</stp>
        <stp>20200101</stp>
        <stp>END_DATE_OVERRIDE</stp>
        <stp>20230203</stp>
        <stp>MARKET_DATA_OVERRIDE</stp>
        <stp>PX_LAST</stp>
        <tr r="D12" s="4"/>
      </tp>
      <tp>
        <v>25.317800019309367</v>
        <stp/>
        <stp>##V3_BDPV12</stp>
        <stp>CHKP US Equity</stp>
        <stp>RETURN_COM_EQY</stp>
        <stp>[VALORES POTENCIALES Y SEGUIMIENTO.xlsx]CARTERA!R35C19</stp>
        <tr r="S35" s="4"/>
      </tp>
      <tp>
        <v>34035198255.52</v>
        <stp/>
        <stp>##V3_BDPV12</stp>
        <stp>BN FP Equity</stp>
        <stp>CUR_MKT_CAP</stp>
        <stp>[VALORES POTENCIALES Y SEGUIMIENTO.xlsx]SPX SX5E CAC40 DAX30 IBEX35!R19C12</stp>
        <tr r="L19" s="6"/>
      </tp>
      <tp>
        <v>29.64</v>
        <stp/>
        <stp>##V3_BDPV12</stp>
        <stp>OTEX US Equity</stp>
        <stp>PX_CLOSE_YTD</stp>
        <stp>[VALORES POTENCIALES Y SEGUIMIENTO.xlsx]POTENCIALES!R323C29</stp>
        <tr r="AC323" s="1"/>
      </tp>
      <tp t="s">
        <v>#N/A Field Not Applicable</v>
        <stp/>
        <stp>##V3_BDPV12</stp>
        <stp>WYND US Equity</stp>
        <stp>EV_EBITDA_ADJUSTED</stp>
        <stp>[VALORES POTENCIALES Y SEGUIMIENTO.xlsx]POTENCIALES!R27C15</stp>
        <tr r="O27" s="1"/>
      </tp>
      <tp>
        <v>34035198255.52</v>
        <stp/>
        <stp>##V3_BDPV12</stp>
        <stp>BN FP Equity</stp>
        <stp>CUR_MKT_CAP</stp>
        <stp>[VALORES POTENCIALES Y SEGUIMIENTO.xlsx]SPX SX5E CAC40 DAX30 IBEX35!R11C21</stp>
        <tr r="U11" s="6"/>
      </tp>
      <tp>
        <v>81.739999999999995</v>
        <stp/>
        <stp>##V3_BDPV12</stp>
        <stp>ORCL US Equity</stp>
        <stp>PX_CLOSE_YTD</stp>
        <stp>[VALORES POTENCIALES Y SEGUIMIENTO.xlsx]POTENCIALES!R318C29</stp>
        <tr r="AC318" s="1"/>
      </tp>
      <tp>
        <v>844.03</v>
        <stp/>
        <stp>##V3_BDPV12</stp>
        <stp>ORLY US Equity</stp>
        <stp>PX_CLOSE_YTD</stp>
        <stp>[VALORES POTENCIALES Y SEGUIMIENTO.xlsx]POTENCIALES!R218C29</stp>
        <tr r="AC218" s="1"/>
      </tp>
      <tp t="s">
        <v>MarketAxess Holdings Inc</v>
        <stp/>
        <stp>##V3_BDPV12</stp>
        <stp>MKTX UW Equity</stp>
        <stp>SECURITY_NAME</stp>
        <stp>[VALORES POTENCIALES Y SEGUIMIENTO.xlsx]SPX SX5E CAC40 DAX30 IBEX35!R312C5</stp>
        <tr r="E312" s="6"/>
      </tp>
      <tp>
        <v>33.961540222167969</v>
        <stp/>
        <stp>##V3_BDPV12</stp>
        <stp>GLNG US Equity</stp>
        <stp>BEST_TARGET_PRICE</stp>
        <stp>[VALORES POTENCIALES Y SEGUIMIENTO.xlsx]CARTERA!R61C30</stp>
        <tr r="AD61" s="4"/>
      </tp>
      <tp t="s">
        <v>IHS Markit Ltd</v>
        <stp/>
        <stp>##V3_BDPV12</stp>
        <stp>INFO UN Equity</stp>
        <stp>SECURITY_NAME</stp>
        <stp>[VALORES POTENCIALES Y SEGUIMIENTO.xlsx]SPX SX5E CAC40 DAX30 IBEX35!R246C5</stp>
        <tr r="E246" s="6"/>
      </tp>
      <tp>
        <v>22.023128509521484</v>
        <stp/>
        <stp>##V3_BDPV12</stp>
        <stp>GOLD US Equity</stp>
        <stp>BEST_TARGET_PRICE</stp>
        <stp>[VALORES POTENCIALES Y SEGUIMIENTO.xlsx]CARTERA!R57C30</stp>
        <tr r="AD57" s="4"/>
      </tp>
      <tp t="s">
        <v>CANADA</v>
        <stp/>
        <stp>##V3_BDPV12</stp>
        <stp>GOLD US Equity</stp>
        <stp>COUNTRY_FULL_NAME</stp>
        <stp>[VALORES POTENCIALES Y SEGUIMIENTO.xlsx]CARTERA!R57C32</stp>
        <tr r="AF57" s="4"/>
      </tp>
      <tp t="s">
        <v>09/01/2023</v>
        <stp/>
        <stp>##V3_BDPV12</stp>
        <stp>ORCL US Equity</stp>
        <stp>DVD_EX_DT</stp>
        <stp>[VALORES POTENCIALES Y SEGUIMIENTO.xlsx]CARTERA!R45C40</stp>
        <tr r="AN45" s="4"/>
      </tp>
      <tp t="s">
        <v>Under Armour Inc</v>
        <stp/>
        <stp>##V3_BDPV12</stp>
        <stp>UA UN Equity</stp>
        <stp>SECURITY_NAME</stp>
        <stp>[VALORES POTENCIALES Y SEGUIMIENTO.xlsx]SPX SX5E CAC40 DAX30 IBEX35!R461C5</stp>
        <tr r="E461" s="6"/>
      </tp>
      <tp t="s">
        <v>Regions Financial Corp</v>
        <stp/>
        <stp>##V3_BDPV12</stp>
        <stp>RF UN Equity</stp>
        <stp>SECURITY_NAME</stp>
        <stp>[VALORES POTENCIALES Y SEGUIMIENTO.xlsx]SPX SX5E CAC40 DAX30 IBEX35!R401C5</stp>
        <tr r="E401" s="6"/>
      </tp>
      <tp t="s">
        <v>Micron Technology Inc</v>
        <stp/>
        <stp>##V3_BDPV12</stp>
        <stp>MU UW Equity</stp>
        <stp>SECURITY_NAME</stp>
        <stp>[VALORES POTENCIALES Y SEGUIMIENTO.xlsx]SPX SX5E CAC40 DAX30 IBEX35!R331C5</stp>
        <tr r="E331" s="6"/>
      </tp>
      <tp t="s">
        <v>BERMUDA</v>
        <stp/>
        <stp>##V3_BDPV12</stp>
        <stp>GLNG US Equity</stp>
        <stp>COUNTRY_FULL_NAME</stp>
        <stp>[VALORES POTENCIALES Y SEGUIMIENTO.xlsx]CARTERA!R61C32</stp>
        <tr r="AF61" s="4"/>
      </tp>
      <tp>
        <v>175</v>
        <stp/>
        <stp>##V3_BDPV12</stp>
        <stp>LSTR US Equity</stp>
        <stp>BEST_TARGET_PRICE</stp>
        <stp>[VALORES POTENCIALES Y SEGUIMIENTO.xlsx]POTENCIALES!R179C27</stp>
        <tr r="AA179" s="1"/>
      </tp>
      <tp>
        <v>65.142860412597656</v>
        <stp/>
        <stp>##V3_BDPV12</stp>
        <stp>SSNC US Equity</stp>
        <stp>BEST_TARGET_PRICE</stp>
        <stp>[VALORES POTENCIALES Y SEGUIMIENTO.xlsx]POTENCIALES!R299C27</stp>
        <tr r="AA299" s="1"/>
      </tp>
      <tp t="s">
        <v>#N/A N/A</v>
        <stp/>
        <stp>##V3_BDPV12</stp>
        <stp>CSOD US Equity</stp>
        <stp>BEST_TARGET_PRICE</stp>
        <stp>[VALORES POTENCIALES Y SEGUIMIENTO.xlsx]POTENCIALES!R304C27</stp>
        <tr r="AA304" s="1"/>
      </tp>
      <tp>
        <v>36</v>
        <stp/>
        <stp>##V3_BDPV12</stp>
        <stp>DE000A2NB601 ISIN</stp>
        <stp>INTERVAL_HIGH</stp>
        <stp>[VALORES POTENCIALES Y SEGUIMIENTO.xlsx]CARTERA!R55C4</stp>
        <stp>START_DATE_OVERRIDE</stp>
        <stp>20200101</stp>
        <stp>END_DATE_OVERRIDE</stp>
        <stp>20230203</stp>
        <stp>MARKET_DATA_OVERRIDE</stp>
        <stp>PX_LAST</stp>
        <tr r="D55" s="4"/>
      </tp>
      <tp t="s">
        <v>O'Reilly Automotive Inc</v>
        <stp/>
        <stp>##V3_BDPV12</stp>
        <stp>ORLY UW Equity</stp>
        <stp>SECURITY_NAME</stp>
        <stp>[VALORES POTENCIALES Y SEGUIMIENTO.xlsx]SPX SX5E CAC40 DAX30 IBEX35!R360C5</stp>
        <tr r="E360" s="6"/>
      </tp>
      <tp t="s">
        <v>Moderna Inc</v>
        <stp/>
        <stp>##V3_BDPV12</stp>
        <stp>MRNA UW Equity</stp>
        <stp>SECURITY_NAME</stp>
        <stp>[VALORES POTENCIALES Y SEGUIMIENTO.xlsx]SPX SX5E CAC40 DAX30 IBEX35!R322C5</stp>
        <tr r="E322" s="6"/>
      </tp>
      <tp t="s">
        <v>Consumer Discretionary</v>
        <stp/>
        <stp>##V3_BDPV12</stp>
        <stp>VIPS US Equity</stp>
        <stp>ICB_INDUSTRY_NAME</stp>
        <stp>[VALORES POTENCIALES Y SEGUIMIENTO.xlsx]CARTERA!R58C35</stp>
        <tr r="AI58" s="4"/>
      </tp>
      <tp>
        <v>550.58331298828125</v>
        <stp/>
        <stp>##V3_BDPV12</stp>
        <stp>MSCI US Equity</stp>
        <stp>BEST_TARGET_PRICE</stp>
        <stp>[VALORES POTENCIALES Y SEGUIMIENTO.xlsx]POTENCIALES!R314C27</stp>
        <tr r="AA314" s="1"/>
      </tp>
      <tp>
        <v>10717.94364498</v>
        <stp/>
        <stp>##V3_BDPV12</stp>
        <stp>RGEN US Equity</stp>
        <stp>CURR_ENTP_VAL</stp>
        <stp>[VALORES POTENCIALES Y SEGUIMIENTO.xlsx]POTENCIALES!R75C18</stp>
        <tr r="R75" s="1"/>
      </tp>
      <tp>
        <v>285.52218627929688</v>
        <stp/>
        <stp>##V3_BDPV12</stp>
        <stp>MSFT US Equity</stp>
        <stp>BEST_TARGET_PRICE</stp>
        <stp>[VALORES POTENCIALES Y SEGUIMIENTO.xlsx]POTENCIALES!R282C27</stp>
        <tr r="AA282" s="1"/>
      </tp>
      <tp>
        <v>74523.472003240007</v>
        <stp/>
        <stp>##V3_BDPV12</stp>
        <stp>REGN US Equity</stp>
        <stp>CURR_ENTP_VAL</stp>
        <stp>[VALORES POTENCIALES Y SEGUIMIENTO.xlsx]POTENCIALES!R41C18</stp>
        <tr r="R41" s="1"/>
      </tp>
      <tp>
        <v>4871583319.1999998</v>
        <stp/>
        <stp>##V3_BDPV12</stp>
        <stp>WING US Equity</stp>
        <stp>CUR_MKT_CAP</stp>
        <stp>[VALORES POTENCIALES Y SEGUIMIENTO.xlsx]POTENCIALES!R252C17</stp>
        <tr r="Q252" s="1"/>
      </tp>
      <tp>
        <v>48743667910.095993</v>
        <stp/>
        <stp>##V3_BDPV12</stp>
        <stp>ENI IM Equity</stp>
        <stp>CUR_MKT_CAP</stp>
        <stp>[VALORES POTENCIALES Y SEGUIMIENTO.xlsx]SPX SX5E CAC40 DAX30 IBEX35!R30C12</stp>
        <tr r="L30" s="6"/>
      </tp>
      <tp>
        <v>35.660760476914092</v>
        <stp/>
        <stp>##V3_BDPV12</stp>
        <stp>HLT US Equity</stp>
        <stp>EV_EBITDA_ADJUSTED</stp>
        <stp>[VALORES POTENCIALES Y SEGUIMIENTO.xlsx]POTENCIALES!R28C15</stp>
        <tr r="O28" s="1"/>
      </tp>
      <tp>
        <v>19592967401.700001</v>
        <stp/>
        <stp>##V3_BDPV12</stp>
        <stp>BBY US Equity</stp>
        <stp>CUR_MKT_CAP</stp>
        <stp>[VALORES POTENCIALES Y SEGUIMIENTO.xlsx]POTENCIALES!R224C17</stp>
        <tr r="Q224" s="1"/>
      </tp>
      <tp>
        <v>2983646719.7499995</v>
        <stp/>
        <stp>##V3_BDPV12</stp>
        <stp>KFY US Equity</stp>
        <stp>CUR_MKT_CAP</stp>
        <stp>[VALORES POTENCIALES Y SEGUIMIENTO.xlsx]POTENCIALES!R250C17</stp>
        <tr r="Q250" s="1"/>
      </tp>
      <tp>
        <v>20272216433.43</v>
        <stp/>
        <stp>##V3_BDPV12</stp>
        <stp>TDY US Equity</stp>
        <stp>CUR_MKT_CAP</stp>
        <stp>[VALORES POTENCIALES Y SEGUIMIENTO.xlsx]POTENCIALES!R201C17</stp>
        <tr r="Q201" s="1"/>
      </tp>
      <tp>
        <v>33.18</v>
        <stp/>
        <stp>##V3_BDPV12</stp>
        <stp>SXIPEX GY Equity</stp>
        <stp>LAST PRICE</stp>
        <stp>[VALORES POTENCIALES Y SEGUIMIENTO.xlsx]CARTERA!R44C15</stp>
        <tr r="O44" s="4"/>
      </tp>
      <tp>
        <v>13.341174580152668</v>
        <stp/>
        <stp>##V3_BDPV12</stp>
        <stp>HAS US Equity</stp>
        <stp>EV_EBITDA_ADJUSTED</stp>
        <stp>[VALORES POTENCIALES Y SEGUIMIENTO.xlsx]POTENCIALES!R30C15</stp>
        <tr r="O30" s="1"/>
      </tp>
      <tp>
        <v>10104595482.6</v>
        <stp/>
        <stp>##V3_BDPV12</stp>
        <stp>ANA SM Equity</stp>
        <stp>CUR_MKT_CAP</stp>
        <stp>[VALORES POTENCIALES Y SEGUIMIENTO.xlsx]SPX SX5E CAC40 DAX30 IBEX35!R12C39</stp>
        <tr r="AM12" s="6"/>
      </tp>
      <tp>
        <v>4355584980.25</v>
        <stp/>
        <stp>##V3_BDPV12</stp>
        <stp>ENG SM Equity</stp>
        <stp>CUR_MKT_CAP</stp>
        <stp>[VALORES POTENCIALES Y SEGUIMIENTO.xlsx]SPX SX5E CAC40 DAX30 IBEX35!R20C39</stp>
        <tr r="AM20" s="6"/>
      </tp>
      <tp>
        <v>50731508904</v>
        <stp/>
        <stp>##V3_BDPV12</stp>
        <stp>DSY FP Equity</stp>
        <stp>CUR_MKT_CAP</stp>
        <stp>[VALORES POTENCIALES Y SEGUIMIENTO.xlsx]SPX SX5E CAC40 DAX30 IBEX35!R17C21</stp>
        <tr r="U17" s="6"/>
      </tp>
      <tp>
        <v>1309902000000</v>
        <stp/>
        <stp>##V3_BDPV12</stp>
        <stp>GOOG US Equity</stp>
        <stp>CUR_MKT_CAP</stp>
        <stp>[VALORES POTENCIALES Y SEGUIMIENTO.xlsx]POTENCIALES!R281C17</stp>
        <tr r="Q281" s="1"/>
      </tp>
      <tp>
        <v>94665501414.000015</v>
        <stp/>
        <stp>##V3_BDPV12</stp>
        <stp>BKNG US Equity</stp>
        <stp>CUR_MKT_CAP</stp>
        <stp>[VALORES POTENCIALES Y SEGUIMIENTO.xlsx]POTENCIALES!R263C17</stp>
        <tr r="Q263" s="1"/>
      </tp>
      <tp>
        <v>0.85808778876284419</v>
        <stp/>
        <stp>##V3_BDPV12</stp>
        <stp>AMN US Equity</stp>
        <stp>NET_DEBT_TO_EBITDA</stp>
        <stp>[VALORES POTENCIALES Y SEGUIMIENTO.xlsx]POTENCIALES!R59C20</stp>
        <tr r="T59" s="1"/>
      </tp>
      <tp>
        <v>116.66</v>
        <stp/>
        <stp>##V3_BDPV12</stp>
        <stp>PII US Equity</stp>
        <stp>LAST PRICE</stp>
        <stp>[VALORES POTENCIALES Y SEGUIMIENTO.xlsx]POTENCIALES!R23C30</stp>
        <tr r="AD23" s="1"/>
      </tp>
      <tp>
        <v>1.2915520818729389</v>
        <stp/>
        <stp>##V3_BDPV12</stp>
        <stp>ABC US Equity</stp>
        <stp>NET_DEBT_TO_EBITDA</stp>
        <stp>[VALORES POTENCIALES Y SEGUIMIENTO.xlsx]POTENCIALES!R98C20</stp>
        <tr r="T98" s="1"/>
      </tp>
      <tp t="s">
        <v>#N/A Field Not Applicable</v>
        <stp/>
        <stp>##V3_BDPV12</stp>
        <stp>LYV US Equity</stp>
        <stp>DVD_PAY_DT</stp>
        <stp>[VALORES POTENCIALES Y SEGUIMIENTO.xlsx]POTENCIALES!R19C12</stp>
        <tr r="L19" s="1"/>
      </tp>
      <tp>
        <v>25.800849560994752</v>
        <stp/>
        <stp>##V3_BDPV12</stp>
        <stp>HQY US Equity</stp>
        <stp>EV_EBITDA_ADJUSTED</stp>
        <stp>[VALORES POTENCIALES Y SEGUIMIENTO.xlsx]POTENCIALES!R55C15</stp>
        <tr r="O55" s="1"/>
      </tp>
      <tp>
        <v>4278774031.9850001</v>
        <stp/>
        <stp>##V3_BDPV12</stp>
        <stp>NEOG US Equity</stp>
        <stp>CUR_MKT_CAP</stp>
        <stp>[VALORES POTENCIALES Y SEGUIMIENTO.xlsx]POTENCIALES!R101C17</stp>
        <tr r="Q101" s="1"/>
      </tp>
      <tp>
        <v>171.16</v>
        <stp/>
        <stp>##V3_BDPV12</stp>
        <stp>PEP US Equity</stp>
        <stp>LAST PRICE</stp>
        <stp>[VALORES POTENCIALES Y SEGUIMIENTO.xlsx]POTENCIALES!R35C30</stp>
        <tr r="AD35" s="1"/>
      </tp>
      <tp>
        <v>10.074519299182164</v>
        <stp/>
        <stp>##V3_BDPV12</stp>
        <stp>HUM US Equity</stp>
        <stp>EV_EBITDA_ADJUSTED</stp>
        <stp>[VALORES POTENCIALES Y SEGUIMIENTO.xlsx]POTENCIALES!R79C15</stp>
        <tr r="O79" s="1"/>
      </tp>
      <tp>
        <v>110.83</v>
        <stp/>
        <stp>##V3_BDPV12</stp>
        <stp>SBUX US Equity</stp>
        <stp>HIGH_52WEEK</stp>
        <stp>[VALORES POTENCIALES Y SEGUIMIENTO.xlsx]POTENCIALES!R240C33</stp>
        <tr r="AG240" s="1"/>
      </tp>
      <tp>
        <v>567.42999999999995</v>
        <stp/>
        <stp>##V3_BDPV12</stp>
        <stp>MSCI US Equity</stp>
        <stp>PX_CLOSE_1D</stp>
        <stp>[VALORES POTENCIALES Y SEGUIMIENTO.xlsx]POTENCIALES!R314C32</stp>
        <tr r="AF314" s="1"/>
      </tp>
      <tp>
        <v>141.91999999999999</v>
        <stp/>
        <stp>##V3_BDPV12</stp>
        <stp>PAYX US Equity</stp>
        <stp>HIGH_52WEEK</stp>
        <stp>[VALORES POTENCIALES Y SEGUIMIENTO.xlsx]POTENCIALES!R306C33</stp>
        <tr r="AG306" s="1"/>
      </tp>
      <tp>
        <v>246.55555725097656</v>
        <stp/>
        <stp>##V3_BDPV12</stp>
        <stp>ADP US Equity</stp>
        <stp>BEST_TARGET_PRICE</stp>
        <stp>[VALORES POTENCIALES Y SEGUIMIENTO.xlsx]POTENCIALES!R184C27</stp>
        <tr r="AA184" s="1"/>
      </tp>
      <tp>
        <v>169.45</v>
        <stp/>
        <stp>##V3_BDPV12</stp>
        <stp>MASI US Equity</stp>
        <stp>PX_CLOSE_1D</stp>
        <stp>[VALORES POTENCIALES Y SEGUIMIENTO.xlsx]POTENCIALES!R120C32</stp>
        <tr r="AF120" s="1"/>
      </tp>
      <tp>
        <v>161.61000000000001</v>
        <stp/>
        <stp>##V3_BDPV12</stp>
        <stp>ABBV US Equity</stp>
        <stp>PX_CLOSE_YTD</stp>
        <stp>[VALORES POTENCIALES Y SEGUIMIENTO.xlsx]POTENCIALES!R91C29</stp>
        <tr r="AC91" s="1"/>
      </tp>
      <tp>
        <v>44.18</v>
        <stp/>
        <stp>##V3_BDPV12</stp>
        <stp>HLF US Equity</stp>
        <stp>HIGH_52WEEK</stp>
        <stp>[VALORES POTENCIALES Y SEGUIMIENTO.xlsx]POTENCIALES!R102C33</stp>
        <tr r="AG102" s="1"/>
      </tp>
      <tp t="s">
        <v>06/04/2020</v>
        <stp/>
        <stp>##V3_BDPV12</stp>
        <stp>CAE CN Equity</stp>
        <stp>DVD_EX_DT</stp>
        <stp>[VALORES POTENCIALES Y SEGUIMIENTO.xlsx]POTENCIALES!R210C11</stp>
        <tr r="K210" s="1"/>
      </tp>
      <tp>
        <v>56.15</v>
        <stp/>
        <stp>##V3_BDPV12</stp>
        <stp>OLLI US Equity</stp>
        <stp>PX_CLOSE_1D</stp>
        <stp>[VALORES POTENCIALES Y SEGUIMIENTO.xlsx]POTENCIALES!R230C32</stp>
        <tr r="AF230" s="1"/>
      </tp>
      <tp>
        <v>94.71</v>
        <stp/>
        <stp>##V3_BDPV12</stp>
        <stp>TREX US Equity</stp>
        <stp>HIGH_52WEEK</stp>
        <stp>[VALORES POTENCIALES Y SEGUIMIENTO.xlsx]POTENCIALES!R119C33</stp>
        <tr r="AG119" s="1"/>
      </tp>
      <tp>
        <v>168.19999694824219</v>
        <stp/>
        <stp>##V3_BDPV12</stp>
        <stp>AAP US Equity</stp>
        <stp>BEST_TARGET_PRICE</stp>
        <stp>[VALORES POTENCIALES Y SEGUIMIENTO.xlsx]POTENCIALES!R220C27</stp>
        <tr r="AA220" s="1"/>
      </tp>
      <tp>
        <v>92.916664123535156</v>
        <stp/>
        <stp>##V3_BDPV12</stp>
        <stp>ACM US Equity</stp>
        <stp>BEST_TARGET_PRICE</stp>
        <stp>[VALORES POTENCIALES Y SEGUIMIENTO.xlsx]POTENCIALES!R136C27</stp>
        <tr r="AA136" s="1"/>
      </tp>
      <tp t="s">
        <v>30/03/2023</v>
        <stp/>
        <stp>##V3_BDPV12</stp>
        <stp>CIX CN Equity</stp>
        <stp>DVD_EX_DT</stp>
        <stp>[VALORES POTENCIALES Y SEGUIMIENTO.xlsx]POTENCIALES!R111C11</stp>
        <tr r="K111" s="1"/>
      </tp>
      <tp>
        <v>183</v>
        <stp/>
        <stp>##V3_BDPV12</stp>
        <stp>WSP CN Equity</stp>
        <stp>BEST_TARGET_PRICE</stp>
        <stp>[VALORES POTENCIALES Y SEGUIMIENTO.xlsx]POTENCIALES!R140C27</stp>
        <tr r="AA140" s="1"/>
      </tp>
      <tp t="s">
        <v>#N/A N/A</v>
        <stp/>
        <stp>##V3_BDPV12</stp>
        <stp>XLNX US Equity</stp>
        <stp>HIGH_52WEEK</stp>
        <stp>[VALORES POTENCIALES Y SEGUIMIENTO.xlsx]POTENCIALES!R347C33</stp>
        <tr r="AG347" s="1"/>
      </tp>
      <tp t="s">
        <v>#N/A N/A</v>
        <stp/>
        <stp>##V3_BDPV12</stp>
        <stp>UTX US Equity</stp>
        <stp>DVD_EX_DT</stp>
        <stp>[VALORES POTENCIALES Y SEGUIMIENTO.xlsx]POTENCIALES!R205C11</stp>
        <tr r="K205" s="1"/>
      </tp>
      <tp t="s">
        <v>17/02/2023</v>
        <stp/>
        <stp>##V3_BDPV12</stp>
        <stp>UPS US Equity</stp>
        <stp>DVD_EX_DT</stp>
        <stp>[VALORES POTENCIALES Y SEGUIMIENTO.xlsx]POTENCIALES!R178C11</stp>
        <tr r="K178" s="1"/>
      </tp>
      <tp>
        <v>75.239999999999995</v>
        <stp/>
        <stp>##V3_BDPV12</stp>
        <stp>ATVI US Equity</stp>
        <stp>PX_CLOSE_1D</stp>
        <stp>[VALORES POTENCIALES Y SEGUIMIENTO.xlsx]POTENCIALES!R326C32</stp>
        <tr r="AF326" s="1"/>
      </tp>
      <tp>
        <v>304.72000000000003</v>
        <stp/>
        <stp>##V3_BDPV12</stp>
        <stp>CACI US Equity</stp>
        <stp>PX_CLOSE_1D</stp>
        <stp>[VALORES POTENCIALES Y SEGUIMIENTO.xlsx]POTENCIALES!R337C32</stp>
        <tr r="AF337" s="1"/>
      </tp>
      <tp t="s">
        <v>09/03/2023</v>
        <stp/>
        <stp>##V3_BDPV12</stp>
        <stp>CNR CN Equity</stp>
        <stp>DVD_EX_DT</stp>
        <stp>[VALORES POTENCIALES Y SEGUIMIENTO.xlsx]POTENCIALES!R172C11</stp>
        <tr r="K172" s="1"/>
      </tp>
      <tp>
        <v>69.150000000000006</v>
        <stp/>
        <stp>##V3_BDPV12</stp>
        <stp>CCOI US Equity</stp>
        <stp>PX_CLOSE_1D</stp>
        <stp>[VALORES POTENCIALES Y SEGUIMIENTO.xlsx]POTENCIALES!R271C32</stp>
        <tr r="AF271" s="1"/>
      </tp>
      <tp t="s">
        <v>19/12/2022</v>
        <stp/>
        <stp>##V3_BDPV12</stp>
        <stp>CSU CN Equity</stp>
        <stp>DVD_EX_DT</stp>
        <stp>[VALORES POTENCIALES Y SEGUIMIENTO.xlsx]POTENCIALES!R319C11</stp>
        <tr r="K319" s="1"/>
      </tp>
      <tp>
        <v>530.17999999999995</v>
        <stp/>
        <stp>##V3_BDPV12</stp>
        <stp>UNH US Equity</stp>
        <stp>PX_CLOSE_YTD</stp>
        <stp>[VALORES POTENCIALES Y SEGUIMIENTO.xlsx]POTENCIALES!R87C29</stp>
        <tr r="AC87" s="1"/>
      </tp>
      <tp>
        <v>104.52</v>
        <stp/>
        <stp>##V3_BDPV12</stp>
        <stp>BAH US Equity</stp>
        <stp>PX_CLOSE_YTD</stp>
        <stp>[VALORES POTENCIALES Y SEGUIMIENTO.xlsx]POTENCIALES!R50C29</stp>
        <tr r="AC50" s="1"/>
      </tp>
      <tp>
        <v>330.22</v>
        <stp/>
        <stp>##V3_BDPV12</stp>
        <stp>MOH US Equity</stp>
        <stp>PX_CLOSE_YTD</stp>
        <stp>[VALORES POTENCIALES Y SEGUIMIENTO.xlsx]POTENCIALES!R83C29</stp>
        <tr r="AC83" s="1"/>
      </tp>
      <tp>
        <v>112.64</v>
        <stp/>
        <stp>##V3_BDPV12</stp>
        <stp>CHH US Equity</stp>
        <stp>PX_CLOSE_YTD</stp>
        <stp>[VALORES POTENCIALES Y SEGUIMIENTO.xlsx]POTENCIALES!R25C29</stp>
        <tr r="AC25" s="1"/>
      </tp>
      <tp>
        <v>76.87</v>
        <stp/>
        <stp>##V3_BDPV12</stp>
        <stp>CAH US Equity</stp>
        <stp>PX_CLOSE_YTD</stp>
        <stp>[VALORES POTENCIALES Y SEGUIMIENTO.xlsx]POTENCIALES!R96C29</stp>
        <tr r="AC96" s="1"/>
      </tp>
      <tp t="s">
        <v>16/12/2022</v>
        <stp/>
        <stp>##V3_BDPV12</stp>
        <stp>UNP US Equity</stp>
        <stp>DVD_EX_DT</stp>
        <stp>[VALORES POTENCIALES Y SEGUIMIENTO.xlsx]POTENCIALES!R173C11</stp>
        <tr r="K173" s="1"/>
      </tp>
      <tp t="s">
        <v>Financials</v>
        <stp/>
        <stp>##V3_BDPV12</stp>
        <stp>L UN Equity</stp>
        <stp>ICB_INDUSTRY_NAME</stp>
        <stp>[VALORES POTENCIALES Y SEGUIMIENTO.xlsx]SPX SX5E CAC40 DAX30 IBEX35!R278C4</stp>
        <tr r="D278" s="6"/>
      </tp>
      <tp>
        <v>87.461540222167969</v>
        <stp/>
        <stp>##V3_BDPV12</stp>
        <stp>APH US Equity</stp>
        <stp>BEST_TARGET_PRICE</stp>
        <stp>[VALORES POTENCIALES Y SEGUIMIENTO.xlsx]POTENCIALES!R129C27</stp>
        <tr r="AA129" s="1"/>
      </tp>
      <tp>
        <v>31.91</v>
        <stp/>
        <stp>##V3_BDPV12</stp>
        <stp>GNTX US Equity</stp>
        <stp>HIGH_52WEEK</stp>
        <stp>[VALORES POTENCIALES Y SEGUIMIENTO.xlsx]POTENCIALES!R133C33</stp>
        <tr r="AG133" s="1"/>
      </tp>
      <tp>
        <v>34.514996275153827</v>
        <stp/>
        <stp>##V3_BDPV12</stp>
        <stp>SBUX US Equity</stp>
        <stp>pe_ratio</stp>
        <stp>[VALORES POTENCIALES Y SEGUIMIENTO.xlsx]CARTERA!R34C18</stp>
        <tr r="R34" s="4"/>
      </tp>
      <tp t="s">
        <v>#N/A N/A</v>
        <stp/>
        <stp>##V3_BDPV12</stp>
        <stp>QTRX US Equity</stp>
        <stp>pe_ratio</stp>
        <stp>[VALORES POTENCIALES Y SEGUIMIENTO.xlsx]CARTERA!R18C18</stp>
        <tr r="R18" s="4"/>
      </tp>
      <tp t="s">
        <v>UNITED STATES</v>
        <stp/>
        <stp>##V3_BDPV12</stp>
        <stp>OSK US Equity</stp>
        <stp>COUNTRY_FULL_NAME</stp>
        <stp>[VALORES POTENCIALES Y SEGUIMIENTO.xlsx]POTENCIALES!R154C13</stp>
        <tr r="M154" s="1"/>
      </tp>
      <tp>
        <v>246.73</v>
        <stp/>
        <stp>##V3_BDPV12</stp>
        <stp>ITW US Equity</stp>
        <stp>PX_CLOSE_1D</stp>
        <stp>[VALORES POTENCIALES Y SEGUIMIENTO.xlsx]POTENCIALES!R160C32</stp>
        <tr r="AF160" s="1"/>
      </tp>
      <tp>
        <v>372.91</v>
        <stp/>
        <stp>##V3_BDPV12</stp>
        <stp>SPGI US Equity</stp>
        <stp>PX_CLOSE_1D</stp>
        <stp>[VALORES POTENCIALES Y SEGUIMIENTO.xlsx]POTENCIALES!R183C32</stp>
        <tr r="AF183" s="1"/>
      </tp>
      <tp>
        <v>46.22</v>
        <stp/>
        <stp>##V3_BDPV12</stp>
        <stp>OTEX US Equity</stp>
        <stp>HIGH_52WEEK</stp>
        <stp>[VALORES POTENCIALES Y SEGUIMIENTO.xlsx]POTENCIALES!R323C33</stp>
        <tr r="AG323" s="1"/>
      </tp>
      <tp>
        <v>412.98</v>
        <stp/>
        <stp>##V3_BDPV12</stp>
        <stp>NFLX US Equity</stp>
        <stp>HIGH_52WEEK</stp>
        <stp>[VALORES POTENCIALES Y SEGUIMIENTO.xlsx]POTENCIALES!R274C33</stp>
        <tr r="AG274" s="1"/>
      </tp>
      <tp>
        <v>390.125</v>
        <stp/>
        <stp>##V3_BDPV12</stp>
        <stp>MKTX US Equity</stp>
        <stp>HIGH_52WEEK</stp>
        <stp>[VALORES POTENCIALES Y SEGUIMIENTO.xlsx]POTENCIALES!R185C33</stp>
        <tr r="AG185" s="1"/>
      </tp>
      <tp>
        <v>615.99</v>
        <stp/>
        <stp>##V3_BDPV12</stp>
        <stp>LRCX US Equity</stp>
        <stp>HIGH_52WEEK</stp>
        <stp>[VALORES POTENCIALES Y SEGUIMIENTO.xlsx]POTENCIALES!R358C33</stp>
        <tr r="AG358" s="1"/>
      </tp>
      <tp>
        <v>2609.5</v>
        <stp/>
        <stp>##V3_BDPV12</stp>
        <stp>AZO US Equity</stp>
        <stp>BEST_TARGET_PRICE</stp>
        <stp>[VALORES POTENCIALES Y SEGUIMIENTO.xlsx]POTENCIALES!R217C27</stp>
        <tr r="AA217" s="1"/>
      </tp>
      <tp>
        <v>193.85714721679688</v>
        <stp/>
        <stp>##V3_BDPV12</stp>
        <stp>AYI US Equity</stp>
        <stp>BEST_TARGET_PRICE</stp>
        <stp>[VALORES POTENCIALES Y SEGUIMIENTO.xlsx]POTENCIALES!R122C27</stp>
        <tr r="AA122" s="1"/>
      </tp>
      <tp>
        <v>121.77</v>
        <stp/>
        <stp>##V3_BDPV12</stp>
        <stp>VMW US Equity</stp>
        <stp>PX_CLOSE_1D</stp>
        <stp>[VALORES POTENCIALES Y SEGUIMIENTO.xlsx]POTENCIALES!R297C32</stp>
        <tr r="AF297" s="1"/>
      </tp>
      <tp>
        <v>215.97</v>
        <stp/>
        <stp>##V3_BDPV12</stp>
        <stp>LOW US Equity</stp>
        <stp>PX_CLOSE_1D</stp>
        <stp>[VALORES POTENCIALES Y SEGUIMIENTO.xlsx]POTENCIALES!R222C32</stp>
        <tr r="AF222" s="1"/>
      </tp>
      <tp>
        <v>201.08</v>
        <stp/>
        <stp>##V3_BDPV12</stp>
        <stp>CDW US Equity</stp>
        <stp>PX_CLOSE_1D</stp>
        <stp>[VALORES POTENCIALES Y SEGUIMIENTO.xlsx]POTENCIALES!R270C32</stp>
        <tr r="AF270" s="1"/>
      </tp>
      <tp>
        <v>472.22</v>
        <stp/>
        <stp>##V3_BDPV12</stp>
        <stp>NOW US Equity</stp>
        <stp>PX_CLOSE_1D</stp>
        <stp>[VALORES POTENCIALES Y SEGUIMIENTO.xlsx]POTENCIALES!R285C32</stp>
        <tr r="AF285" s="1"/>
      </tp>
      <tp>
        <v>145.35</v>
        <stp/>
        <stp>##V3_BDPV12</stp>
        <stp>ABBV US Equity</stp>
        <stp>LAST PRICE</stp>
        <stp>[VALORES POTENCIALES Y SEGUIMIENTO.xlsx]POTENCIALES!R91C30</stp>
        <tr r="AD91" s="1"/>
      </tp>
      <tp>
        <v>-5.6526565813395724</v>
        <stp/>
        <stp>##V3_BDPV12</stp>
        <stp>CSGP US Equity</stp>
        <stp>NET_DEBT_TO_EBITDA</stp>
        <stp>[VALORES POTENCIALES Y SEGUIMIENTO.xlsx]POTENCIALES!R45C20</stp>
        <tr r="T45" s="1"/>
      </tp>
      <tp>
        <v>1.8550348953140576</v>
        <stp/>
        <stp>##V3_BDPV12</stp>
        <stp>ASGN US Equity</stp>
        <stp>NET_DEBT_TO_EBITDA</stp>
        <stp>[VALORES POTENCIALES Y SEGUIMIENTO.xlsx]POTENCIALES!R60C20</stp>
        <tr r="T60" s="1"/>
      </tp>
      <tp>
        <v>-0.60922642782651371</v>
        <stp/>
        <stp>##V3_BDPV12</stp>
        <stp>CSCO US Equity</stp>
        <stp>NET_DEBT_TO_EBITDA</stp>
        <stp>[VALORES POTENCIALES Y SEGUIMIENTO.xlsx]POTENCIALES!R13C20</stp>
        <tr r="T13" s="1"/>
      </tp>
      <tp>
        <v>105.19</v>
        <stp/>
        <stp>##V3_BDPV12</stp>
        <stp>LDOS US Equity</stp>
        <stp>PX_CLOSE_YTD</stp>
        <stp>[VALORES POTENCIALES Y SEGUIMIENTO.xlsx]POTENCIALES!R339C29</stp>
        <tr r="AC339" s="1"/>
      </tp>
      <tp t="s">
        <v>#N/A N/A</v>
        <stp/>
        <stp>##V3_BDPV12</stp>
        <stp>DE000A0H08K7 ISIN</stp>
        <stp>INTERVAL_HIGH</stp>
        <stp>[VALORES POTENCIALES Y SEGUIMIENTO.xlsx]CARTERA!R44C4</stp>
        <stp>START_DATE_OVERRIDE</stp>
        <stp>20200101</stp>
        <stp>END_DATE_OVERRIDE</stp>
        <stp>20230203</stp>
        <stp>MARKET_DATA_OVERRIDE</stp>
        <stp>PX_LAST</stp>
        <tr r="D44" s="4"/>
      </tp>
      <tp>
        <v>144.49</v>
        <stp/>
        <stp>##V3_BDPV12</stp>
        <stp>LECO US Equity</stp>
        <stp>PX_CLOSE_YTD</stp>
        <stp>[VALORES POTENCIALES Y SEGUIMIENTO.xlsx]POTENCIALES!R149C29</stp>
        <tr r="AC149" s="1"/>
      </tp>
      <tp>
        <v>1.1275967036738259</v>
        <stp/>
        <stp>##V3_BDPV12</stp>
        <stp>HSIC US Equity</stp>
        <stp>NET_DEBT_TO_EBITDA</stp>
        <stp>[VALORES POTENCIALES Y SEGUIMIENTO.xlsx]POTENCIALES!R76C20</stp>
        <tr r="T76" s="1"/>
      </tp>
      <tp>
        <v>94.4</v>
        <stp/>
        <stp>##V3_BDPV12</stp>
        <stp>LAMR US Equity</stp>
        <stp>PX_CLOSE_YTD</stp>
        <stp>[VALORES POTENCIALES Y SEGUIMIENTO.xlsx]POTENCIALES!R118C29</stp>
        <tr r="AC118" s="1"/>
      </tp>
      <tp t="s">
        <v>#N/A Real Time</v>
        <stp/>
        <stp>##V3_BDPV12</stp>
        <stp>ABMD US Equity</stp>
        <stp>LAST PRICE</stp>
        <stp>[VALORES POTENCIALES Y SEGUIMIENTO.xlsx]POTENCIALES!R71C30</stp>
        <tr r="AD71" s="1"/>
      </tp>
      <tp>
        <v>52.978838849701567</v>
        <stp/>
        <stp>##V3_BDPV12</stp>
        <stp>BKNG US Equity</stp>
        <stp>RETURN_COM_EQY</stp>
        <stp>[VALORES POTENCIALES Y SEGUIMIENTO.xlsx]CARTERA!R12C19</stp>
        <tr r="S12" s="4"/>
      </tp>
      <tp>
        <v>152.01</v>
        <stp/>
        <stp>##V3_BDPV12</stp>
        <stp>PCTY US Equity</stp>
        <stp>LOW_52WEEK</stp>
        <stp>[VALORES POTENCIALES Y SEGUIMIENTO.xlsx]POTENCIALES!R62C35</stp>
        <tr r="AI62" s="1"/>
      </tp>
      <tp>
        <v>320.38</v>
        <stp/>
        <stp>##V3_BDPV12</stp>
        <stp>LULU US Equity</stp>
        <stp>PX_CLOSE_YTD</stp>
        <stp>[VALORES POTENCIALES Y SEGUIMIENTO.xlsx]POTENCIALES!R212C29</stp>
        <tr r="AC212" s="1"/>
      </tp>
      <tp>
        <v>160.93510000000001</v>
        <stp/>
        <stp>##V3_BDPV12</stp>
        <stp>LSTR US Equity</stp>
        <stp>PX_CLOSE_YTD</stp>
        <stp>[VALORES POTENCIALES Y SEGUIMIENTO.xlsx]POTENCIALES!R179C29</stp>
        <tr r="AC179" s="1"/>
      </tp>
      <tp>
        <v>420.3</v>
        <stp/>
        <stp>##V3_BDPV12</stp>
        <stp>LRCX US Equity</stp>
        <stp>PX_CLOSE_YTD</stp>
        <stp>[VALORES POTENCIALES Y SEGUIMIENTO.xlsx]POTENCIALES!R358C29</stp>
        <tr r="AC358" s="1"/>
      </tp>
      <tp>
        <v>74959629519.999985</v>
        <stp/>
        <stp>##V3_BDPV12</stp>
        <stp>AI FP Equity</stp>
        <stp>CUR_MKT_CAP</stp>
        <stp>[VALORES POTENCIALES Y SEGUIMIENTO.xlsx]SPX SX5E CAC40 DAX30 IBEX35!R11C12</stp>
        <tr r="L11" s="6"/>
      </tp>
      <tp>
        <v>47750.328643870002</v>
        <stp/>
        <stp>##V3_BDPV12</stp>
        <stp>HLT US Equity</stp>
        <stp>CURR_ENTP_VAL</stp>
        <stp>[VALORES POTENCIALES Y SEGUIMIENTO.xlsx]POTENCIALES!R28C18</stp>
        <tr r="R28" s="1"/>
      </tp>
      <tp>
        <v>11823.35147784</v>
        <stp/>
        <stp>##V3_BDPV12</stp>
        <stp>HAS US Equity</stp>
        <stp>CURR_ENTP_VAL</stp>
        <stp>[VALORES POTENCIALES Y SEGUIMIENTO.xlsx]POTENCIALES!R30C18</stp>
        <tr r="R30" s="1"/>
      </tp>
      <tp>
        <v>5969.2811322350008</v>
        <stp/>
        <stp>##V3_BDPV12</stp>
        <stp>HQY US Equity</stp>
        <stp>CURR_ENTP_VAL</stp>
        <stp>[VALORES POTENCIALES Y SEGUIMIENTO.xlsx]POTENCIALES!R55C18</stp>
        <tr r="R55" s="1"/>
      </tp>
      <tp>
        <v>53028.573816600001</v>
        <stp/>
        <stp>##V3_BDPV12</stp>
        <stp>HUM US Equity</stp>
        <stp>CURR_ENTP_VAL</stp>
        <stp>[VALORES POTENCIALES Y SEGUIMIENTO.xlsx]POTENCIALES!R79C18</stp>
        <tr r="R79" s="1"/>
      </tp>
      <tp t="s">
        <v>12/08/2022</v>
        <stp/>
        <stp>##V3_BDPV12</stp>
        <stp>AD NA Equity</stp>
        <stp>DVD_EX_DT</stp>
        <stp>[VALORES POTENCIALES Y SEGUIMIENTO.xlsx]CARTERA!R51C40</stp>
        <tr r="AN51" s="4"/>
      </tp>
      <tp>
        <v>52489.757305630403</v>
        <stp/>
        <stp>##V3_BDPV12</stp>
        <stp>KMB US Equity</stp>
        <stp>CURR_ENTP_VAL</stp>
        <stp>[VALORES POTENCIALES Y SEGUIMIENTO.xlsx]POTENCIALES!R89C18</stp>
        <tr r="R89" s="1"/>
      </tp>
      <tp>
        <v>61933.339619164995</v>
        <stp/>
        <stp>##V3_BDPV12</stp>
        <stp>KDP US Equity</stp>
        <stp>CURR_ENTP_VAL</stp>
        <stp>[VALORES POTENCIALES Y SEGUIMIENTO.xlsx]POTENCIALES!R34C18</stp>
        <tr r="R34" s="1"/>
      </tp>
      <tp>
        <v>22102.002551459998</v>
        <stp/>
        <stp>##V3_BDPV12</stp>
        <stp>LYV US Equity</stp>
        <stp>CURR_ENTP_VAL</stp>
        <stp>[VALORES POTENCIALES Y SEGUIMIENTO.xlsx]POTENCIALES!R19C18</stp>
        <tr r="R19" s="1"/>
      </tp>
      <tp t="s">
        <v>Fox Corp</v>
        <stp/>
        <stp>##V3_BDPV12</stp>
        <stp>FOXA UW Equity</stp>
        <stp>SECURITY_NAME</stp>
        <stp>[VALORES POTENCIALES Y SEGUIMIENTO.xlsx]SPX SX5E CAC40 DAX30 IBEX35!R198C5</stp>
        <tr r="E198" s="6"/>
      </tp>
      <tp>
        <v>55197.952770190001</v>
        <stp/>
        <stp>##V3_BDPV12</stp>
        <stp>MCK US Equity</stp>
        <stp>CURR_ENTP_VAL</stp>
        <stp>[VALORES POTENCIALES Y SEGUIMIENTO.xlsx]POTENCIALES!R97C18</stp>
        <tr r="R97" s="1"/>
      </tp>
      <tp>
        <v>5094.6561285299995</v>
        <stp/>
        <stp>##V3_BDPV12</stp>
        <stp>MAN US Equity</stp>
        <stp>CURR_ENTP_VAL</stp>
        <stp>[VALORES POTENCIALES Y SEGUIMIENTO.xlsx]POTENCIALES!R58C18</stp>
        <tr r="R58" s="1"/>
      </tp>
      <tp>
        <v>12163.567999999999</v>
        <stp/>
        <stp>##V3_BDPV12</stp>
        <stp>MOH US Equity</stp>
        <stp>CURR_ENTP_VAL</stp>
        <stp>[VALORES POTENCIALES Y SEGUIMIENTO.xlsx]POTENCIALES!R83C18</stp>
        <tr r="R83" s="1"/>
      </tp>
      <tp>
        <v>64002.075619279996</v>
        <stp/>
        <stp>##V3_BDPV12</stp>
        <stp>MAR US Equity</stp>
        <stp>CURR_ENTP_VAL</stp>
        <stp>[VALORES POTENCIALES Y SEGUIMIENTO.xlsx]POTENCIALES!R26C18</stp>
        <tr r="R26" s="1"/>
      </tp>
      <tp>
        <v>283512.99934988999</v>
        <stp/>
        <stp>##V3_BDPV12</stp>
        <stp>MRK US Equity</stp>
        <stp>CURR_ENTP_VAL</stp>
        <stp>[VALORES POTENCIALES Y SEGUIMIENTO.xlsx]POTENCIALES!R94C18</stp>
        <tr r="R94" s="1"/>
      </tp>
      <tp>
        <v>48409.757921169999</v>
        <stp/>
        <stp>##V3_BDPV12</stp>
        <stp>MSI US Equity</stp>
        <stp>CURR_ENTP_VAL</stp>
        <stp>[VALORES POTENCIALES Y SEGUIMIENTO.xlsx]POTENCIALES!R14C18</stp>
        <tr r="R14" s="1"/>
      </tp>
      <tp t="s">
        <v>Juniper Networks Inc</v>
        <stp/>
        <stp>##V3_BDPV12</stp>
        <stp>JNPR UN Equity</stp>
        <stp>SECURITY_NAME</stp>
        <stp>[VALORES POTENCIALES Y SEGUIMIENTO.xlsx]SPX SX5E CAC40 DAX30 IBEX35!R264C5</stp>
        <tr r="E264" s="6"/>
      </tp>
      <tp t="s">
        <v>Intel Corp</v>
        <stp/>
        <stp>##V3_BDPV12</stp>
        <stp>INTC UW Equity</stp>
        <stp>SECURITY_NAME</stp>
        <stp>[VALORES POTENCIALES Y SEGUIMIENTO.xlsx]SPX SX5E CAC40 DAX30 IBEX35!R247C5</stp>
        <tr r="E247" s="6"/>
      </tp>
      <tp t="s">
        <v>19/04/2022</v>
        <stp/>
        <stp>##V3_BDPV12</stp>
        <stp>MT IM Equity</stp>
        <stp>DVD_EX_DT</stp>
        <stp>[VALORES POTENCIALES Y SEGUIMIENTO.xlsx]CARTERA!R65C40</stp>
        <tr r="AN65" s="4"/>
      </tp>
      <tp>
        <v>195026.61953264999</v>
        <stp/>
        <stp>##V3_BDPV12</stp>
        <stp>NKE US Equity</stp>
        <stp>CURR_ENTP_VAL</stp>
        <stp>[VALORES POTENCIALES Y SEGUIMIENTO.xlsx]POTENCIALES!R16C18</stp>
        <tr r="R16" s="1"/>
      </tp>
      <tp>
        <v>15142.813274999997</v>
        <stp/>
        <stp>##V3_BDPV12</stp>
        <stp>NVR US Equity</stp>
        <stp>CURR_ENTP_VAL</stp>
        <stp>[VALORES POTENCIALES Y SEGUIMIENTO.xlsx]POTENCIALES!R20C18</stp>
        <tr r="R20" s="1"/>
      </tp>
      <tp>
        <v>4065.9105614050004</v>
        <stp/>
        <stp>##V3_BDPV12</stp>
        <stp>NSP US Equity</stp>
        <stp>CURR_ENTP_VAL</stp>
        <stp>[VALORES POTENCIALES Y SEGUIMIENTO.xlsx]POTENCIALES!R56C18</stp>
        <tr r="R56" s="1"/>
      </tp>
      <tp t="s">
        <v>Nielsen Holdings Ltd</v>
        <stp/>
        <stp>##V3_BDPV12</stp>
        <stp>NLSN UN Equity</stp>
        <stp>SECURITY_NAME</stp>
        <stp>[VALORES POTENCIALES Y SEGUIMIENTO.xlsx]SPX SX5E CAC40 DAX30 IBEX35!R340C5</stp>
        <tr r="E340" s="6"/>
      </tp>
      <tp>
        <v>0.35</v>
        <stp/>
        <stp>##V3_BDPV12</stp>
        <stp>BMG6955J1036 ISIN</stp>
        <stp>INTERVAL_LOW</stp>
        <stp>[VALORES POTENCIALES Y SEGUIMIENTO.xlsx]CARTERA!R66C6</stp>
        <stp>START_DATE_OVERRIDE</stp>
        <stp>20200101</stp>
        <stp>END_DATE_OVERRIDE</stp>
        <stp>20230203</stp>
        <stp>MARKET_DATA_OVERRIDE</stp>
        <stp>PX_LAST</stp>
        <tr r="F66" s="4"/>
      </tp>
      <tp t="s">
        <v>Microchip Technology Inc</v>
        <stp/>
        <stp>##V3_BDPV12</stp>
        <stp>MCHP UW Equity</stp>
        <stp>SECURITY_NAME</stp>
        <stp>[VALORES POTENCIALES Y SEGUIMIENTO.xlsx]SPX SX5E CAC40 DAX30 IBEX35!R303C5</stp>
        <tr r="E303" s="6"/>
      </tp>
      <tp>
        <v>5094.2589887499998</v>
        <stp/>
        <stp>##V3_BDPV12</stp>
        <stp>AMN US Equity</stp>
        <stp>CURR_ENTP_VAL</stp>
        <stp>[VALORES POTENCIALES Y SEGUIMIENTO.xlsx]POTENCIALES!R59C18</stp>
        <tr r="R59" s="1"/>
      </tp>
      <tp>
        <v>35712.580817579998</v>
        <stp/>
        <stp>##V3_BDPV12</stp>
        <stp>ABC US Equity</stp>
        <stp>CURR_ENTP_VAL</stp>
        <stp>[VALORES POTENCIALES Y SEGUIMIENTO.xlsx]POTENCIALES!R98C18</stp>
        <tr r="R98" s="1"/>
      </tp>
      <tp t="s">
        <v>23/05/2022</v>
        <stp/>
        <stp>##V3_BDPV12</stp>
        <stp>AM FP Equity</stp>
        <stp>DVD_EX_DT</stp>
        <stp>[VALORES POTENCIALES Y SEGUIMIENTO.xlsx]CARTERA!R13C40</stp>
        <tr r="AN13" s="4"/>
      </tp>
      <tp t="s">
        <v>16/05/2022</v>
        <stp/>
        <stp>##V3_BDPV12</stp>
        <stp>AI FP Equity</stp>
        <stp>DVD_EX_DT</stp>
        <stp>[VALORES POTENCIALES Y SEGUIMIENTO.xlsx]CARTERA!R19C40</stp>
        <tr r="AN19" s="4"/>
      </tp>
      <tp>
        <v>188933.70112784</v>
        <stp/>
        <stp>##V3_BDPV12</stp>
        <stp>BMY US Equity</stp>
        <stp>CURR_ENTP_VAL</stp>
        <stp>[VALORES POTENCIALES Y SEGUIMIENTO.xlsx]POTENCIALES!R92C18</stp>
        <tr r="R92" s="1"/>
      </tp>
      <tp>
        <v>15493.298022274999</v>
        <stp/>
        <stp>##V3_BDPV12</stp>
        <stp>BAH US Equity</stp>
        <stp>CURR_ENTP_VAL</stp>
        <stp>[VALORES POTENCIALES Y SEGUIMIENTO.xlsx]POTENCIALES!R50C18</stp>
        <tr r="R50" s="1"/>
      </tp>
      <tp>
        <v>5696.0096658000002</v>
        <stp/>
        <stp>##V3_BDPV12</stp>
        <stp>BCO US Equity</stp>
        <stp>CURR_ENTP_VAL</stp>
        <stp>[VALORES POTENCIALES Y SEGUIMIENTO.xlsx]POTENCIALES!R66C18</stp>
        <tr r="R66" s="1"/>
      </tp>
      <tp>
        <v>2163.942267378683</v>
        <stp/>
        <stp>##V3_BDPV12</stp>
        <stp>TOY CN Equity</stp>
        <stp>CURR_ENTP_VAL</stp>
        <stp>[VALORES POTENCIALES Y SEGUIMIENTO.xlsx]POTENCIALES!R29C18</stp>
        <tr r="R29" s="1"/>
      </tp>
      <tp>
        <v>244.33332824707031</v>
        <stp/>
        <stp>##V3_BDPV12</stp>
        <stp>VRSN US Equity</stp>
        <stp>BEST_TARGET_PRICE</stp>
        <stp>[VALORES POTENCIALES Y SEGUIMIENTO.xlsx]POTENCIALES!R279C27</stp>
        <tr r="AA279" s="1"/>
      </tp>
      <tp t="s">
        <v>#N/A Field Not Applicable</v>
        <stp/>
        <stp>##V3_BDPV12</stp>
        <stp>FFIV US Equity</stp>
        <stp>DVD_EX_DT</stp>
        <stp>[VALORES POTENCIALES Y SEGUIMIENTO.xlsx]POTENCIALES!R275C11</stp>
        <tr r="K275" s="1"/>
      </tp>
      <tp>
        <v>21414.358562977497</v>
        <stp/>
        <stp>##V3_BDPV12</stp>
        <stp>CAH US Equity</stp>
        <stp>CURR_ENTP_VAL</stp>
        <stp>[VALORES POTENCIALES Y SEGUIMIENTO.xlsx]POTENCIALES!R96C18</stp>
        <tr r="R96" s="1"/>
      </tp>
      <tp>
        <v>7822.0186220699998</v>
        <stp/>
        <stp>##V3_BDPV12</stp>
        <stp>CHH US Equity</stp>
        <stp>CURR_ENTP_VAL</stp>
        <stp>[VALORES POTENCIALES Y SEGUIMIENTO.xlsx]POTENCIALES!R25C18</stp>
        <tr r="R25" s="1"/>
      </tp>
      <tp>
        <v>21802.114715200001</v>
        <stp/>
        <stp>##V3_BDPV12</stp>
        <stp>CLX US Equity</stp>
        <stp>CURR_ENTP_VAL</stp>
        <stp>[VALORES POTENCIALES Y SEGUIMIENTO.xlsx]POTENCIALES!R88C18</stp>
        <tr r="R88" s="1"/>
      </tp>
      <tp t="s">
        <v>Weyerhaeuser Co</v>
        <stp/>
        <stp>##V3_BDPV12</stp>
        <stp>WY UN Equity</stp>
        <stp>SECURITY_NAME</stp>
        <stp>[VALORES POTENCIALES Y SEGUIMIENTO.xlsx]SPX SX5E CAC40 DAX30 IBEX35!R500C5</stp>
        <tr r="E500" s="6"/>
      </tp>
      <tp>
        <v>44755.812233700002</v>
        <stp/>
        <stp>##V3_BDPV12</stp>
        <stp>CNC US Equity</stp>
        <stp>CURR_ENTP_VAL</stp>
        <stp>[VALORES POTENCIALES Y SEGUIMIENTO.xlsx]POTENCIALES!R82C18</stp>
        <tr r="R82" s="1"/>
      </tp>
      <tp t="s">
        <v>Philip Morris International In</v>
        <stp/>
        <stp>##V3_BDPV12</stp>
        <stp>PM UN Equity</stp>
        <stp>SECURITY_NAME</stp>
        <stp>[VALORES POTENCIALES Y SEGUIMIENTO.xlsx]SPX SX5E CAC40 DAX30 IBEX35!R380C5</stp>
        <tr r="E380" s="6"/>
      </tp>
      <tp>
        <v>7795.7137040499993</v>
        <stp/>
        <stp>##V3_BDPV12</stp>
        <stp>CHE US Equity</stp>
        <stp>CURR_ENTP_VAL</stp>
        <stp>[VALORES POTENCIALES Y SEGUIMIENTO.xlsx]POTENCIALES!R81C18</stp>
        <tr r="R81" s="1"/>
      </tp>
      <tp>
        <v>22783.277758789998</v>
        <stp/>
        <stp>##V3_BDPV12</stp>
        <stp>CHD US Equity</stp>
        <stp>CURR_ENTP_VAL</stp>
        <stp>[VALORES POTENCIALES Y SEGUIMIENTO.xlsx]POTENCIALES!R90C18</stp>
        <tr r="R90" s="1"/>
      </tp>
      <tp t="s">
        <v>FirstEnergy Corp</v>
        <stp/>
        <stp>##V3_BDPV12</stp>
        <stp>FE UN Equity</stp>
        <stp>SECURITY_NAME</stp>
        <stp>[VALORES POTENCIALES Y SEGUIMIENTO.xlsx]SPX SX5E CAC40 DAX30 IBEX35!R190C5</stp>
        <tr r="E190" s="6"/>
      </tp>
      <tp>
        <v>20406.810000000001</v>
        <stp/>
        <stp>##V3_BDPV12</stp>
        <stp>DGX US Equity</stp>
        <stp>CURR_ENTP_VAL</stp>
        <stp>[VALORES POTENCIALES Y SEGUIMIENTO.xlsx]POTENCIALES!R86C18</stp>
        <tr r="R86" s="1"/>
      </tp>
      <tp>
        <v>20679.142</v>
        <stp/>
        <stp>##V3_BDPV12</stp>
        <stp>DVA US Equity</stp>
        <stp>CURR_ENTP_VAL</stp>
        <stp>[VALORES POTENCIALES Y SEGUIMIENTO.xlsx]POTENCIALES!R85C18</stp>
        <tr r="R85" s="1"/>
      </tp>
      <tp t="s">
        <v>#N/A N/A</v>
        <stp/>
        <stp>##V3_BDPV12</stp>
        <stp>GRUB US Equity</stp>
        <stp>BEST_TARGET_PRICE</stp>
        <stp>[VALORES POTENCIALES Y SEGUIMIENTO.xlsx]POTENCIALES!R266C27</stp>
        <tr r="AA266" s="1"/>
      </tp>
      <tp>
        <v>4.63</v>
        <stp/>
        <stp>##V3_BDPV12</stp>
        <stp>BMG9456A1009 ISIN</stp>
        <stp>INTERVAL_LOW</stp>
        <stp>[VALORES POTENCIALES Y SEGUIMIENTO.xlsx]CARTERA!R61C6</stp>
        <stp>START_DATE_OVERRIDE</stp>
        <stp>20200101</stp>
        <stp>END_DATE_OVERRIDE</stp>
        <stp>20230203</stp>
        <stp>MARKET_DATA_OVERRIDE</stp>
        <stp>PX_LAST</stp>
        <tr r="F61" s="4"/>
      </tp>
      <tp>
        <v>17966.46965924</v>
        <stp/>
        <stp>##V3_BDPV12</stp>
        <stp>FDS US Equity</stp>
        <stp>CURR_ENTP_VAL</stp>
        <stp>[VALORES POTENCIALES Y SEGUIMIENTO.xlsx]POTENCIALES!R10C18</stp>
        <tr r="R10" s="1"/>
      </tp>
      <tp>
        <v>5869.5611069999995</v>
        <stp/>
        <stp>##V3_BDPV12</stp>
        <stp>FCN US Equity</stp>
        <stp>CURR_ENTP_VAL</stp>
        <stp>[VALORES POTENCIALES Y SEGUIMIENTO.xlsx]POTENCIALES!R51C18</stp>
        <tr r="R51" s="1"/>
      </tp>
      <tp t="s">
        <v>#N/A Field Not Applicable</v>
        <stp/>
        <stp>##V3_BDPV12</stp>
        <stp>NFLX US Equity</stp>
        <stp>DVD_EX_DT</stp>
        <stp>[VALORES POTENCIALES Y SEGUIMIENTO.xlsx]POTENCIALES!R274C11</stp>
        <tr r="K274" s="1"/>
      </tp>
      <tp>
        <v>24.8125</v>
        <stp/>
        <stp>##V3_BDPV12</stp>
        <stp>TRIP US Equity</stp>
        <stp>BEST_TARGET_PRICE</stp>
        <stp>[VALORES POTENCIALES Y SEGUIMIENTO.xlsx]POTENCIALES!R265C27</stp>
        <tr r="AA265" s="1"/>
      </tp>
      <tp>
        <v>24.902993079544689</v>
        <stp/>
        <stp>##V3_BDPV12</stp>
        <stp>PG US Equity</stp>
        <stp>pe_ratio</stp>
        <stp>[VALORES POTENCIALES Y SEGUIMIENTO.xlsx]POTENCIALES!R69C16</stp>
        <tr r="P69" s="1"/>
      </tp>
      <tp>
        <v>81021.700456300008</v>
        <stp/>
        <stp>##V3_BDPV12</stp>
        <stp>ZTS US Equity</stp>
        <stp>CURR_ENTP_VAL</stp>
        <stp>[VALORES POTENCIALES Y SEGUIMIENTO.xlsx]POTENCIALES!R93C18</stp>
        <tr r="R93" s="1"/>
      </tp>
      <tp t="s">
        <v>USD</v>
        <stp/>
        <stp>##V3_BDPV12</stp>
        <stp>NLSN US Equity</stp>
        <stp>CRNCY</stp>
        <stp>[VALORES POTENCIALES Y SEGUIMIENTO.xlsx]POTENCIALES!R48C14</stp>
        <tr r="N48" s="1"/>
      </tp>
      <tp t="s">
        <v>#N/A N/A</v>
        <stp/>
        <stp>##V3_BDPV12</stp>
        <stp>ERIE US Equity</stp>
        <stp>BEST_TARGET_PRICE</stp>
        <stp>[VALORES POTENCIALES Y SEGUIMIENTO.xlsx]POTENCIALES!R117C27</stp>
        <tr r="AA117" s="1"/>
      </tp>
      <tp>
        <v>879.1875</v>
        <stp/>
        <stp>##V3_BDPV12</stp>
        <stp>ORLY US Equity</stp>
        <stp>BEST_TARGET_PRICE</stp>
        <stp>[VALORES POTENCIALES Y SEGUIMIENTO.xlsx]POTENCIALES!R218C27</stp>
        <tr r="AA218" s="1"/>
      </tp>
      <tp>
        <v>94.642860412597656</v>
        <stp/>
        <stp>##V3_BDPV12</stp>
        <stp>TROW US Equity</stp>
        <stp>BEST_TARGET_PRICE</stp>
        <stp>[VALORES POTENCIALES Y SEGUIMIENTO.xlsx]POTENCIALES!R114C27</stp>
        <tr r="AA114" s="1"/>
      </tp>
      <tp>
        <v>47.571430206298828</v>
        <stp/>
        <stp>##V3_BDPV12</stp>
        <stp>VRNT US Equity</stp>
        <stp>BEST_TARGET_PRICE</stp>
        <stp>[VALORES POTENCIALES Y SEGUIMIENTO.xlsx]POTENCIALES!R321C27</stp>
        <tr r="AA321" s="1"/>
      </tp>
      <tp>
        <v>24.25</v>
        <stp/>
        <stp>##V3_BDPV12</stp>
        <stp>ARNC US Equity</stp>
        <stp>BEST_TARGET_PRICE</stp>
        <stp>[VALORES POTENCIALES Y SEGUIMIENTO.xlsx]POTENCIALES!R207C27</stp>
        <tr r="AA207" s="1"/>
      </tp>
      <tp>
        <v>68.833335876464844</v>
        <stp/>
        <stp>##V3_BDPV12</stp>
        <stp>TRMB US Equity</stp>
        <stp>BEST_TARGET_PRICE</stp>
        <stp>[VALORES POTENCIALES Y SEGUIMIENTO.xlsx]POTENCIALES!R135C27</stp>
        <tr r="AA135" s="1"/>
      </tp>
      <tp>
        <v>8563.7121874599998</v>
        <stp/>
        <stp>##V3_BDPV12</stp>
        <stp>PII US Equity</stp>
        <stp>CURR_ENTP_VAL</stp>
        <stp>[VALORES POTENCIALES Y SEGUIMIENTO.xlsx]POTENCIALES!R23C18</stp>
        <tr r="R23" s="1"/>
      </tp>
      <tp>
        <v>267670.63687122002</v>
        <stp/>
        <stp>##V3_BDPV12</stp>
        <stp>PEP US Equity</stp>
        <stp>CURR_ENTP_VAL</stp>
        <stp>[VALORES POTENCIALES Y SEGUIMIENTO.xlsx]POTENCIALES!R35C18</stp>
        <tr r="R35" s="1"/>
      </tp>
      <tp>
        <v>70</v>
        <stp/>
        <stp>##V3_BDPV12</stp>
        <stp>SRCL US Equity</stp>
        <stp>BEST_TARGET_PRICE</stp>
        <stp>[VALORES POTENCIALES Y SEGUIMIENTO.xlsx]POTENCIALES!R145C27</stp>
        <tr r="AA145" s="1"/>
      </tp>
      <tp>
        <v>8620.7112914000008</v>
        <stp/>
        <stp>##V3_BDPV12</stp>
        <stp>RHI US Equity</stp>
        <stp>CURR_ENTP_VAL</stp>
        <stp>[VALORES POTENCIALES Y SEGUIMIENTO.xlsx]POTENCIALES!R57C18</stp>
        <tr r="R57" s="1"/>
      </tp>
      <tp t="s">
        <v>03/05/2019</v>
        <stp/>
        <stp>##V3_BDPV12</stp>
        <stp>TK US Equity</stp>
        <stp>DVD_EX_DT</stp>
        <stp>[VALORES POTENCIALES Y SEGUIMIENTO.xlsx]CARTERA!R64C40</stp>
        <tr r="AN64" s="4"/>
      </tp>
      <tp>
        <v>34063.629531070001</v>
        <stp/>
        <stp>##V3_BDPV12</stp>
        <stp>RMD US Equity</stp>
        <stp>CURR_ENTP_VAL</stp>
        <stp>[VALORES POTENCIALES Y SEGUIMIENTO.xlsx]POTENCIALES!R74C18</stp>
        <tr r="R74" s="1"/>
      </tp>
      <tp>
        <v>17974.174987660001</v>
        <stp/>
        <stp>##V3_BDPV12</stp>
        <stp>ROL US Equity</stp>
        <stp>CURR_ENTP_VAL</stp>
        <stp>[VALORES POTENCIALES Y SEGUIMIENTO.xlsx]POTENCIALES!R43C18</stp>
        <tr r="R43" s="1"/>
      </tp>
      <tp t="s">
        <v>#N/A N/A</v>
        <stp/>
        <stp>##V3_BDPV12</stp>
        <stp>FB US Equity</stp>
        <stp>DVD_EX_DT</stp>
        <stp>[VALORES POTENCIALES Y SEGUIMIENTO.xlsx]CARTERA!R37C40</stp>
        <tr r="AN37" s="4"/>
      </tp>
      <tp t="s">
        <v>20/03/2020</v>
        <stp/>
        <stp>##V3_BDPV12</stp>
        <stp>BA US Equity</stp>
        <stp>DVD_EX_DT</stp>
        <stp>[VALORES POTENCIALES Y SEGUIMIENTO.xlsx]CARTERA!R24C40</stp>
        <tr r="AN24" s="4"/>
      </tp>
      <tp t="s">
        <v>30/11/2022</v>
        <stp/>
        <stp>##V3_BDPV12</stp>
        <stp>KO US Equity</stp>
        <stp>DVD_EX_DT</stp>
        <stp>[VALORES POTENCIALES Y SEGUIMIENTO.xlsx]CARTERA!R42C40</stp>
        <tr r="AN42" s="4"/>
      </tp>
      <tp t="s">
        <v>14/02/2023</v>
        <stp/>
        <stp>##V3_BDPV12</stp>
        <stp>KR US Equity</stp>
        <stp>DVD_EX_DT</stp>
        <stp>[VALORES POTENCIALES Y SEGUIMIENTO.xlsx]CARTERA!R43C40</stp>
        <tr r="AN43" s="4"/>
      </tp>
      <tp>
        <v>11843.702926045</v>
        <stp/>
        <stp>##V3_BDPV12</stp>
        <stp>DOO CN Equity</stp>
        <stp>CURR_ENTP_VAL</stp>
        <stp>[VALORES POTENCIALES Y SEGUIMIENTO.xlsx]POTENCIALES!R24C18</stp>
        <tr r="R24" s="1"/>
      </tp>
      <tp>
        <v>13580.416116080001</v>
        <stp/>
        <stp>##V3_BDPV12</stp>
        <stp>SCI US Equity</stp>
        <stp>CURR_ENTP_VAL</stp>
        <stp>[VALORES POTENCIALES Y SEGUIMIENTO.xlsx]POTENCIALES!R54C18</stp>
        <tr r="R54" s="1"/>
      </tp>
      <tp>
        <v>4686.9735252700002</v>
        <stp/>
        <stp>##V3_BDPV12</stp>
        <stp>SAM US Equity</stp>
        <stp>CURR_ENTP_VAL</stp>
        <stp>[VALORES POTENCIALES Y SEGUIMIENTO.xlsx]POTENCIALES!R37C18</stp>
        <tr r="R37" s="1"/>
      </tp>
      <tp>
        <v>521.521728515625</v>
        <stp/>
        <stp>##V3_BDPV12</stp>
        <stp>LRCX US Equity</stp>
        <stp>BEST_TARGET_PRICE</stp>
        <stp>[VALORES POTENCIALES Y SEGUIMIENTO.xlsx]POTENCIALES!R358C27</stp>
        <tr r="AA358" s="1"/>
      </tp>
      <tp>
        <v>61</v>
        <stp/>
        <stp>##V3_BDPV12</stp>
        <stp>IRBT US Equity</stp>
        <stp>BEST_TARGET_PRICE</stp>
        <stp>[VALORES POTENCIALES Y SEGUIMIENTO.xlsx]POTENCIALES!R256C27</stp>
        <tr r="AA256" s="1"/>
      </tp>
      <tp>
        <v>93.779998779296875</v>
        <stp/>
        <stp>##V3_BDPV12</stp>
        <stp>ORCL US Equity</stp>
        <stp>BEST_TARGET_PRICE</stp>
        <stp>[VALORES POTENCIALES Y SEGUIMIENTO.xlsx]POTENCIALES!R318C27</stp>
        <tr r="AA318" s="1"/>
      </tp>
      <tp>
        <v>4169.3988184428445</v>
        <stp/>
        <stp>##V3_BDPV12</stp>
        <stp>BYD CN Equity</stp>
        <stp>CURR_ENTP_VAL</stp>
        <stp>[VALORES POTENCIALES Y SEGUIMIENTO.xlsx]POTENCIALES!R42C18</stp>
        <tr r="R42" s="1"/>
      </tp>
      <tp>
        <v>12532.3788872</v>
        <stp/>
        <stp>##V3_BDPV12</stp>
        <stp>TTC US Equity</stp>
        <stp>CURR_ENTP_VAL</stp>
        <stp>[VALORES POTENCIALES Y SEGUIMIENTO.xlsx]POTENCIALES!R21C18</stp>
        <tr r="R21" s="1"/>
      </tp>
      <tp>
        <v>4.9969326895015271</v>
        <stp/>
        <stp>##V3_BDPV12</stp>
        <stp>M US Equity</stp>
        <stp>pe_ratio</stp>
        <stp>[VALORES POTENCIALES Y SEGUIMIENTO.xlsx]POTENCIALES!R238C16</stp>
        <tr r="P238" s="1"/>
      </tp>
      <tp>
        <v>24.551993324754338</v>
        <stp/>
        <stp>##V3_BDPV12</stp>
        <stp>B US Equity</stp>
        <stp>pe_ratio</stp>
        <stp>[VALORES POTENCIALES Y SEGUIMIENTO.xlsx]POTENCIALES!R209C16</stp>
        <tr r="P209" s="1"/>
      </tp>
      <tp>
        <v>477027.95781086496</v>
        <stp/>
        <stp>##V3_BDPV12</stp>
        <stp>UNH US Equity</stp>
        <stp>CURR_ENTP_VAL</stp>
        <stp>[VALORES POTENCIALES Y SEGUIMIENTO.xlsx]POTENCIALES!R87C18</stp>
        <tr r="R87" s="1"/>
      </tp>
      <tp>
        <v>43389.526292739996</v>
        <stp/>
        <stp>##V3_BDPV12</stp>
        <stp>URI US Equity</stp>
        <stp>CURR_ENTP_VAL</stp>
        <stp>[VALORES POTENCIALES Y SEGUIMIENTO.xlsx]POTENCIALES!R63C18</stp>
        <tr r="R63" s="1"/>
      </tp>
      <tp t="s">
        <v>USD</v>
        <stp/>
        <stp>##V3_BDPV12</stp>
        <stp>PG US Equity</stp>
        <stp>CRNCY</stp>
        <stp>[VALORES POTENCIALES Y SEGUIMIENTO.xlsx]POTENCIALES!R69C14</stp>
        <tr r="N69" s="1"/>
      </tp>
      <tp t="s">
        <v>USD</v>
        <stp/>
        <stp>##V3_BDPV12</stp>
        <stp>UI US Equity</stp>
        <stp>CRNCY</stp>
        <stp>[VALORES POTENCIALES Y SEGUIMIENTO.xlsx]POTENCIALES!R12C14</stp>
        <tr r="N12" s="1"/>
      </tp>
      <tp t="s">
        <v>#N/A N/A</v>
        <stp/>
        <stp>##V3_BDPV12</stp>
        <stp>VAR US Equity</stp>
        <stp>CURR_ENTP_VAL</stp>
        <stp>[VALORES POTENCIALES Y SEGUIMIENTO.xlsx]POTENCIALES!R77C18</stp>
        <tr r="R77" s="1"/>
      </tp>
      <tp t="s">
        <v>USD</v>
        <stp/>
        <stp>##V3_BDPV12</stp>
        <stp>PM US Equity</stp>
        <stp>CRNCY</stp>
        <stp>[VALORES POTENCIALES Y SEGUIMIENTO.xlsx]POTENCIALES!R31C14</stp>
        <tr r="N31" s="1"/>
      </tp>
      <tp t="s">
        <v>USD</v>
        <stp/>
        <stp>##V3_BDPV12</stp>
        <stp>MO US Equity</stp>
        <stp>CRNCY</stp>
        <stp>[VALORES POTENCIALES Y SEGUIMIENTO.xlsx]POTENCIALES!R32C14</stp>
        <tr r="N32" s="1"/>
      </tp>
      <tp t="s">
        <v>USD</v>
        <stp/>
        <stp>##V3_BDPV12</stp>
        <stp>IT US Equity</stp>
        <stp>CRNCY</stp>
        <stp>[VALORES POTENCIALES Y SEGUIMIENTO.xlsx]POTENCIALES!R49C14</stp>
        <tr r="N49" s="1"/>
      </tp>
      <tp t="s">
        <v>USD</v>
        <stp/>
        <stp>##V3_BDPV12</stp>
        <stp>CI US Equity</stp>
        <stp>CRNCY</stp>
        <stp>[VALORES POTENCIALES Y SEGUIMIENTO.xlsx]POTENCIALES!R99C14</stp>
        <tr r="N99" s="1"/>
      </tp>
      <tp t="s">
        <v>USD</v>
        <stp/>
        <stp>##V3_BDPV12</stp>
        <stp>KO US Equity</stp>
        <stp>CRNCY</stp>
        <stp>[VALORES POTENCIALES Y SEGUIMIENTO.xlsx]POTENCIALES!R38C14</stp>
        <tr r="N38" s="1"/>
      </tp>
      <tp t="s">
        <v>USD</v>
        <stp/>
        <stp>##V3_BDPV12</stp>
        <stp>CL US Equity</stp>
        <stp>CRNCY</stp>
        <stp>[VALORES POTENCIALES Y SEGUIMIENTO.xlsx]POTENCIALES!R67C14</stp>
        <tr r="N67" s="1"/>
      </tp>
      <tp t="s">
        <v>USD</v>
        <stp/>
        <stp>##V3_BDPV12</stp>
        <stp>EL US Equity</stp>
        <stp>CRNCY</stp>
        <stp>[VALORES POTENCIALES Y SEGUIMIENTO.xlsx]POTENCIALES!R68C14</stp>
        <tr r="N68" s="1"/>
      </tp>
      <tp t="s">
        <v>Lumen Technologies Inc</v>
        <stp/>
        <stp>##V3_BDPV12</stp>
        <stp>LUMN UN Equity</stp>
        <stp>SECURITY_NAME</stp>
        <stp>[VALORES POTENCIALES Y SEGUIMIENTO.xlsx]SPX SX5E CAC40 DAX30 IBEX35!R292C5</stp>
        <tr r="E292" s="6"/>
      </tp>
      <tp t="s">
        <v>#N/A N/A</v>
        <stp/>
        <stp>##V3_BDPV12</stp>
        <stp>WBC US Equity</stp>
        <stp>CURR_ENTP_VAL</stp>
        <stp>[VALORES POTENCIALES Y SEGUIMIENTO.xlsx]POTENCIALES!R17C18</stp>
        <tr r="R17" s="1"/>
      </tp>
      <tp>
        <v>53.735713958740234</v>
        <stp/>
        <stp>##V3_BDPV12</stp>
        <stp>TREX US Equity</stp>
        <stp>BEST_TARGET_PRICE</stp>
        <stp>[VALORES POTENCIALES Y SEGUIMIENTO.xlsx]POTENCIALES!R119C27</stp>
        <tr r="AA119" s="1"/>
      </tp>
      <tp>
        <v>17.833310133365501</v>
        <stp/>
        <stp>##V3_BDPV12</stp>
        <stp>J US Equity</stp>
        <stp>pe_ratio</stp>
        <stp>[VALORES POTENCIALES Y SEGUIMIENTO.xlsx]POTENCIALES!R137C16</stp>
        <tr r="P137" s="1"/>
      </tp>
      <tp>
        <v>32.651502574692827</v>
        <stp/>
        <stp>##V3_BDPV12</stp>
        <stp>A US Equity</stp>
        <stp>pe_ratio</stp>
        <stp>[VALORES POTENCIALES Y SEGUIMIENTO.xlsx]POTENCIALES!R131C16</stp>
        <tr r="P131" s="1"/>
      </tp>
      <tp>
        <v>33.165209433539459</v>
        <stp/>
        <stp>##V3_BDPV12</stp>
        <stp>V US Equity</stp>
        <stp>pe_ratio</stp>
        <stp>[VALORES POTENCIALES Y SEGUIMIENTO.xlsx]POTENCIALES!R105C16</stp>
        <tr r="P105" s="1"/>
      </tp>
      <tp t="s">
        <v>Otis Worldwide Corp</v>
        <stp/>
        <stp>##V3_BDPV12</stp>
        <stp>OTIS UN Equity</stp>
        <stp>SECURITY_NAME</stp>
        <stp>[VALORES POTENCIALES Y SEGUIMIENTO.xlsx]SPX SX5E CAC40 DAX30 IBEX35!R361C5</stp>
        <tr r="E361" s="6"/>
      </tp>
      <tp t="s">
        <v>15/12/2022</v>
        <stp/>
        <stp>##V3_BDPV12</stp>
        <stp>MAN US Equity</stp>
        <stp>DVD_PAY_DT</stp>
        <stp>[VALORES POTENCIALES Y SEGUIMIENTO.xlsx]POTENCIALES!R58C12</stp>
        <tr r="L58" s="1"/>
      </tp>
      <tp t="s">
        <v>30/12/2022</v>
        <stp/>
        <stp>##V3_BDPV12</stp>
        <stp>MAR US Equity</stp>
        <stp>DVD_PAY_DT</stp>
        <stp>[VALORES POTENCIALES Y SEGUIMIENTO.xlsx]POTENCIALES!R26C12</stp>
        <tr r="L26" s="1"/>
      </tp>
      <tp t="s">
        <v>03/04/2023</v>
        <stp/>
        <stp>##V3_BDPV12</stp>
        <stp>MCK US Equity</stp>
        <stp>DVD_PAY_DT</stp>
        <stp>[VALORES POTENCIALES Y SEGUIMIENTO.xlsx]POTENCIALES!R97C12</stp>
        <tr r="L97" s="1"/>
      </tp>
      <tp>
        <v>3672084409.7849998</v>
        <stp/>
        <stp>##V3_BDPV12</stp>
        <stp>COL SM Equity</stp>
        <stp>CUR_MKT_CAP</stp>
        <stp>[VALORES POTENCIALES Y SEGUIMIENTO.xlsx]SPX SX5E CAC40 DAX30 IBEX35!R18C39</stp>
        <tr r="AM18" s="6"/>
      </tp>
      <tp>
        <v>40094068557.125</v>
        <stp/>
        <stp>##V3_BDPV12</stp>
        <stp>LHX US Equity</stp>
        <stp>CUR_MKT_CAP</stp>
        <stp>[VALORES POTENCIALES Y SEGUIMIENTO.xlsx]POTENCIALES!R204C17</stp>
        <tr r="Q204" s="1"/>
      </tp>
      <tp t="s">
        <v>#N/A N/A</v>
        <stp/>
        <stp>##V3_BDPV12</stp>
        <stp>UTX US Equity</stp>
        <stp>CUR_MKT_CAP</stp>
        <stp>[VALORES POTENCIALES Y SEGUIMIENTO.xlsx]POTENCIALES!R205C17</stp>
        <tr r="Q205" s="1"/>
      </tp>
      <tp>
        <v>11194262258.309999</v>
        <stp/>
        <stp>##V3_BDPV12</stp>
        <stp>DOX US Equity</stp>
        <stp>CUR_MKT_CAP</stp>
        <stp>[VALORES POTENCIALES Y SEGUIMIENTO.xlsx]POTENCIALES!R336C17</stp>
        <tr r="Q336" s="1"/>
      </tp>
      <tp>
        <v>14350628548</v>
        <stp/>
        <stp>##V3_BDPV12</stp>
        <stp>STX US Equity</stp>
        <stp>CUR_MKT_CAP</stp>
        <stp>[VALORES POTENCIALES Y SEGUIMIENTO.xlsx]POTENCIALES!R344C17</stp>
        <tr r="Q344" s="1"/>
      </tp>
      <tp>
        <v>67487320200.900009</v>
        <stp/>
        <stp>##V3_BDPV12</stp>
        <stp>CSX US Equity</stp>
        <stp>CUR_MKT_CAP</stp>
        <stp>[VALORES POTENCIALES Y SEGUIMIENTO.xlsx]POTENCIALES!R174C17</stp>
        <tr r="Q174" s="1"/>
      </tp>
      <tp>
        <v>27204481055.220001</v>
        <stp/>
        <stp>##V3_BDPV12</stp>
        <stp>EFX US Equity</stp>
        <stp>CUR_MKT_CAP</stp>
        <stp>[VALORES POTENCIALES Y SEGUIMIENTO.xlsx]POTENCIALES!R180C17</stp>
        <tr r="Q180" s="1"/>
      </tp>
      <tp>
        <v>3046539883.4000001</v>
        <stp/>
        <stp>##V3_BDPV12</stp>
        <stp>CIX CN Equity</stp>
        <stp>CUR_MKT_CAP</stp>
        <stp>[VALORES POTENCIALES Y SEGUIMIENTO.xlsx]POTENCIALES!R111C17</stp>
        <tr r="Q111" s="1"/>
      </tp>
      <tp>
        <v>8049022229.1199989</v>
        <stp/>
        <stp>##V3_BDPV12</stp>
        <stp>WEX US Equity</stp>
        <stp>CUR_MKT_CAP</stp>
        <stp>[VALORES POTENCIALES Y SEGUIMIENTO.xlsx]POTENCIALES!R187C17</stp>
        <tr r="Q187" s="1"/>
      </tp>
      <tp>
        <v>25411520690.247002</v>
        <stp/>
        <stp>##V3_BDPV12</stp>
        <stp>ORA FP Equity</stp>
        <stp>CUR_MKT_CAP</stp>
        <stp>[VALORES POTENCIALES Y SEGUIMIENTO.xlsx]SPX SX5E CAC40 DAX30 IBEX35!R30C21</stp>
        <tr r="U30" s="6"/>
      </tp>
      <tp>
        <v>336817.68056373694</v>
        <stp/>
        <stp>##V3_BDPV12</stp>
        <stp>BRK/B US Equity</stp>
        <stp>CURR_ENTP_VAL</stp>
        <stp>[VALORES POTENCIALES Y SEGUIMIENTO.xlsx]POTENCIALES!R115C18</stp>
        <tr r="R115" s="1"/>
      </tp>
      <tp t="s">
        <v>23/03/2023</v>
        <stp/>
        <stp>##V3_BDPV12</stp>
        <stp>941 HK Equity</stp>
        <stp>EXPECTED_REPORT_DT</stp>
        <stp>[VALORES POTENCIALES Y SEGUIMIENTO.xlsx]POTENCIALES!R363C8</stp>
        <tr r="H363" s="1"/>
      </tp>
      <tp>
        <v>7.394941809152253</v>
        <stp/>
        <stp>##V3_BDPV12</stp>
        <stp>JEN GY Equity</stp>
        <stp>RETURN_COM_EQY</stp>
        <stp>[VALORES POTENCIALES Y SEGUIMIENTO.xlsx]CARTERA!R55C19</stp>
        <tr r="S55" s="4"/>
      </tp>
      <tp t="s">
        <v>#N/A Field Not Applicable</v>
        <stp/>
        <stp>##V3_BDPV12</stp>
        <stp>MOH US Equity</stp>
        <stp>DVD_PAY_DT</stp>
        <stp>[VALORES POTENCIALES Y SEGUIMIENTO.xlsx]POTENCIALES!R83C12</stp>
        <tr r="L83" s="1"/>
      </tp>
      <tp>
        <v>13615124143.120001</v>
        <stp/>
        <stp>##V3_BDPV12</stp>
        <stp>ERF FP Equity</stp>
        <stp>CUR_MKT_CAP</stp>
        <stp>[VALORES POTENCIALES Y SEGUIMIENTO.xlsx]SPX SX5E CAC40 DAX30 IBEX35!R21C21</stp>
        <tr r="U21" s="6"/>
      </tp>
      <tp>
        <v>91.86</v>
        <stp/>
        <stp>##V3_BDPV12</stp>
        <stp>PII US Equity</stp>
        <stp>LOW_52WEEK</stp>
        <stp>[VALORES POTENCIALES Y SEGUIMIENTO.xlsx]POTENCIALES!R23C35</stp>
        <tr r="AI23" s="1"/>
      </tp>
      <tp t="s">
        <v>13/01/2023</v>
        <stp/>
        <stp>##V3_BDPV12</stp>
        <stp>MSI US Equity</stp>
        <stp>DVD_PAY_DT</stp>
        <stp>[VALORES POTENCIALES Y SEGUIMIENTO.xlsx]POTENCIALES!R14C12</stp>
        <tr r="L14" s="1"/>
      </tp>
      <tp t="s">
        <v>10/04/2023</v>
        <stp/>
        <stp>##V3_BDPV12</stp>
        <stp>MRK US Equity</stp>
        <stp>DVD_PAY_DT</stp>
        <stp>[VALORES POTENCIALES Y SEGUIMIENTO.xlsx]POTENCIALES!R94C12</stp>
        <tr r="L94" s="1"/>
      </tp>
      <tp>
        <v>4083964901.0500002</v>
        <stp/>
        <stp>##V3_BDPV12</stp>
        <stp>APPF US Equity</stp>
        <stp>CUR_MKT_CAP</stp>
        <stp>[VALORES POTENCIALES Y SEGUIMIENTO.xlsx]POTENCIALES!R284C17</stp>
        <tr r="Q284" s="1"/>
      </tp>
      <tp>
        <v>153.37</v>
        <stp/>
        <stp>##V3_BDPV12</stp>
        <stp>PEP US Equity</stp>
        <stp>LOW_52WEEK</stp>
        <stp>[VALORES POTENCIALES Y SEGUIMIENTO.xlsx]POTENCIALES!R35C35</stp>
        <tr r="AI35" s="1"/>
      </tp>
      <tp>
        <v>1754.56</v>
        <stp/>
        <stp>##V3_BDPV12</stp>
        <stp>CMG US Equity</stp>
        <stp>HIGH_52WEEK</stp>
        <stp>[VALORES POTENCIALES Y SEGUIMIENTO.xlsx]POTENCIALES!R244C33</stp>
        <tr r="AG244" s="1"/>
      </tp>
      <tp>
        <v>179.16499999999999</v>
        <stp/>
        <stp>##V3_BDPV12</stp>
        <stp>RNG US Equity</stp>
        <stp>HIGH_52WEEK</stp>
        <stp>[VALORES POTENCIALES Y SEGUIMIENTO.xlsx]POTENCIALES!R296C33</stp>
        <tr r="AG296" s="1"/>
      </tp>
      <tp>
        <v>733.47</v>
        <stp/>
        <stp>##V3_BDPV12</stp>
        <stp>TDG US Equity</stp>
        <stp>HIGH_52WEEK</stp>
        <stp>[VALORES POTENCIALES Y SEGUIMIENTO.xlsx]POTENCIALES!R202C33</stp>
        <tr r="AG202" s="1"/>
      </tp>
      <tp t="s">
        <v>UNITED STATES</v>
        <stp/>
        <stp>##V3_BDPV12</stp>
        <stp>NOC US Equity</stp>
        <stp>COUNTRY_FULL_NAME</stp>
        <stp>[VALORES POTENCIALES Y SEGUIMIENTO.xlsx]POTENCIALES!R199C13</stp>
        <tr r="M199" s="1"/>
      </tp>
      <tp>
        <v>149.81</v>
        <stp/>
        <stp>##V3_BDPV12</stp>
        <stp>MANH US Equity</stp>
        <stp>PX_CLOSE_1D</stp>
        <stp>[VALORES POTENCIALES Y SEGUIMIENTO.xlsx]POTENCIALES!R324C32</stp>
        <tr r="AF324" s="1"/>
      </tp>
      <tp>
        <v>48.45</v>
        <stp/>
        <stp>##V3_BDPV12</stp>
        <stp>MTCH US Equity</stp>
        <stp>PX_CLOSE_1D</stp>
        <stp>[VALORES POTENCIALES Y SEGUIMIENTO.xlsx]POTENCIALES!R269C32</stp>
        <tr r="AF269" s="1"/>
      </tp>
      <tp>
        <v>74.56</v>
        <stp/>
        <stp>##V3_BDPV12</stp>
        <stp>GGG US Equity</stp>
        <stp>HIGH_52WEEK</stp>
        <stp>[VALORES POTENCIALES Y SEGUIMIENTO.xlsx]POTENCIALES!R157C33</stp>
        <tr r="AG157" s="1"/>
      </tp>
      <tp>
        <v>149.16999999999999</v>
        <stp/>
        <stp>##V3_BDPV12</stp>
        <stp>RSG US Equity</stp>
        <stp>HIGH_52WEEK</stp>
        <stp>[VALORES POTENCIALES Y SEGUIMIENTO.xlsx]POTENCIALES!R144C33</stp>
        <tr r="AG144" s="1"/>
      </tp>
      <tp t="s">
        <v>UNITED STATES</v>
        <stp/>
        <stp>##V3_BDPV12</stp>
        <stp>NOW US Equity</stp>
        <stp>COUNTRY_FULL_NAME</stp>
        <stp>[VALORES POTENCIALES Y SEGUIMIENTO.xlsx]POTENCIALES!R285C13</stp>
        <tr r="M285" s="1"/>
      </tp>
      <tp t="s">
        <v>30/01/2023</v>
        <stp/>
        <stp>##V3_BDPV12</stp>
        <stp>TXN US Equity</stp>
        <stp>DVD_EX_DT</stp>
        <stp>[VALORES POTENCIALES Y SEGUIMIENTO.xlsx]POTENCIALES!R348C11</stp>
        <tr r="K348" s="1"/>
      </tp>
      <tp t="s">
        <v>16/01/1998</v>
        <stp/>
        <stp>##V3_BDPV12</stp>
        <stp>TYL US Equity</stp>
        <stp>DVD_EX_DT</stp>
        <stp>[VALORES POTENCIALES Y SEGUIMIENTO.xlsx]POTENCIALES!R317C11</stp>
        <tr r="K317" s="1"/>
      </tp>
      <tp t="s">
        <v>UNITED STATES</v>
        <stp/>
        <stp>##V3_BDPV12</stp>
        <stp>J US Equity</stp>
        <stp>COUNTRY_FULL_NAME</stp>
        <stp>[VALORES POTENCIALES Y SEGUIMIENTO.xlsx]POTENCIALES!R137C13</stp>
        <tr r="M137" s="1"/>
      </tp>
      <tp t="s">
        <v>UNITED STATES</v>
        <stp/>
        <stp>##V3_BDPV12</stp>
        <stp>A US Equity</stp>
        <stp>COUNTRY_FULL_NAME</stp>
        <stp>[VALORES POTENCIALES Y SEGUIMIENTO.xlsx]POTENCIALES!R131C13</stp>
        <tr r="M131" s="1"/>
      </tp>
      <tp t="s">
        <v>UNITED STATES</v>
        <stp/>
        <stp>##V3_BDPV12</stp>
        <stp>V US Equity</stp>
        <stp>COUNTRY_FULL_NAME</stp>
        <stp>[VALORES POTENCIALES Y SEGUIMIENTO.xlsx]POTENCIALES!R105C13</stp>
        <tr r="M105" s="1"/>
      </tp>
      <tp t="s">
        <v>UNITED STATES</v>
        <stp/>
        <stp>##V3_BDPV12</stp>
        <stp>M US Equity</stp>
        <stp>COUNTRY_FULL_NAME</stp>
        <stp>[VALORES POTENCIALES Y SEGUIMIENTO.xlsx]POTENCIALES!R238C13</stp>
        <tr r="M238" s="1"/>
      </tp>
      <tp t="s">
        <v>UNITED STATES</v>
        <stp/>
        <stp>##V3_BDPV12</stp>
        <stp>B US Equity</stp>
        <stp>COUNTRY_FULL_NAME</stp>
        <stp>[VALORES POTENCIALES Y SEGUIMIENTO.xlsx]POTENCIALES!R209C13</stp>
        <tr r="M209" s="1"/>
      </tp>
      <tp t="s">
        <v>16/11/2022</v>
        <stp/>
        <stp>##V3_BDPV12</stp>
        <stp>TRU US Equity</stp>
        <stp>DVD_EX_DT</stp>
        <stp>[VALORES POTENCIALES Y SEGUIMIENTO.xlsx]POTENCIALES!R181C11</stp>
        <tr r="K181" s="1"/>
      </tp>
      <tp t="s">
        <v>UNITED STATES</v>
        <stp/>
        <stp>##V3_BDPV12</stp>
        <stp>NCR US Equity</stp>
        <stp>COUNTRY_FULL_NAME</stp>
        <stp>[VALORES POTENCIALES Y SEGUIMIENTO.xlsx]POTENCIALES!R343C13</stp>
        <tr r="M343" s="1"/>
      </tp>
      <tp>
        <v>69.14</v>
        <stp/>
        <stp>##V3_BDPV12</stp>
        <stp>SCI US Equity</stp>
        <stp>PX_CLOSE_YTD</stp>
        <stp>[VALORES POTENCIALES Y SEGUIMIENTO.xlsx]POTENCIALES!R54C29</stp>
        <tr r="AC54" s="1"/>
      </tp>
      <tp>
        <v>73.83</v>
        <stp/>
        <stp>##V3_BDPV12</stp>
        <stp>RHI US Equity</stp>
        <stp>PX_CLOSE_YTD</stp>
        <stp>[VALORES POTENCIALES Y SEGUIMIENTO.xlsx]POTENCIALES!R57C29</stp>
        <tr r="AC57" s="1"/>
      </tp>
      <tp>
        <v>101</v>
        <stp/>
        <stp>##V3_BDPV12</stp>
        <stp>PII US Equity</stp>
        <stp>PX_CLOSE_YTD</stp>
        <stp>[VALORES POTENCIALES Y SEGUIMIENTO.xlsx]POTENCIALES!R23C29</stp>
        <tr r="AC23" s="1"/>
      </tp>
      <tp>
        <v>355.42</v>
        <stp/>
        <stp>##V3_BDPV12</stp>
        <stp>URI US Equity</stp>
        <stp>PX_CLOSE_YTD</stp>
        <stp>[VALORES POTENCIALES Y SEGUIMIENTO.xlsx]POTENCIALES!R63C29</stp>
        <tr r="AC63" s="1"/>
      </tp>
      <tp>
        <v>257.70999999999998</v>
        <stp/>
        <stp>##V3_BDPV12</stp>
        <stp>MSI US Equity</stp>
        <stp>PX_CLOSE_YTD</stp>
        <stp>[VALORES POTENCIALES Y SEGUIMIENTO.xlsx]POTENCIALES!R14C29</stp>
        <tr r="AC14" s="1"/>
      </tp>
      <tp>
        <v>88.32</v>
        <stp/>
        <stp>##V3_BDPV12</stp>
        <stp>GDDY US Equity</stp>
        <stp>HIGH_52WEEK</stp>
        <stp>[VALORES POTENCIALES Y SEGUIMIENTO.xlsx]POTENCIALES!R280C33</stp>
        <tr r="AG280" s="1"/>
      </tp>
      <tp t="s">
        <v>Industrials</v>
        <stp/>
        <stp>##V3_BDPV12</stp>
        <stp>J UN Equity</stp>
        <stp>ICB_INDUSTRY_NAME</stp>
        <stp>[VALORES POTENCIALES Y SEGUIMIENTO.xlsx]SPX SX5E CAC40 DAX30 IBEX35!R259C4</stp>
        <tr r="D259" s="6"/>
      </tp>
      <tp>
        <v>163.84</v>
        <stp/>
        <stp>##V3_BDPV12</stp>
        <stp>ETSY US Equity</stp>
        <stp>HIGH_52WEEK</stp>
        <stp>[VALORES POTENCIALES Y SEGUIMIENTO.xlsx]POTENCIALES!R260C33</stp>
        <tr r="AG260" s="1"/>
      </tp>
      <tp>
        <v>60.655000000000001</v>
        <stp/>
        <stp>##V3_BDPV12</stp>
        <stp>EBAY US Equity</stp>
        <stp>HIGH_52WEEK</stp>
        <stp>[VALORES POTENCIALES Y SEGUIMIENTO.xlsx]POTENCIALES!R261C33</stp>
        <tr r="AG261" s="1"/>
      </tp>
      <tp>
        <v>212.62</v>
        <stp/>
        <stp>##V3_BDPV12</stp>
        <stp>JKHY US Equity</stp>
        <stp>HIGH_52WEEK</stp>
        <stp>[VALORES POTENCIALES Y SEGUIMIENTO.xlsx]POTENCIALES!R310C33</stp>
        <tr r="AG310" s="1"/>
      </tp>
      <tp>
        <v>18.286273740695133</v>
        <stp/>
        <stp>##V3_BDPV12</stp>
        <stp>ROG SW Equity</stp>
        <stp>pe_ratio</stp>
        <stp>[VALORES POTENCIALES Y SEGUIMIENTO.xlsx]CARTERA!R17C18</stp>
        <tr r="R17" s="4"/>
      </tp>
      <tp t="s">
        <v>#N/A Field Not Applicable</v>
        <stp/>
        <stp>##V3_BDPV12</stp>
        <stp>TDY US Equity</stp>
        <stp>DVD_EX_DT</stp>
        <stp>[VALORES POTENCIALES Y SEGUIMIENTO.xlsx]POTENCIALES!R201C11</stp>
        <tr r="K201" s="1"/>
      </tp>
      <tp t="s">
        <v>16/02/2023</v>
        <stp/>
        <stp>##V3_BDPV12</stp>
        <stp>TER US Equity</stp>
        <stp>DVD_EX_DT</stp>
        <stp>[VALORES POTENCIALES Y SEGUIMIENTO.xlsx]POTENCIALES!R356C11</stp>
        <tr r="K356" s="1"/>
      </tp>
      <tp t="s">
        <v>18/08/2022</v>
        <stp/>
        <stp>##V3_BDPV12</stp>
        <stp>TDG US Equity</stp>
        <stp>DVD_EX_DT</stp>
        <stp>[VALORES POTENCIALES Y SEGUIMIENTO.xlsx]POTENCIALES!R202C11</stp>
        <tr r="K202" s="1"/>
      </tp>
      <tp>
        <v>870.92</v>
        <stp/>
        <stp>##V3_BDPV12</stp>
        <stp>ORLY US Equity</stp>
        <stp>HIGH_52WEEK</stp>
        <stp>[VALORES POTENCIALES Y SEGUIMIENTO.xlsx]POTENCIALES!R218C33</stp>
        <tr r="AG218" s="1"/>
      </tp>
      <tp t="s">
        <v>UNITED STATES</v>
        <stp/>
        <stp>##V3_BDPV12</stp>
        <stp>NSC US Equity</stp>
        <stp>COUNTRY_FULL_NAME</stp>
        <stp>[VALORES POTENCIALES Y SEGUIMIENTO.xlsx]POTENCIALES!R171C13</stp>
        <tr r="M171" s="1"/>
      </tp>
      <tp>
        <v>69.08</v>
        <stp/>
        <stp>##V3_BDPV12</stp>
        <stp>FTV US Equity</stp>
        <stp>PX_CLOSE_1D</stp>
        <stp>[VALORES POTENCIALES Y SEGUIMIENTO.xlsx]POTENCIALES!R127C32</stp>
        <tr r="AF127" s="1"/>
      </tp>
      <tp t="s">
        <v>27/09/2022</v>
        <stp/>
        <stp>##V3_BDPV12</stp>
        <stp>941 HK Equity</stp>
        <stp>DVD_PAY_DT</stp>
        <stp>[VALORES POTENCIALES Y SEGUIMIENTO.xlsx]POTENCIALES!R363C12</stp>
        <tr r="L363" s="1"/>
      </tp>
      <tp>
        <v>67.91</v>
        <stp/>
        <stp>##V3_BDPV12</stp>
        <stp>ENV US Equity</stp>
        <stp>PX_CLOSE_1D</stp>
        <stp>[VALORES POTENCIALES Y SEGUIMIENTO.xlsx]POTENCIALES!R301C32</stp>
        <tr r="AF301" s="1"/>
      </tp>
      <tp>
        <v>48.86</v>
        <stp/>
        <stp>##V3_BDPV12</stp>
        <stp>HGV US Equity</stp>
        <stp>PX_CLOSE_1D</stp>
        <stp>[VALORES POTENCIALES Y SEGUIMIENTO.xlsx]POTENCIALES!R255C32</stp>
        <tr r="AF255" s="1"/>
      </tp>
      <tp>
        <v>4.42</v>
        <stp/>
        <stp>##V3_BDPV12</stp>
        <stp>PH US Equity</stp>
        <stp>EQY_DPS</stp>
        <stp>[VALORES POTENCIALES Y SEGUIMIENTO.xlsx]POTENCIALES!R164C10</stp>
        <tr r="J164" s="1"/>
      </tp>
      <tp t="s">
        <v>#N/A N/A</v>
        <stp/>
        <stp>##V3_BDPV12</stp>
        <stp>MIME US Equity</stp>
        <stp>PX_CLOSE_YTD</stp>
        <stp>[VALORES POTENCIALES Y SEGUIMIENTO.xlsx]POTENCIALES!R278C29</stp>
        <tr r="AC278" s="1"/>
      </tp>
      <tp>
        <v>278.89</v>
        <stp/>
        <stp>##V3_BDPV12</stp>
        <stp>MKTX US Equity</stp>
        <stp>PX_CLOSE_YTD</stp>
        <stp>[VALORES POTENCIALES Y SEGUIMIENTO.xlsx]POTENCIALES!R185C29</stp>
        <tr r="AC185" s="1"/>
      </tp>
      <tp>
        <v>8.2253648651561857</v>
        <stp/>
        <stp>##V3_BDPV12</stp>
        <stp>TLGO SM Equity</stp>
        <stp>RETURN_COM_EQY</stp>
        <stp>[VALORES POTENCIALES Y SEGUIMIENTO.xlsx]CARTERA!R62C19</stp>
        <tr r="S62" s="4"/>
      </tp>
      <tp t="s">
        <v>13/01/2023</v>
        <stp/>
        <stp>##V3_BDPV12</stp>
        <stp>CIGI CN Equity</stp>
        <stp>DVD_PAY_DT</stp>
        <stp>[VALORES POTENCIALES Y SEGUIMIENTO.xlsx]POTENCIALES!R53C12</stp>
        <tr r="L53" s="1"/>
      </tp>
      <tp>
        <v>134.09</v>
        <stp/>
        <stp>##V3_BDPV12</stp>
        <stp>ABBV US Equity</stp>
        <stp>LOW_52WEEK</stp>
        <stp>[VALORES POTENCIALES Y SEGUIMIENTO.xlsx]POTENCIALES!R91C35</stp>
        <tr r="AI91" s="1"/>
      </tp>
      <tp>
        <v>219.845</v>
        <stp/>
        <stp>##V3_BDPV12</stp>
        <stp>ABMD US Equity</stp>
        <stp>LOW_52WEEK</stp>
        <stp>[VALORES POTENCIALES Y SEGUIMIENTO.xlsx]POTENCIALES!R71C35</stp>
        <tr r="AI71" s="1"/>
      </tp>
      <tp>
        <v>1.0256609642301708</v>
        <stp/>
        <stp>##V3_BDPV12</stp>
        <stp>BRKR US Equity</stp>
        <stp>NET_DEBT_TO_EBITDA</stp>
        <stp>[VALORES POTENCIALES Y SEGUIMIENTO.xlsx]POTENCIALES!R78C20</stp>
        <tr r="T78" s="1"/>
      </tp>
      <tp>
        <v>95.98</v>
        <stp/>
        <stp>##V3_BDPV12</stp>
        <stp>MANT US Equity</stp>
        <stp>PX_CLOSE_YTD</stp>
        <stp>[VALORES POTENCIALES Y SEGUIMIENTO.xlsx]POTENCIALES!R325C29</stp>
        <tr r="AC325" s="1"/>
      </tp>
      <tp>
        <v>121.4</v>
        <stp/>
        <stp>##V3_BDPV12</stp>
        <stp>MANH US Equity</stp>
        <stp>PX_CLOSE_YTD</stp>
        <stp>[VALORES POTENCIALES Y SEGUIMIENTO.xlsx]POTENCIALES!R324C29</stp>
        <tr r="AC324" s="1"/>
      </tp>
      <tp>
        <v>147.94999999999999</v>
        <stp/>
        <stp>##V3_BDPV12</stp>
        <stp>MASI US Equity</stp>
        <stp>PX_CLOSE_YTD</stp>
        <stp>[VALORES POTENCIALES Y SEGUIMIENTO.xlsx]POTENCIALES!R120C29</stp>
        <tr r="AC120" s="1"/>
      </tp>
      <tp t="s">
        <v>#N/A N/A</v>
        <stp/>
        <stp>##V3_BDPV12</stp>
        <stp>MXIM US Equity</stp>
        <stp>PX_CLOSE_YTD</stp>
        <stp>[VALORES POTENCIALES Y SEGUIMIENTO.xlsx]POTENCIALES!R354C29</stp>
        <tr r="AC354" s="1"/>
      </tp>
      <tp>
        <v>1.8834158003002164</v>
        <stp/>
        <stp>##V3_BDPV12</stp>
        <stp>VRSK US Equity</stp>
        <stp>NET_DEBT_TO_EBITDA</stp>
        <stp>[VALORES POTENCIALES Y SEGUIMIENTO.xlsx]POTENCIALES!R52C20</stp>
        <tr r="T52" s="1"/>
      </tp>
      <tp>
        <v>220.09</v>
        <stp/>
        <stp>##V3_BDPV12</stp>
        <stp>PCTY US Equity</stp>
        <stp>LAST PRICE</stp>
        <stp>[VALORES POTENCIALES Y SEGUIMIENTO.xlsx]POTENCIALES!R62C30</stp>
        <tr r="AD62" s="1"/>
      </tp>
      <tp>
        <v>41.49</v>
        <stp/>
        <stp>##V3_BDPV12</stp>
        <stp>MTCH US Equity</stp>
        <stp>PX_CLOSE_YTD</stp>
        <stp>[VALORES POTENCIALES Y SEGUIMIENTO.xlsx]POTENCIALES!R269C29</stp>
        <tr r="AC269" s="1"/>
      </tp>
      <tp>
        <v>353.61</v>
        <stp/>
        <stp>##V3_BDPV12</stp>
        <stp>MPWR US Equity</stp>
        <stp>PX_CLOSE_YTD</stp>
        <stp>[VALORES POTENCIALES Y SEGUIMIENTO.xlsx]POTENCIALES!R353C29</stp>
        <tr r="AC353" s="1"/>
      </tp>
      <tp t="s">
        <v>Agilent Technologies Inc</v>
        <stp/>
        <stp>##V3_BDPV12</stp>
        <stp>A UN Equity</stp>
        <stp>SECURITY_NAME</stp>
        <stp>[VALORES POTENCIALES Y SEGUIMIENTO.xlsx]SPX SX5E CAC40 DAX30 IBEX35!R7C5</stp>
        <tr r="E7" s="6"/>
      </tp>
      <tp>
        <v>239.82</v>
        <stp/>
        <stp>##V3_BDPV12</stp>
        <stp>MSFT US Equity</stp>
        <stp>PX_CLOSE_YTD</stp>
        <stp>[VALORES POTENCIALES Y SEGUIMIENTO.xlsx]POTENCIALES!R282C29</stp>
        <tr r="AC282" s="1"/>
      </tp>
      <tp>
        <v>465.17</v>
        <stp/>
        <stp>##V3_BDPV12</stp>
        <stp>MSCI US Equity</stp>
        <stp>PX_CLOSE_YTD</stp>
        <stp>[VALORES POTENCIALES Y SEGUIMIENTO.xlsx]POTENCIALES!R314C29</stp>
        <tr r="AC314" s="1"/>
      </tp>
      <tp>
        <v>6.41</v>
        <stp/>
        <stp>##V3_BDPV12</stp>
        <stp>US98422D1054 ISIN</stp>
        <stp>INTERVAL_LOW</stp>
        <stp>[VALORES POTENCIALES Y SEGUIMIENTO.xlsx]CARTERA!R33C6</stp>
        <stp>START_DATE_OVERRIDE</stp>
        <stp>20200101</stp>
        <stp>END_DATE_OVERRIDE</stp>
        <stp>20230203</stp>
        <stp>MARKET_DATA_OVERRIDE</stp>
        <stp>PX_LAST</stp>
        <tr r="F33" s="4"/>
      </tp>
      <tp t="s">
        <v>AMAZON.COM INC</v>
        <stp/>
        <stp>##V3_BDPV12</stp>
        <stp>AMZN US Equity</stp>
        <stp>SHORT_NAME</stp>
        <stp>[VALORES POTENCIALES Y SEGUIMIENTO.xlsx]POTENCIALES!R262C5</stp>
        <tr r="E262" s="1"/>
      </tp>
      <tp t="s">
        <v>FIVE9 INC</v>
        <stp/>
        <stp>##V3_BDPV12</stp>
        <stp>FIVN US Equity</stp>
        <stp>SHORT_NAME</stp>
        <stp>[VALORES POTENCIALES Y SEGUIMIENTO.xlsx]POTENCIALES!R286C5</stp>
        <tr r="E286" s="1"/>
      </tp>
      <tp t="s">
        <v>FIVE BELOW</v>
        <stp/>
        <stp>##V3_BDPV12</stp>
        <stp>FIVE US Equity</stp>
        <stp>SHORT_NAME</stp>
        <stp>[VALORES POTENCIALES Y SEGUIMIENTO.xlsx]POTENCIALES!R236C5</stp>
        <tr r="E236" s="1"/>
      </tp>
      <tp t="s">
        <v>18/04/2023</v>
        <stp/>
        <stp>##V3_BDPV12</stp>
        <stp>AMTD US Equity</stp>
        <stp>EXPECTED_REPORT_DT</stp>
        <stp>[VALORES POTENCIALES Y SEGUIMIENTO.xlsx]POTENCIALES!R107C8</stp>
        <tr r="H107" s="1"/>
      </tp>
      <tp t="s">
        <v>ALARM.COM HOLDIN</v>
        <stp/>
        <stp>##V3_BDPV12</stp>
        <stp>ALRM US Equity</stp>
        <stp>SHORT_NAME</stp>
        <stp>[VALORES POTENCIALES Y SEGUIMIENTO.xlsx]POTENCIALES!R253C5</stp>
        <tr r="E253" s="1"/>
      </tp>
      <tp>
        <v>5.31</v>
        <stp/>
        <stp>##V3_BDPV12</stp>
        <stp>ABBV US Equity</stp>
        <stp>EQY_DPS</stp>
        <stp>[VALORES POTENCIALES Y SEGUIMIENTO.xlsx]POTENCIALES!R91C10</stp>
        <tr r="J91" s="1"/>
      </tp>
      <tp t="s">
        <v>Personal Products</v>
        <stp/>
        <stp>##V3_BDPV12</stp>
        <stp>IPAR US Equity</stp>
        <stp>GICS_INDUSTRY_NAME</stp>
        <stp>[VALORES POTENCIALES Y SEGUIMIENTO.xlsx]POTENCIALES!R259C6</stp>
        <tr r="F259" s="1"/>
      </tp>
      <tp t="s">
        <v>28/04/2023</v>
        <stp/>
        <stp>##V3_BDPV12</stp>
        <stp>CBOE US Equity</stp>
        <stp>EXPECTED_REPORT_DT</stp>
        <stp>[VALORES POTENCIALES Y SEGUIMIENTO.xlsx]POTENCIALES!R108C8</stp>
        <tr r="H108" s="1"/>
      </tp>
      <tp t="s">
        <v>#N/A Field Not Applicable</v>
        <stp/>
        <stp>##V3_BDPV12</stp>
        <stp>PSN US Equity</stp>
        <stp>DVD_PAY_DT</stp>
        <stp>[VALORES POTENCIALES Y SEGUIMIENTO.xlsx]POTENCIALES!R341C12</stp>
        <tr r="L341" s="1"/>
      </tp>
      <tp t="s">
        <v>24/01/2023</v>
        <stp/>
        <stp>##V3_BDPV12</stp>
        <stp>MSM US Equity</stp>
        <stp>DVD_PAY_DT</stp>
        <stp>[VALORES POTENCIALES Y SEGUIMIENTO.xlsx]POTENCIALES!R223C12</stp>
        <tr r="L223" s="1"/>
      </tp>
      <tp t="s">
        <v>24/02/2023</v>
        <stp/>
        <stp>##V3_BDPV12</stp>
        <stp>WSM US Equity</stp>
        <stp>DVD_PAY_DT</stp>
        <stp>[VALORES POTENCIALES Y SEGUIMIENTO.xlsx]POTENCIALES!R233C12</stp>
        <tr r="L233" s="1"/>
      </tp>
      <tp t="s">
        <v>15/12/2022</v>
        <stp/>
        <stp>##V3_BDPV12</stp>
        <stp>VSH US Equity</stp>
        <stp>DVD_PAY_DT</stp>
        <stp>[VALORES POTENCIALES Y SEGUIMIENTO.xlsx]POTENCIALES!R134C12</stp>
        <tr r="L134" s="1"/>
      </tp>
      <tp t="s">
        <v>02/03/2023</v>
        <stp/>
        <stp>##V3_BDPV12</stp>
        <stp>OSK US Equity</stp>
        <stp>DVD_PAY_DT</stp>
        <stp>[VALORES POTENCIALES Y SEGUIMIENTO.xlsx]POTENCIALES!R154C12</stp>
        <tr r="L154" s="1"/>
      </tp>
      <tp t="s">
        <v>13/01/2023</v>
        <stp/>
        <stp>##V3_BDPV12</stp>
        <stp>RSG US Equity</stp>
        <stp>DVD_PAY_DT</stp>
        <stp>[VALORES POTENCIALES Y SEGUIMIENTO.xlsx]POTENCIALES!R144C12</stp>
        <tr r="L144" s="1"/>
      </tp>
      <tp t="s">
        <v>10/03/2023</v>
        <stp/>
        <stp>##V3_BDPV12</stp>
        <stp>MSA US Equity</stp>
        <stp>DVD_PAY_DT</stp>
        <stp>[VALORES POTENCIALES Y SEGUIMIENTO.xlsx]POTENCIALES!R150C12</stp>
        <tr r="L150" s="1"/>
      </tp>
      <tp t="s">
        <v>21/02/2023</v>
        <stp/>
        <stp>##V3_BDPV12</stp>
        <stp>NSC US Equity</stp>
        <stp>DVD_PAY_DT</stp>
        <stp>[VALORES POTENCIALES Y SEGUIMIENTO.xlsx]POTENCIALES!R171C12</stp>
        <tr r="L171" s="1"/>
      </tp>
      <tp t="s">
        <v>Advertising</v>
        <stp/>
        <stp>##V3_BDPV12</stp>
        <stp>OMC US Equity</stp>
        <stp>GICS_SUB_INDUSTRY_NAME</stp>
        <stp>[VALORES POTENCIALES Y SEGUIMIENTO.xlsx]POTENCIALES!R8C7</stp>
        <tr r="G8" s="1"/>
      </tp>
      <tp t="s">
        <v>15/12/2022</v>
        <stp/>
        <stp>##V3_BDPV12</stp>
        <stp>CSX US Equity</stp>
        <stp>DVD_PAY_DT</stp>
        <stp>[VALORES POTENCIALES Y SEGUIMIENTO.xlsx]POTENCIALES!R174C12</stp>
        <tr r="L174" s="1"/>
      </tp>
      <tp t="s">
        <v>19/01/2022</v>
        <stp/>
        <stp>##V3_BDPV12</stp>
        <stp>KSU US Equity</stp>
        <stp>DVD_PAY_DT</stp>
        <stp>[VALORES POTENCIALES Y SEGUIMIENTO.xlsx]POTENCIALES!R175C12</stp>
        <tr r="L175" s="1"/>
      </tp>
      <tp>
        <v>12.250654241955184</v>
        <stp/>
        <stp>##V3_BDPV12</stp>
        <stp>AZO US Equity</stp>
        <stp>EV_EBITDA_ADJUSTED</stp>
        <stp>[VALORES POTENCIALES Y SEGUIMIENTO.xlsx]POTENCIALES!R217C15</stp>
        <tr r="O217" s="1"/>
      </tp>
      <tp>
        <v>1.3806572306889702</v>
        <stp/>
        <stp>##V3_BDPV12</stp>
        <stp>DKS US Equity</stp>
        <stp>NET_DEBT_TO_EBITDA</stp>
        <stp>[VALORES POTENCIALES Y SEGUIMIENTO.xlsx]POTENCIALES!R247C20</stp>
        <tr r="T247" s="1"/>
      </tp>
      <tp t="s">
        <v>21/12/2022</v>
        <stp/>
        <stp>##V3_BDPV12</stp>
        <stp>KSS US Equity</stp>
        <stp>DVD_PAY_DT</stp>
        <stp>[VALORES POTENCIALES Y SEGUIMIENTO.xlsx]POTENCIALES!R239C12</stp>
        <tr r="L239" s="1"/>
      </tp>
      <tp t="s">
        <v>31/03/2023</v>
        <stp/>
        <stp>##V3_BDPV12</stp>
        <stp>CNR CN Equity</stp>
        <stp>DVD_PAY_DT</stp>
        <stp>[VALORES POTENCIALES Y SEGUIMIENTO.xlsx]POTENCIALES!R172C12</stp>
        <tr r="L172" s="1"/>
      </tp>
      <tp t="s">
        <v>Software</v>
        <stp/>
        <stp>##V3_BDPV12</stp>
        <stp>NOW US Equity</stp>
        <stp>GICS_INDUSTRY_NAME</stp>
        <stp>[VALORES POTENCIALES Y SEGUIMIENTO.xlsx]POTENCIALES!R285C6</stp>
        <tr r="F285" s="1"/>
      </tp>
      <tp>
        <v>171.465</v>
        <stp/>
        <stp>##V3_BDPV12</stp>
        <stp>WSP CN Equity</stp>
        <stp>LAST PRICE</stp>
        <stp>[VALORES POTENCIALES Y SEGUIMIENTO.xlsx]POTENCIALES!R140C30</stp>
        <tr r="AD140" s="1"/>
      </tp>
      <tp>
        <v>209.63</v>
        <stp/>
        <stp>##V3_BDPV12</stp>
        <stp>UNP US Equity</stp>
        <stp>LAST PRICE</stp>
        <stp>[VALORES POTENCIALES Y SEGUIMIENTO.xlsx]POTENCIALES!R173C30</stp>
        <tr r="AD173" s="1"/>
      </tp>
      <tp>
        <v>3.56</v>
        <stp/>
        <stp>##V3_BDPV12</stp>
        <stp>SAN FP Equity</stp>
        <stp>EQY_DPS</stp>
        <stp>[VALORES POTENCIALES Y SEGUIMIENTO.xlsx]CARTERA!R26C39</stp>
        <tr r="AM26" s="4"/>
      </tp>
      <tp>
        <v>34.145000000000003</v>
        <stp/>
        <stp>##V3_BDPV12</stp>
        <stp>ENR US Equity</stp>
        <stp>LAST PRICE</stp>
        <stp>[VALORES POTENCIALES Y SEGUIMIENTO.xlsx]POTENCIALES!R254C30</stp>
        <tr r="AD254" s="1"/>
      </tp>
      <tp>
        <v>466.01</v>
        <stp/>
        <stp>##V3_BDPV12</stp>
        <stp>URI US Equity</stp>
        <stp>HIGH_52WEEK</stp>
        <stp>[VALORES POTENCIALES Y SEGUIMIENTO.xlsx]POTENCIALES!R63C33</stp>
        <tr r="AG63" s="1"/>
      </tp>
      <tp t="s">
        <v>Commercial Services &amp; Supplies</v>
        <stp/>
        <stp>##V3_BDPV12</stp>
        <stp>CLH US Equity</stp>
        <stp>GICS_INDUSTRY_NAME</stp>
        <stp>[VALORES POTENCIALES Y SEGUIMIENTO.xlsx]POTENCIALES!R148C6</stp>
        <tr r="F148" s="1"/>
      </tp>
      <tp>
        <v>115.49</v>
        <stp/>
        <stp>##V3_BDPV12</stp>
        <stp>MRK US Equity</stp>
        <stp>HIGH_52WEEK</stp>
        <stp>[VALORES POTENCIALES Y SEGUIMIENTO.xlsx]POTENCIALES!R94C33</stp>
        <tr r="AG94" s="1"/>
      </tp>
      <tp>
        <v>67.349999999999994</v>
        <stp/>
        <stp>##V3_BDPV12</stp>
        <stp>ENV US Equity</stp>
        <stp>LAST PRICE</stp>
        <stp>[VALORES POTENCIALES Y SEGUIMIENTO.xlsx]POTENCIALES!R301C30</stp>
        <tr r="AD301" s="1"/>
      </tp>
      <tp>
        <v>2373.9949999999999</v>
        <stp/>
        <stp>##V3_BDPV12</stp>
        <stp>CSU CN Equity</stp>
        <stp>LAST PRICE</stp>
        <stp>[VALORES POTENCIALES Y SEGUIMIENTO.xlsx]POTENCIALES!R319C30</stp>
        <tr r="AD319" s="1"/>
      </tp>
      <tp>
        <v>120.38</v>
        <stp/>
        <stp>##V3_BDPV12</stp>
        <stp>DOO CN Equity</stp>
        <stp>HIGH_52WEEK</stp>
        <stp>[VALORES POTENCIALES Y SEGUIMIENTO.xlsx]POTENCIALES!R24C33</stp>
        <tr r="AG24" s="1"/>
      </tp>
      <tp t="s">
        <v>IT Services</v>
        <stp/>
        <stp>##V3_BDPV12</stp>
        <stp>V US Equity</stp>
        <stp>GICS_INDUSTRY_NAME</stp>
        <stp>[VALORES POTENCIALES Y SEGUIMIENTO.xlsx]POTENCIALES!R105C6</stp>
        <tr r="F105" s="1"/>
      </tp>
      <tp t="s">
        <v>Professional Services</v>
        <stp/>
        <stp>##V3_BDPV12</stp>
        <stp>KFY US Equity</stp>
        <stp>GICS_INDUSTRY_NAME</stp>
        <stp>[VALORES POTENCIALES Y SEGUIMIENTO.xlsx]POTENCIALES!R250C6</stp>
        <tr r="F250" s="1"/>
      </tp>
      <tp>
        <v>13871335245.800001</v>
        <stp/>
        <stp>##V3_BDPV12</stp>
        <stp>UDR UN Equity</stp>
        <stp>CUR_MKT_CAP</stp>
        <stp>[VALORES POTENCIALES Y SEGUIMIENTO.xlsx]SPX SX5E CAC40 DAX30 IBEX35!R464C3</stp>
        <tr r="C464" s="6"/>
      </tp>
      <tp>
        <v>182.85</v>
        <stp/>
        <stp>##V3_BDPV12</stp>
        <stp>LII US Equity</stp>
        <stp>LOW_52WEEK</stp>
        <stp>[VALORES POTENCIALES Y SEGUIMIENTO.xlsx]POTENCIALES!R121C35</stp>
        <tr r="AI121" s="1"/>
      </tp>
      <tp>
        <v>177.2</v>
        <stp/>
        <stp>##V3_BDPV12</stp>
        <stp>HII US Equity</stp>
        <stp>LOW_52WEEK</stp>
        <stp>[VALORES POTENCIALES Y SEGUIMIENTO.xlsx]POTENCIALES!R169C35</stp>
        <tr r="AI169" s="1"/>
      </tp>
      <tp>
        <v>41988529984.540001</v>
        <stp/>
        <stp>##V3_BDPV12</stp>
        <stp>HES UN Equity</stp>
        <stp>CUR_MKT_CAP</stp>
        <stp>[VALORES POTENCIALES Y SEGUIMIENTO.xlsx]SPX SX5E CAC40 DAX30 IBEX35!R225C3</stp>
        <tr r="C225" s="6"/>
      </tp>
      <tp>
        <v>12180827933.23</v>
        <stp/>
        <stp>##V3_BDPV12</stp>
        <stp>MAS UN Equity</stp>
        <stp>CUR_MKT_CAP</stp>
        <stp>[VALORES POTENCIALES Y SEGUIMIENTO.xlsx]SPX SX5E CAC40 DAX30 IBEX35!R301C3</stp>
        <tr r="C301" s="6"/>
      </tp>
      <tp t="s">
        <v>Hotels, Restaurants &amp; Leisure</v>
        <stp/>
        <stp>##V3_BDPV12</stp>
        <stp>MCD US Equity</stp>
        <stp>GICS_INDUSTRY_NAME</stp>
        <stp>[VALORES POTENCIALES Y SEGUIMIENTO.xlsx]POTENCIALES!R246C6</stp>
        <tr r="F246" s="1"/>
      </tp>
      <tp>
        <v>158866701127.84</v>
        <stp/>
        <stp>##V3_BDPV12</stp>
        <stp>BMY US Equity</stp>
        <stp>CUR_MKT_CAP</stp>
        <stp>[VALORES POTENCIALES Y SEGUIMIENTO.xlsx]POTENCIALES!R92C17</stp>
        <tr r="Q92" s="1"/>
      </tp>
      <tp>
        <v>53.09</v>
        <stp/>
        <stp>##V3_BDPV12</stp>
        <stp>STN CN Equity</stp>
        <stp>LOW_52WEEK</stp>
        <stp>[VALORES POTENCIALES Y SEGUIMIENTO.xlsx]POTENCIALES!R141C35</stp>
        <tr r="AI141" s="1"/>
      </tp>
      <tp t="s">
        <v>UNITED PARCEL-B</v>
        <stp/>
        <stp>##V3_BDPV12</stp>
        <stp>UPS US Equity</stp>
        <stp>SHORT_NAME</stp>
        <stp>[VALORES POTENCIALES Y SEGUIMIENTO.xlsx]POTENCIALES!R178C5</stp>
        <tr r="E178" s="1"/>
      </tp>
      <tp>
        <v>32377365531.07</v>
        <stp/>
        <stp>##V3_BDPV12</stp>
        <stp>RMD US Equity</stp>
        <stp>CUR_MKT_CAP</stp>
        <stp>[VALORES POTENCIALES Y SEGUIMIENTO.xlsx]POTENCIALES!R74C17</stp>
        <tr r="Q74" s="1"/>
      </tp>
      <tp>
        <v>2175695082.1500001</v>
        <stp/>
        <stp>##V3_BDPV12</stp>
        <stp>HBI UN Equity</stp>
        <stp>CUR_MKT_CAP</stp>
        <stp>[VALORES POTENCIALES Y SEGUIMIENTO.xlsx]SPX SX5E CAC40 DAX30 IBEX35!R222C3</stp>
        <tr r="C222" s="6"/>
      </tp>
      <tp>
        <v>256.83</v>
        <stp/>
        <stp>##V3_BDPV12</stp>
        <stp>SNA US Equity</stp>
        <stp>LAST PRICE</stp>
        <stp>[VALORES POTENCIALES Y SEGUIMIENTO.xlsx]POTENCIALES!R151C30</stp>
        <tr r="AD151" s="1"/>
      </tp>
      <tp>
        <v>51.46</v>
        <stp/>
        <stp>##V3_BDPV12</stp>
        <stp>TOY CN Equity</stp>
        <stp>HIGH_52WEEK</stp>
        <stp>[VALORES POTENCIALES Y SEGUIMIENTO.xlsx]POTENCIALES!R29C33</stp>
        <tr r="AG29" s="1"/>
      </tp>
      <tp t="s">
        <v>BorgWarner Inc</v>
        <stp/>
        <stp>##V3_BDPV12</stp>
        <stp>BWA UN Equity</stp>
        <stp>SECURITY_NAME</stp>
        <stp>[VALORES POTENCIALES Y SEGUIMIENTO.xlsx]SPX SX5E CAC40 DAX30 IBEX35!R80C5</stp>
        <tr r="E80" s="6"/>
      </tp>
      <tp t="s">
        <v>Amphenol Corp</v>
        <stp/>
        <stp>##V3_BDPV12</stp>
        <stp>APH UN Equity</stp>
        <stp>SECURITY_NAME</stp>
        <stp>[VALORES POTENCIALES Y SEGUIMIENTO.xlsx]SPX SX5E CAC40 DAX30 IBEX35!R49C5</stp>
        <tr r="E49" s="6"/>
      </tp>
      <tp t="s">
        <v>AmerisourceBergen Corp</v>
        <stp/>
        <stp>##V3_BDPV12</stp>
        <stp>ABC UN Equity</stp>
        <stp>SECURITY_NAME</stp>
        <stp>[VALORES POTENCIALES Y SEGUIMIENTO.xlsx]SPX SX5E CAC40 DAX30 IBEX35!R12C5</stp>
        <tr r="E12" s="6"/>
      </tp>
      <tp>
        <v>43.9</v>
        <stp/>
        <stp>##V3_BDPV12</stp>
        <stp>RNG US Equity</stp>
        <stp>LAST PRICE</stp>
        <stp>[VALORES POTENCIALES Y SEGUIMIENTO.xlsx]POTENCIALES!R296C30</stp>
        <tr r="AD296" s="1"/>
      </tp>
      <tp>
        <v>37908961792.560005</v>
        <stp/>
        <stp>##V3_BDPV12</stp>
        <stp>NEM UN Equity</stp>
        <stp>CUR_MKT_CAP</stp>
        <stp>[VALORES POTENCIALES Y SEGUIMIENTO.xlsx]SPX SX5E CAC40 DAX30 IBEX35!R335C3</stp>
        <tr r="C335" s="6"/>
      </tp>
      <tp>
        <v>44083757305.630402</v>
        <stp/>
        <stp>##V3_BDPV12</stp>
        <stp>KMB US Equity</stp>
        <stp>CUR_MKT_CAP</stp>
        <stp>[VALORES POTENCIALES Y SEGUIMIENTO.xlsx]POTENCIALES!R89C17</stp>
        <tr r="Q89" s="1"/>
      </tp>
      <tp>
        <v>71742189792</v>
        <stp/>
        <stp>##V3_BDPV12</stp>
        <stp>HCA UN Equity</stp>
        <stp>CUR_MKT_CAP</stp>
        <stp>[VALORES POTENCIALES Y SEGUIMIENTO.xlsx]SPX SX5E CAC40 DAX30 IBEX35!R223C3</stp>
        <tr r="C223" s="6"/>
      </tp>
      <tp>
        <v>4387760988.75</v>
        <stp/>
        <stp>##V3_BDPV12</stp>
        <stp>AMN US Equity</stp>
        <stp>CUR_MKT_CAP</stp>
        <stp>[VALORES POTENCIALES Y SEGUIMIENTO.xlsx]POTENCIALES!R59C17</stp>
        <tr r="Q59" s="1"/>
      </tp>
      <tp t="s">
        <v>Machinery</v>
        <stp/>
        <stp>##V3_BDPV12</stp>
        <stp>OSK US Equity</stp>
        <stp>GICS_INDUSTRY_NAME</stp>
        <stp>[VALORES POTENCIALES Y SEGUIMIENTO.xlsx]POTENCIALES!R154C6</stp>
        <tr r="F154" s="1"/>
      </tp>
      <tp>
        <v>127.61</v>
        <stp/>
        <stp>##V3_BDPV12</stp>
        <stp>NKE US Equity</stp>
        <stp>PX_CLOSE_1D</stp>
        <stp>[VALORES POTENCIALES Y SEGUIMIENTO.xlsx]POTENCIALES!R16C32</stp>
        <tr r="AF16" s="1"/>
      </tp>
      <tp t="s">
        <v>Software</v>
        <stp/>
        <stp>##V3_BDPV12</stp>
        <stp>CRM US Equity</stp>
        <stp>GICS_INDUSTRY_NAME</stp>
        <stp>[VALORES POTENCIALES Y SEGUIMIENTO.xlsx]POTENCIALES!R288C6</stp>
        <tr r="F288" s="1"/>
      </tp>
      <tp>
        <v>7837544541.96</v>
        <stp/>
        <stp>##V3_BDPV12</stp>
        <stp>SEE UN Equity</stp>
        <stp>CUR_MKT_CAP</stp>
        <stp>[VALORES POTENCIALES Y SEGUIMIENTO.xlsx]SPX SX5E CAC40 DAX30 IBEX35!R415C3</stp>
        <tr r="C415" s="6"/>
      </tp>
      <tp>
        <v>148.97999999999999</v>
        <stp/>
        <stp>##V3_BDPV12</stp>
        <stp>IL0010824113 ISIN</stp>
        <stp>INTERVAL_HIGH</stp>
        <stp>[VALORES POTENCIALES Y SEGUIMIENTO.xlsx]CARTERA!R35C4</stp>
        <stp>START_DATE_OVERRIDE</stp>
        <stp>20200101</stp>
        <stp>END_DATE_OVERRIDE</stp>
        <stp>20230203</stp>
        <stp>MARKET_DATA_OVERRIDE</stp>
        <stp>PX_LAST</stp>
        <tr r="D35" s="4"/>
      </tp>
      <tp t="s">
        <v>Managed Health Care</v>
        <stp/>
        <stp>##V3_BDPV12</stp>
        <stp>MOH US Equity</stp>
        <stp>GICS_SUB_INDUSTRY_NAME</stp>
        <stp>[VALORES POTENCIALES Y SEGUIMIENTO.xlsx]POTENCIALES!R83C7</stp>
        <tr r="G83" s="1"/>
      </tp>
      <tp t="s">
        <v>Hotels, Resorts &amp; Cruise Lines</v>
        <stp/>
        <stp>##V3_BDPV12</stp>
        <stp>WYND US Equity</stp>
        <stp>GICS_SUB_INDUSTRY_NAME</stp>
        <stp>[VALORES POTENCIALES Y SEGUIMIENTO.xlsx]POTENCIALES!R27C7</stp>
        <tr r="G27" s="1"/>
      </tp>
      <tp>
        <v>46983371818.5</v>
        <stp/>
        <stp>##V3_BDPV12</stp>
        <stp>ADSK UW Equity</stp>
        <stp>CUR_MKT_CAP</stp>
        <stp>[VALORES POTENCIALES Y SEGUIMIENTO.xlsx]SPX SX5E CAC40 DAX30 IBEX35!R20C3</stp>
        <tr r="C20" s="6"/>
      </tp>
      <tp t="s">
        <v>Bayer AG</v>
        <stp/>
        <stp>##V3_BDPV12</stp>
        <stp>BAYN GY Equity</stp>
        <stp>SECURITY_NAME</stp>
        <stp>[VALORES POTENCIALES Y SEGUIMIENTO.xlsx]SPX SX5E CAC40 DAX30 IBEX35!R12C32</stp>
        <tr r="AF12" s="6"/>
      </tp>
      <tp>
        <v>166.74545454545452</v>
        <stp/>
        <stp>##V3_BDPV12</stp>
        <stp>FR0000120073 ISIN</stp>
        <stp>INTERVAL_HIGH</stp>
        <stp>[VALORES POTENCIALES Y SEGUIMIENTO.xlsx]CARTERA!R19C4</stp>
        <stp>START_DATE_OVERRIDE</stp>
        <stp>20200101</stp>
        <stp>END_DATE_OVERRIDE</stp>
        <stp>20230203</stp>
        <stp>MARKET_DATA_OVERRIDE</stp>
        <stp>PX_LAST</stp>
        <tr r="D19" s="4"/>
      </tp>
      <tp t="s">
        <v>Bayer AG</v>
        <stp/>
        <stp>##V3_BDPV12</stp>
        <stp>BAYN GY Equity</stp>
        <stp>SECURITY_NAME</stp>
        <stp>[VALORES POTENCIALES Y SEGUIMIENTO.xlsx]SPX SX5E CAC40 DAX30 IBEX35!R16C14</stp>
        <tr r="N16" s="6"/>
      </tp>
      <tp>
        <v>15.685722226339584</v>
        <stp/>
        <stp>##V3_BDPV12</stp>
        <stp>HD US Equity</stp>
        <stp>EV_EBITDA_ADJUSTED</stp>
        <stp>[VALORES POTENCIALES Y SEGUIMIENTO.xlsx]POTENCIALES!R221C15</stp>
        <tr r="O221" s="1"/>
      </tp>
      <tp t="s">
        <v>Pharmaceuticals</v>
        <stp/>
        <stp>##V3_BDPV12</stp>
        <stp>ZTS US Equity</stp>
        <stp>GICS_SUB_INDUSTRY_NAME</stp>
        <stp>[VALORES POTENCIALES Y SEGUIMIENTO.xlsx]POTENCIALES!R93C7</stp>
        <tr r="G93" s="1"/>
      </tp>
      <tp t="s">
        <v>Banco Bilbao Vizcaya Argentari</v>
        <stp/>
        <stp>##V3_BDPV12</stp>
        <stp>BBVA SM Equity</stp>
        <stp>SECURITY_NAME</stp>
        <stp>[VALORES POTENCIALES Y SEGUIMIENTO.xlsx]SPX SX5E CAC40 DAX30 IBEX35!R13C41</stp>
        <tr r="AO13" s="6"/>
      </tp>
      <tp>
        <v>8.8522591517245068</v>
        <stp/>
        <stp>##V3_BDPV12</stp>
        <stp>HP US Equity</stp>
        <stp>EV_EBITDA_ADJUSTED</stp>
        <stp>[VALORES POTENCIALES Y SEGUIMIENTO.xlsx]POTENCIALES!R332C15</stp>
        <tr r="O332" s="1"/>
      </tp>
      <tp t="s">
        <v>Trading Companies &amp; Distributo</v>
        <stp/>
        <stp>##V3_BDPV12</stp>
        <stp>URI US Equity</stp>
        <stp>GICS_SUB_INDUSTRY_NAME</stp>
        <stp>[VALORES POTENCIALES Y SEGUIMIENTO.xlsx]POTENCIALES!R63C7</stp>
        <tr r="G63" s="1"/>
      </tp>
      <tp>
        <v>313.45</v>
        <stp/>
        <stp>##V3_BDPV12</stp>
        <stp>US4851703029 ISIN</stp>
        <stp>INTERVAL_HIGH</stp>
        <stp>[VALORES POTENCIALES Y SEGUIMIENTO.xlsx]CARTERA!R16C4</stp>
        <stp>START_DATE_OVERRIDE</stp>
        <stp>20200101</stp>
        <stp>END_DATE_OVERRIDE</stp>
        <stp>20230203</stp>
        <stp>MARKET_DATA_OVERRIDE</stp>
        <stp>PX_LAST</stp>
        <tr r="D16" s="4"/>
      </tp>
      <tp t="s">
        <v>Environmental &amp; Facilities Ser</v>
        <stp/>
        <stp>##V3_BDPV12</stp>
        <stp>ROL US Equity</stp>
        <stp>GICS_SUB_INDUSTRY_NAME</stp>
        <stp>[VALORES POTENCIALES Y SEGUIMIENTO.xlsx]POTENCIALES!R43C7</stp>
        <tr r="G43" s="1"/>
      </tp>
      <tp t="s">
        <v>Banco Bilbao Vizcaya Argentari</v>
        <stp/>
        <stp>##V3_BDPV12</stp>
        <stp>BBVA SQ Equity</stp>
        <stp>SECURITY_NAME</stp>
        <stp>[VALORES POTENCIALES Y SEGUIMIENTO.xlsx]SPX SX5E CAC40 DAX30 IBEX35!R17C14</stp>
        <tr r="N17" s="6"/>
      </tp>
      <tp>
        <v>38760721220.25</v>
        <stp/>
        <stp>##V3_BDPV12</stp>
        <stp>CARR UN Equity</stp>
        <stp>CUR_MKT_CAP</stp>
        <stp>[VALORES POTENCIALES Y SEGUIMIENTO.xlsx]SPX SX5E CAC40 DAX30 IBEX35!R85C3</stp>
        <tr r="C85" s="6"/>
      </tp>
      <tp>
        <v>406.69</v>
        <stp/>
        <stp>##V3_BDPV12</stp>
        <stp>US6153691059 ISIN</stp>
        <stp>INTERVAL_HIGH</stp>
        <stp>[VALORES POTENCIALES Y SEGUIMIENTO.xlsx]CARTERA!R20C4</stp>
        <stp>START_DATE_OVERRIDE</stp>
        <stp>20200101</stp>
        <stp>END_DATE_OVERRIDE</stp>
        <stp>20230203</stp>
        <stp>MARKET_DATA_OVERRIDE</stp>
        <stp>PX_LAST</stp>
        <tr r="D20" s="4"/>
      </tp>
      <tp t="s">
        <v>Leisure Products</v>
        <stp/>
        <stp>##V3_BDPV12</stp>
        <stp>PII US Equity</stp>
        <stp>GICS_SUB_INDUSTRY_NAME</stp>
        <stp>[VALORES POTENCIALES Y SEGUIMIENTO.xlsx]POTENCIALES!R23C7</stp>
        <tr r="G23" s="1"/>
      </tp>
      <tp>
        <v>1152.24</v>
        <stp/>
        <stp>##V3_BDPV12</stp>
        <stp>US09857L1089 ISIN</stp>
        <stp>INTERVAL_LOW</stp>
        <stp>[VALORES POTENCIALES Y SEGUIMIENTO.xlsx]CARTERA!R12C6</stp>
        <stp>START_DATE_OVERRIDE</stp>
        <stp>20200101</stp>
        <stp>END_DATE_OVERRIDE</stp>
        <stp>20230203</stp>
        <stp>MARKET_DATA_OVERRIDE</stp>
        <stp>PX_LAST</stp>
        <tr r="F12" s="4"/>
      </tp>
      <tp>
        <v>22137016406.140003</v>
        <stp/>
        <stp>##V3_BDPV12</stp>
        <stp>RF UN Equity</stp>
        <stp>CUR_MKT_CAP</stp>
        <stp>[VALORES POTENCIALES Y SEGUIMIENTO.xlsx]SPX SX5E CAC40 DAX30 IBEX35!R401C3</stp>
        <tr r="C401" s="6"/>
      </tp>
      <tp>
        <v>334762547222.40002</v>
        <stp/>
        <stp>##V3_BDPV12</stp>
        <stp>PG UN Equity</stp>
        <stp>CUR_MKT_CAP</stp>
        <stp>[VALORES POTENCIALES Y SEGUIMIENTO.xlsx]SPX SX5E CAC40 DAX30 IBEX35!R373C3</stp>
        <tr r="C373" s="6"/>
      </tp>
      <tp t="s">
        <v>TJX COS INC</v>
        <stp/>
        <stp>##V3_BDPV12</stp>
        <stp>TJX  US Equity</stp>
        <stp>SHORT_NAME</stp>
        <stp>[VALORES POTENCIALES Y SEGUIMIENTO.xlsx]POTENCIALES!R234C5</stp>
        <tr r="E234" s="1"/>
      </tp>
      <tp t="s">
        <v>MARKETAXESS</v>
        <stp/>
        <stp>##V3_BDPV12</stp>
        <stp>MKTX US Equity</stp>
        <stp>SHORT_NAME</stp>
        <stp>[VALORES POTENCIALES Y SEGUIMIENTO.xlsx]POTENCIALES!R185C5</stp>
        <tr r="E185" s="1"/>
      </tp>
      <tp>
        <v>1.5</v>
        <stp/>
        <stp>##V3_BDPV12</stp>
        <stp>CSCO US Equity</stp>
        <stp>EQY_DPS</stp>
        <stp>[VALORES POTENCIALES Y SEGUIMIENTO.xlsx]POTENCIALES!R13C10</stp>
        <tr r="J13" s="1"/>
      </tp>
      <tp t="s">
        <v>22/02/2023</v>
        <stp/>
        <stp>##V3_BDPV12</stp>
        <stp>ANSS US Equity</stp>
        <stp>EXPECTED_REPORT_DT</stp>
        <stp>[VALORES POTENCIALES Y SEGUIMIENTO.xlsx]POTENCIALES!R295C8</stp>
        <tr r="H295" s="1"/>
      </tp>
      <tp t="s">
        <v>10/03/2023</v>
        <stp/>
        <stp>##V3_BDPV12</stp>
        <stp>ULTA US Equity</stp>
        <stp>EXPECTED_REPORT_DT</stp>
        <stp>[VALORES POTENCIALES Y SEGUIMIENTO.xlsx]POTENCIALES!R237C8</stp>
        <tr r="H237" s="1"/>
      </tp>
      <tp t="s">
        <v>CH ROBINSON</v>
        <stp/>
        <stp>##V3_BDPV12</stp>
        <stp>CHRW US Equity</stp>
        <stp>SHORT_NAME</stp>
        <stp>[VALORES POTENCIALES Y SEGUIMIENTO.xlsx]POTENCIALES!R176C5</stp>
        <tr r="E176" s="1"/>
      </tp>
      <tp t="s">
        <v>07/02/2023</v>
        <stp/>
        <stp>##V3_BDPV12</stp>
        <stp>JKHY US Equity</stp>
        <stp>EXPECTED_REPORT_DT</stp>
        <stp>[VALORES POTENCIALES Y SEGUIMIENTO.xlsx]POTENCIALES!R310C8</stp>
        <tr r="H310" s="1"/>
      </tp>
      <tp>
        <v>63.55</v>
        <stp/>
        <stp>##V3_BDPV12</stp>
        <stp>ZM US Equity</stp>
        <stp>LOW_52WEEK</stp>
        <stp>[VALORES POTENCIALES Y SEGUIMIENTO.xlsx]POTENCIALES!R298C35</stp>
        <tr r="AI298" s="1"/>
      </tp>
      <tp t="s">
        <v>HAMILTON LANE-A</v>
        <stp/>
        <stp>##V3_BDPV12</stp>
        <stp>HLNE US Equity</stp>
        <stp>SHORT_NAME</stp>
        <stp>[VALORES POTENCIALES Y SEGUIMIENTO.xlsx]POTENCIALES!R112C5</stp>
        <tr r="E112" s="1"/>
      </tp>
      <tp>
        <v>5076288085.9375</v>
        <stp/>
        <stp>##V3_BDPV12</stp>
        <stp>ICLN US Equity</stp>
        <stp>CUR_MKT_CAP</stp>
        <stp>[VALORES POTENCIALES Y SEGUIMIENTO.xlsx]CARTERA!R52C20</stp>
        <tr r="T52" s="4"/>
      </tp>
      <tp t="s">
        <v>ALPHABET INC-C</v>
        <stp/>
        <stp>##V3_BDPV12</stp>
        <stp>GOOG US Equity</stp>
        <stp>SHORT_NAME</stp>
        <stp>[VALORES POTENCIALES Y SEGUIMIENTO.xlsx]POTENCIALES!R281C5</stp>
        <tr r="E281" s="1"/>
      </tp>
      <tp>
        <v>2443382424.96</v>
        <stp/>
        <stp>##V3_BDPV12</stp>
        <stp>EBRO SM Equity</stp>
        <stp>CUR_MKT_CAP</stp>
        <stp>[VALORES POTENCIALES Y SEGUIMIENTO.xlsx]CARTERA!R49C20</stp>
        <tr r="T49" s="4"/>
      </tp>
      <tp t="s">
        <v>05/05/2023</v>
        <stp/>
        <stp>##V3_BDPV12</stp>
        <stp>NLOK US Equity</stp>
        <stp>EXPECTED_REPORT_DT</stp>
        <stp>[VALORES POTENCIALES Y SEGUIMIENTO.xlsx]POTENCIALES!R277C8</stp>
        <tr r="H277" s="1"/>
      </tp>
      <tp t="s">
        <v>#N/A N/A</v>
        <stp/>
        <stp>##V3_BDPV12</stp>
        <stp>XLNX US Equity</stp>
        <stp>EXPECTED_REPORT_DT</stp>
        <stp>[VALORES POTENCIALES Y SEGUIMIENTO.xlsx]POTENCIALES!R347C8</stp>
        <tr r="H347" s="1"/>
      </tp>
      <tp t="s">
        <v>BLACKBAUD INC</v>
        <stp/>
        <stp>##V3_BDPV12</stp>
        <stp>BLKB US Equity</stp>
        <stp>SHORT_NAME</stp>
        <stp>[VALORES POTENCIALES Y SEGUIMIENTO.xlsx]POTENCIALES!R322C5</stp>
        <tr r="E322" s="1"/>
      </tp>
      <tp t="s">
        <v>22/02/2023</v>
        <stp/>
        <stp>##V3_BDPV12</stp>
        <stp>WING US Equity</stp>
        <stp>EXPECTED_REPORT_DT</stp>
        <stp>[VALORES POTENCIALES Y SEGUIMIENTO.xlsx]POTENCIALES!R252C8</stp>
        <tr r="H252" s="1"/>
      </tp>
      <tp t="s">
        <v>14/02/2023</v>
        <stp/>
        <stp>##V3_BDPV12</stp>
        <stp>AKAM US Equity</stp>
        <stp>EXPECTED_REPORT_DT</stp>
        <stp>[VALORES POTENCIALES Y SEGUIMIENTO.xlsx]POTENCIALES!R300C8</stp>
        <tr r="H300" s="1"/>
      </tp>
      <tp t="s">
        <v>28/04/2023</v>
        <stp/>
        <stp>##V3_BDPV12</stp>
        <stp>KLAC US Equity</stp>
        <stp>EXPECTED_REPORT_DT</stp>
        <stp>[VALORES POTENCIALES Y SEGUIMIENTO.xlsx]POTENCIALES!R357C8</stp>
        <tr r="H357" s="1"/>
      </tp>
      <tp>
        <v>32087967338.046104</v>
        <stp/>
        <stp>##V3_BDPV12</stp>
        <stp>GOLD US Equity</stp>
        <stp>CUR_MKT_CAP</stp>
        <stp>[VALORES POTENCIALES Y SEGUIMIENTO.xlsx]CARTERA!R57C20</stp>
        <tr r="T57" s="4"/>
      </tp>
    </main>
    <main first="bofaddin.rtdserver">
      <tp t="e">
        <v>#N/A</v>
        <stp/>
        <stp>BDS|6855544788090335643</stp>
        <tr r="AC7" s="6"/>
      </tp>
    </main>
    <main first="bloomberg.rtd">
      <tp>
        <v>26.2135</v>
        <stp/>
        <stp>##V3_BDPV12</stp>
        <stp>ZG US Equity</stp>
        <stp>LOW_52WEEK</stp>
        <stp>[VALORES POTENCIALES Y SEGUIMIENTO.xlsx]POTENCIALES!R267C35</stp>
        <tr r="AI267" s="1"/>
      </tp>
      <tp>
        <v>23265135654.649998</v>
        <stp/>
        <stp>##V3_BDPV12</stp>
        <stp>K UN Equity</stp>
        <stp>CUR_MKT_CAP</stp>
        <stp>[VALORES POTENCIALES Y SEGUIMIENTO.xlsx]SPX SX5E CAC40 DAX30 IBEX35!R266C3</stp>
        <tr r="C266" s="6"/>
      </tp>
      <tp t="s">
        <v>FAIR ISAAC CORP</v>
        <stp/>
        <stp>##V3_BDPV12</stp>
        <stp>FICO US Equity</stp>
        <stp>SHORT_NAME</stp>
        <stp>[VALORES POTENCIALES Y SEGUIMIENTO.xlsx]POTENCIALES!R307C5</stp>
        <tr r="E307" s="1"/>
      </tp>
      <tp>
        <v>13249910276.200001</v>
        <stp/>
        <stp>##V3_BDPV12</stp>
        <stp>CE UN Equity</stp>
        <stp>CUR_MKT_CAP</stp>
        <stp>[VALORES POTENCIALES Y SEGUIMIENTO.xlsx]SPX SX5E CAC40 DAX30 IBEX35!R95C3</stp>
        <tr r="C95" s="6"/>
      </tp>
      <tp t="s">
        <v>15/02/2023</v>
        <stp/>
        <stp>##V3_BDPV12</stp>
        <stp>BRO US Equity</stp>
        <stp>DVD_PAY_DT</stp>
        <stp>[VALORES POTENCIALES Y SEGUIMIENTO.xlsx]POTENCIALES!R116C12</stp>
        <tr r="L116" s="1"/>
      </tp>
      <tp t="s">
        <v>03/02/2023</v>
        <stp/>
        <stp>##V3_BDPV12</stp>
        <stp>DOL CN Equity</stp>
        <stp>DVD_PAY_DT</stp>
        <stp>[VALORES POTENCIALES Y SEGUIMIENTO.xlsx]POTENCIALES!R226C12</stp>
        <tr r="L226" s="1"/>
      </tp>
      <tp t="s">
        <v>#N/A Field Not Applicable</v>
        <stp/>
        <stp>##V3_BDPV12</stp>
        <stp>CRM US Equity</stp>
        <stp>DVD_PAY_DT</stp>
        <stp>[VALORES POTENCIALES Y SEGUIMIENTO.xlsx]POTENCIALES!R288C12</stp>
        <tr r="L288" s="1"/>
      </tp>
      <tp t="s">
        <v>01/02/2023</v>
        <stp/>
        <stp>##V3_BDPV12</stp>
        <stp>DRI US Equity</stp>
        <stp>DVD_PAY_DT</stp>
        <stp>[VALORES POTENCIALES Y SEGUIMIENTO.xlsx]POTENCIALES!R245C12</stp>
        <tr r="L245" s="1"/>
      </tp>
      <tp>
        <v>45547658546.249992</v>
        <stp/>
        <stp>##V3_BDPV12</stp>
        <stp>A UN Equity</stp>
        <stp>CUR_MKT_CAP</stp>
        <stp>[VALORES POTENCIALES Y SEGUIMIENTO.xlsx]SPX SX5E CAC40 DAX30 IBEX35!R7C3</stp>
        <tr r="C7" s="6"/>
      </tp>
      <tp t="s">
        <v>31/01/2023</v>
        <stp/>
        <stp>##V3_BDPV12</stp>
        <stp>BRC US Equity</stp>
        <stp>DVD_PAY_DT</stp>
        <stp>[VALORES POTENCIALES Y SEGUIMIENTO.xlsx]POTENCIALES!R308C12</stp>
        <tr r="L308" s="1"/>
      </tp>
      <tp t="s">
        <v>31/01/2023</v>
        <stp/>
        <stp>##V3_BDPV12</stp>
        <stp>BRC US Equity</stp>
        <stp>DVD_PAY_DT</stp>
        <stp>[VALORES POTENCIALES Y SEGUIMIENTO.xlsx]POTENCIALES!R258C12</stp>
        <tr r="L258" s="1"/>
      </tp>
      <tp t="s">
        <v>31/01/2023</v>
        <stp/>
        <stp>##V3_BDPV12</stp>
        <stp>BRC US Equity</stp>
        <stp>DVD_PAY_DT</stp>
        <stp>[VALORES POTENCIALES Y SEGUIMIENTO.xlsx]POTENCIALES!R130C12</stp>
        <tr r="L130" s="1"/>
      </tp>
      <tp t="s">
        <v>05/04/2023</v>
        <stp/>
        <stp>##V3_BDPV12</stp>
        <stp>HRB US Equity</stp>
        <stp>DVD_PAY_DT</stp>
        <stp>[VALORES POTENCIALES Y SEGUIMIENTO.xlsx]POTENCIALES!R191C12</stp>
        <tr r="L191" s="1"/>
      </tp>
      <tp t="s">
        <v>02/12/2022</v>
        <stp/>
        <stp>##V3_BDPV12</stp>
        <stp>TRU US Equity</stp>
        <stp>DVD_PAY_DT</stp>
        <stp>[VALORES POTENCIALES Y SEGUIMIENTO.xlsx]POTENCIALES!R181C12</stp>
        <tr r="L181" s="1"/>
      </tp>
      <tp>
        <v>3.08</v>
        <stp/>
        <stp>##V3_BDPV12</stp>
        <stp>MCO US Equity</stp>
        <stp>EQY_DPS</stp>
        <stp>[VALORES POTENCIALES Y SEGUIMIENTO.xlsx]CARTERA!R20C39</stp>
        <tr r="AM20" s="4"/>
      </tp>
      <tp>
        <v>427.31</v>
        <stp/>
        <stp>##V3_BDPV12</stp>
        <stp>ROP US Equity</stp>
        <stp>LAST PRICE</stp>
        <stp>[VALORES POTENCIALES Y SEGUIMIENTO.xlsx]POTENCIALES!R132C30</stp>
        <tr r="AD132" s="1"/>
      </tp>
      <tp>
        <v>39516328643.870003</v>
        <stp/>
        <stp>##V3_BDPV12</stp>
        <stp>HLT US Equity</stp>
        <stp>CUR_MKT_CAP</stp>
        <stp>[VALORES POTENCIALES Y SEGUIMIENTO.xlsx]POTENCIALES!R28C17</stp>
        <tr r="Q28" s="1"/>
      </tp>
      <tp>
        <v>275.16000000000003</v>
        <stp/>
        <stp>##V3_BDPV12</stp>
        <stp>MSI US Equity</stp>
        <stp>HIGH_52WEEK</stp>
        <stp>[VALORES POTENCIALES Y SEGUIMIENTO.xlsx]POTENCIALES!R14C33</stp>
        <tr r="AG14" s="1"/>
      </tp>
      <tp t="s">
        <v>Personal Products</v>
        <stp/>
        <stp>##V3_BDPV12</stp>
        <stp>HLF US Equity</stp>
        <stp>GICS_INDUSTRY_NAME</stp>
        <stp>[VALORES POTENCIALES Y SEGUIMIENTO.xlsx]POTENCIALES!R102C6</stp>
        <tr r="F102" s="1"/>
      </tp>
      <tp>
        <v>456.62</v>
        <stp/>
        <stp>##V3_BDPV12</stp>
        <stp>NOW US Equity</stp>
        <stp>LAST PRICE</stp>
        <stp>[VALORES POTENCIALES Y SEGUIMIENTO.xlsx]POTENCIALES!R285C30</stp>
        <tr r="AD285" s="1"/>
      </tp>
      <tp>
        <v>216.64</v>
        <stp/>
        <stp>##V3_BDPV12</stp>
        <stp>LOW US Equity</stp>
        <stp>LAST PRICE</stp>
        <stp>[VALORES POTENCIALES Y SEGUIMIENTO.xlsx]POTENCIALES!R222C30</stp>
        <tr r="AD222" s="1"/>
      </tp>
      <tp>
        <v>11380586209.199999</v>
        <stp/>
        <stp>##V3_BDPV12</stp>
        <stp>CZR UW Equity</stp>
        <stp>CUR_MKT_CAP</stp>
        <stp>[VALORES POTENCIALES Y SEGUIMIENTO.xlsx]SPX SX5E CAC40 DAX30 IBEX35!R132C3</stp>
        <tr r="C132" s="6"/>
      </tp>
      <tp>
        <v>92.94</v>
        <stp/>
        <stp>##V3_BDPV12</stp>
        <stp>DOX US Equity</stp>
        <stp>LAST PRICE</stp>
        <stp>[VALORES POTENCIALES Y SEGUIMIENTO.xlsx]POTENCIALES!R336C30</stp>
        <tr r="AD336" s="1"/>
      </tp>
      <tp>
        <v>31316430000</v>
        <stp/>
        <stp>##V3_BDPV12</stp>
        <stp>DFS UN Equity</stp>
        <stp>CUR_MKT_CAP</stp>
        <stp>[VALORES POTENCIALES Y SEGUIMIENTO.xlsx]SPX SX5E CAC40 DAX30 IBEX35!R137C3</stp>
        <tr r="C137" s="6"/>
      </tp>
      <tp>
        <v>18717114715.200001</v>
        <stp/>
        <stp>##V3_BDPV12</stp>
        <stp>CLX US Equity</stp>
        <stp>CUR_MKT_CAP</stp>
        <stp>[VALORES POTENCIALES Y SEGUIMIENTO.xlsx]POTENCIALES!R88C17</stp>
        <tr r="Q88" s="1"/>
      </tp>
      <tp t="s">
        <v>CONSTELLATION SO</v>
        <stp/>
        <stp>##V3_BDPV12</stp>
        <stp>CSU CN Equity</stp>
        <stp>SHORT_NAME</stp>
        <stp>[VALORES POTENCIALES Y SEGUIMIENTO.xlsx]POTENCIALES!R319C5</stp>
        <tr r="E319" s="1"/>
      </tp>
      <tp t="s">
        <v>27/04/2023</v>
        <stp/>
        <stp>##V3_BDPV12</stp>
        <stp>PTC US Equity</stp>
        <stp>EXPECTED_REPORT_DT</stp>
        <stp>[VALORES POTENCIALES Y SEGUIMIENTO.xlsx]POTENCIALES!R289C8</stp>
        <tr r="H289" s="1"/>
      </tp>
      <tp t="s">
        <v>Arthur J Gallagher &amp; Co</v>
        <stp/>
        <stp>##V3_BDPV12</stp>
        <stp>AJG UN Equity</stp>
        <stp>SECURITY_NAME</stp>
        <stp>[VALORES POTENCIALES Y SEGUIMIENTO.xlsx]SPX SX5E CAC40 DAX30 IBEX35!R27C5</stp>
        <tr r="E27" s="6"/>
      </tp>
      <tp>
        <v>449.69</v>
        <stp/>
        <stp>##V3_BDPV12</stp>
        <stp>NOC US Equity</stp>
        <stp>LAST PRICE</stp>
        <stp>[VALORES POTENCIALES Y SEGUIMIENTO.xlsx]POTENCIALES!R199C30</stp>
        <tr r="AD199" s="1"/>
      </tp>
      <tp t="s">
        <v>IT0004931058</v>
        <stp/>
        <stp>##V3_BDPV12</stp>
        <stp>MT IM Equity</stp>
        <stp>ID_ISIN</stp>
        <stp>[VALORES POTENCIALES Y SEGUIMIENTO.xlsx]CARTERA!R65C3</stp>
        <tr r="C65" s="4"/>
      </tp>
      <tp>
        <v>7465595404.1499996</v>
        <stp/>
        <stp>##V3_BDPV12</stp>
        <stp>OGN UN Equity</stp>
        <stp>CUR_MKT_CAP</stp>
        <stp>[VALORES POTENCIALES Y SEGUIMIENTO.xlsx]SPX SX5E CAC40 DAX30 IBEX35!R356C3</stp>
        <tr r="C356" s="6"/>
      </tp>
      <tp t="s">
        <v>TEXAS INSTRUMENT</v>
        <stp/>
        <stp>##V3_BDPV12</stp>
        <stp>TXN US Equity</stp>
        <stp>SHORT_NAME</stp>
        <stp>[VALORES POTENCIALES Y SEGUIMIENTO.xlsx]POTENCIALES!R348C5</stp>
        <tr r="E348" s="1"/>
      </tp>
      <tp>
        <v>121.75</v>
        <stp/>
        <stp>##V3_BDPV12</stp>
        <stp>NSP US Equity</stp>
        <stp>HIGH_52WEEK</stp>
        <stp>[VALORES POTENCIALES Y SEGUIMIENTO.xlsx]POTENCIALES!R56C33</stp>
        <tr r="AG56" s="1"/>
      </tp>
      <tp>
        <v>189.73</v>
        <stp/>
        <stp>##V3_BDPV12</stp>
        <stp>LHX US Equity</stp>
        <stp>LOW_52WEEK</stp>
        <stp>[VALORES POTENCIALES Y SEGUIMIENTO.xlsx]POTENCIALES!R204C35</stp>
        <tr r="AI204" s="1"/>
      </tp>
      <tp>
        <v>286.31</v>
        <stp/>
        <stp>##V3_BDPV12</stp>
        <stp>ROK US Equity</stp>
        <stp>LAST PRICE</stp>
        <stp>[VALORES POTENCIALES Y SEGUIMIENTO.xlsx]POTENCIALES!R155C30</stp>
        <tr r="AD155" s="1"/>
      </tp>
      <tp>
        <v>194150925291.36002</v>
        <stp/>
        <stp>##V3_BDPV12</stp>
        <stp>MCD UN Equity</stp>
        <stp>CUR_MKT_CAP</stp>
        <stp>[VALORES POTENCIALES Y SEGUIMIENTO.xlsx]SPX SX5E CAC40 DAX30 IBEX35!R302C3</stp>
        <tr r="C302" s="6"/>
      </tp>
      <tp t="s">
        <v>Commercial Services &amp; Supplies</v>
        <stp/>
        <stp>##V3_BDPV12</stp>
        <stp>BRC US Equity</stp>
        <stp>GICS_INDUSTRY_NAME</stp>
        <stp>[VALORES POTENCIALES Y SEGUIMIENTO.xlsx]POTENCIALES!R308C6</stp>
        <tr r="F308" s="1"/>
      </tp>
      <tp t="s">
        <v>Commercial Services &amp; Supplies</v>
        <stp/>
        <stp>##V3_BDPV12</stp>
        <stp>BRC US Equity</stp>
        <stp>GICS_INDUSTRY_NAME</stp>
        <stp>[VALORES POTENCIALES Y SEGUIMIENTO.xlsx]POTENCIALES!R258C6</stp>
        <tr r="F258" s="1"/>
      </tp>
      <tp>
        <v>148282151712.24002</v>
        <stp/>
        <stp>##V3_BDPV12</stp>
        <stp>NEE UN Equity</stp>
        <stp>CUR_MKT_CAP</stp>
        <stp>[VALORES POTENCIALES Y SEGUIMIENTO.xlsx]SPX SX5E CAC40 DAX30 IBEX35!R334C3</stp>
        <tr r="C334" s="6"/>
      </tp>
      <tp>
        <v>61.39</v>
        <stp/>
        <stp>##V3_BDPV12</stp>
        <stp>SON US Equity</stp>
        <stp>LAST PRICE</stp>
        <stp>[VALORES POTENCIALES Y SEGUIMIENTO.xlsx]POTENCIALES!R168C30</stp>
        <tr r="AD168" s="1"/>
      </tp>
      <tp>
        <v>203.3</v>
        <stp/>
        <stp>##V3_BDPV12</stp>
        <stp>HON US Equity</stp>
        <stp>LAST PRICE</stp>
        <stp>[VALORES POTENCIALES Y SEGUIMIENTO.xlsx]POTENCIALES!R125C30</stp>
        <tr r="AD125" s="1"/>
      </tp>
      <tp>
        <v>12.945</v>
        <stp/>
        <stp>##V3_BDPV12</stp>
        <stp>IT0003856405 ISIN</stp>
        <stp>INTERVAL_HIGH</stp>
        <stp>[VALORES POTENCIALES Y SEGUIMIENTO.xlsx]CARTERA!R60C4</stp>
        <stp>START_DATE_OVERRIDE</stp>
        <stp>20200101</stp>
        <stp>END_DATE_OVERRIDE</stp>
        <stp>20230203</stp>
        <stp>MARKET_DATA_OVERRIDE</stp>
        <stp>PX_LAST</stp>
        <tr r="D60" s="4"/>
      </tp>
      <tp>
        <v>9.14</v>
        <stp/>
        <stp>##V3_BDPV12</stp>
        <stp>HK0941009539 ISIN</stp>
        <stp>INTERVAL_HIGH</stp>
        <stp>[VALORES POTENCIALES Y SEGUIMIENTO.xlsx]CARTERA!R59C4</stp>
        <stp>START_DATE_OVERRIDE</stp>
        <stp>20200101</stp>
        <stp>END_DATE_OVERRIDE</stp>
        <stp>20230203</stp>
        <stp>MARKET_DATA_OVERRIDE</stp>
        <stp>PX_LAST</stp>
        <tr r="D59" s="4"/>
      </tp>
      <tp t="s">
        <v>Pharmaceuticals</v>
        <stp/>
        <stp>##V3_BDPV12</stp>
        <stp>BMY US Equity</stp>
        <stp>GICS_SUB_INDUSTRY_NAME</stp>
        <stp>[VALORES POTENCIALES Y SEGUIMIENTO.xlsx]POTENCIALES!R92C7</stp>
        <tr r="G92" s="1"/>
      </tp>
      <tp t="s">
        <v>Managed Health Care</v>
        <stp/>
        <stp>##V3_BDPV12</stp>
        <stp>CNC US Equity</stp>
        <stp>GICS_SUB_INDUSTRY_NAME</stp>
        <stp>[VALORES POTENCIALES Y SEGUIMIENTO.xlsx]POTENCIALES!R82C7</stp>
        <tr r="G82" s="1"/>
      </tp>
      <tp>
        <v>130595040000.00002</v>
        <stp/>
        <stp>##V3_BDPV12</stp>
        <stp>AMGN UW Equity</stp>
        <stp>CUR_MKT_CAP</stp>
        <stp>[VALORES POTENCIALES Y SEGUIMIENTO.xlsx]SPX SX5E CAC40 DAX30 IBEX35!R38C3</stp>
        <tr r="C38" s="6"/>
      </tp>
      <tp t="s">
        <v>Cellnex Telecom SA</v>
        <stp/>
        <stp>##V3_BDPV12</stp>
        <stp>CLNX SM Equity</stp>
        <stp>SECURITY_NAME</stp>
        <stp>[VALORES POTENCIALES Y SEGUIMIENTO.xlsx]SPX SX5E CAC40 DAX30 IBEX35!R17C41</stp>
        <tr r="AO17" s="6"/>
      </tp>
      <tp>
        <v>24.621161452869643</v>
        <stp/>
        <stp>##V3_BDPV12</stp>
        <stp>IR US Equity</stp>
        <stp>EV_EBITDA_ADJUSTED</stp>
        <stp>[VALORES POTENCIALES Y SEGUIMIENTO.xlsx]POTENCIALES!R163C15</stp>
        <tr r="O163" s="1"/>
      </tp>
      <tp t="s">
        <v>Diversified Support Services</v>
        <stp/>
        <stp>##V3_BDPV12</stp>
        <stp>BYD CN Equity</stp>
        <stp>GICS_SUB_INDUSTRY_NAME</stp>
        <stp>[VALORES POTENCIALES Y SEGUIMIENTO.xlsx]POTENCIALES!R42C7</stp>
        <tr r="G42" s="1"/>
      </tp>
      <tp t="s">
        <v>CaixaBank SA</v>
        <stp/>
        <stp>##V3_BDPV12</stp>
        <stp>CABK SM Equity</stp>
        <stp>SECURITY_NAME</stp>
        <stp>[VALORES POTENCIALES Y SEGUIMIENTO.xlsx]SPX SX5E CAC40 DAX30 IBEX35!R15C41</stp>
        <tr r="AO15" s="6"/>
      </tp>
      <tp t="s">
        <v>09/02/2023</v>
        <stp/>
        <stp>##V3_BDPV12</stp>
        <stp>QLYS US Equity</stp>
        <stp>EXPECTED_REPORT_DT</stp>
        <stp>[VALORES POTENCIALES Y SEGUIMIENTO.xlsx]POTENCIALES!R334C8</stp>
        <tr r="H334" s="1"/>
      </tp>
      <tp t="s">
        <v>IT Services</v>
        <stp/>
        <stp>##V3_BDPV12</stp>
        <stp>VRSN US Equity</stp>
        <stp>GICS_INDUSTRY_NAME</stp>
        <stp>[VALORES POTENCIALES Y SEGUIMIENTO.xlsx]POTENCIALES!R279C6</stp>
        <tr r="F279" s="1"/>
      </tp>
      <tp>
        <v>139067280000</v>
        <stp/>
        <stp>##V3_BDPV12</stp>
        <stp>T UN Equity</stp>
        <stp>CUR_MKT_CAP</stp>
        <stp>[VALORES POTENCIALES Y SEGUIMIENTO.xlsx]SPX SX5E CAC40 DAX30 IBEX35!R435C3</stp>
        <tr r="C435" s="6"/>
      </tp>
      <tp t="s">
        <v>10/03/2023</v>
        <stp/>
        <stp>##V3_BDPV12</stp>
        <stp>FIZZ US Equity</stp>
        <stp>EXPECTED_REPORT_DT</stp>
        <stp>[VALORES POTENCIALES Y SEGUIMIENTO.xlsx]POTENCIALES!R251C8</stp>
        <tr r="H251" s="1"/>
      </tp>
      <tp t="s">
        <v>GENTEX CORP</v>
        <stp/>
        <stp>##V3_BDPV12</stp>
        <stp>GNTX US Equity</stp>
        <stp>SHORT_NAME</stp>
        <stp>[VALORES POTENCIALES Y SEGUIMIENTO.xlsx]POTENCIALES!R133C5</stp>
        <tr r="E133" s="1"/>
      </tp>
      <tp t="s">
        <v>INTUIT INC</v>
        <stp/>
        <stp>##V3_BDPV12</stp>
        <stp>INTU US Equity</stp>
        <stp>SHORT_NAME</stp>
        <stp>[VALORES POTENCIALES Y SEGUIMIENTO.xlsx]POTENCIALES!R283C5</stp>
        <tr r="E283" s="1"/>
      </tp>
      <tp t="s">
        <v>23/02/2023</v>
        <stp/>
        <stp>##V3_BDPV12</stp>
        <stp>VIPS US Equity</stp>
        <stp>EXPECTED_REPORT_DT</stp>
        <stp>[VALORES POTENCIALES Y SEGUIMIENTO.xlsx]POTENCIALES!R361C8</stp>
        <tr r="H361" s="1"/>
      </tp>
      <tp>
        <v>158260153317.45001</v>
        <stp/>
        <stp>##V3_BDPV12</stp>
        <stp>PM UN Equity</stp>
        <stp>CUR_MKT_CAP</stp>
        <stp>[VALORES POTENCIALES Y SEGUIMIENTO.xlsx]SPX SX5E CAC40 DAX30 IBEX35!R380C3</stp>
        <tr r="C380" s="6"/>
      </tp>
      <tp t="s">
        <v>07/02/2023</v>
        <stp/>
        <stp>##V3_BDPV12</stp>
        <stp>FISV US Equity</stp>
        <stp>EXPECTED_REPORT_DT</stp>
        <stp>[VALORES POTENCIALES Y SEGUIMIENTO.xlsx]POTENCIALES!R311C8</stp>
        <tr r="H311" s="1"/>
      </tp>
      <tp>
        <v>52.706500000000005</v>
        <stp/>
        <stp>##V3_BDPV12</stp>
        <stp>US02079K3059 ISIN</stp>
        <stp>INTERVAL_LOW</stp>
        <stp>[VALORES POTENCIALES Y SEGUIMIENTO.xlsx]CARTERA!R14C6</stp>
        <stp>START_DATE_OVERRIDE</stp>
        <stp>20200101</stp>
        <stp>END_DATE_OVERRIDE</stp>
        <stp>20230203</stp>
        <stp>MARKET_DATA_OVERRIDE</stp>
        <stp>PX_LAST</stp>
        <tr r="F14" s="4"/>
      </tp>
      <tp t="s">
        <v>13/02/2023</v>
        <stp/>
        <stp>##V3_BDPV12</stp>
        <stp>CHKP US Equity</stp>
        <stp>EXPECTED_REPORT_DT</stp>
        <stp>[VALORES POTENCIALES Y SEGUIMIENTO.xlsx]POTENCIALES!R360C8</stp>
        <tr r="H360" s="1"/>
      </tp>
      <tp t="s">
        <v>LEIDOS HOLDINGS</v>
        <stp/>
        <stp>##V3_BDPV12</stp>
        <stp>LDOS US Equity</stp>
        <stp>SHORT_NAME</stp>
        <stp>[VALORES POTENCIALES Y SEGUIMIENTO.xlsx]POTENCIALES!R339C5</stp>
        <tr r="E339" s="1"/>
      </tp>
      <tp t="s">
        <v>Building Products</v>
        <stp/>
        <stp>##V3_BDPV12</stp>
        <stp>TREX US Equity</stp>
        <stp>GICS_INDUSTRY_NAME</stp>
        <stp>[VALORES POTENCIALES Y SEGUIMIENTO.xlsx]POTENCIALES!R119C6</stp>
        <tr r="F119" s="1"/>
      </tp>
      <tp t="s">
        <v>DUNKIN' BRANDS G</v>
        <stp/>
        <stp>##V3_BDPV12</stp>
        <stp>DNKN US Equity</stp>
        <stp>SHORT_NAME</stp>
        <stp>[VALORES POTENCIALES Y SEGUIMIENTO.xlsx]POTENCIALES!R243C5</stp>
        <tr r="E243" s="1"/>
      </tp>
      <tp t="s">
        <v>23/02/2023</v>
        <stp/>
        <stp>##V3_BDPV12</stp>
        <stp>BKNG US Equity</stp>
        <stp>EXPECTED_REPORT_DT</stp>
        <stp>[VALORES POTENCIALES Y SEGUIMIENTO.xlsx]POTENCIALES!R263C8</stp>
        <tr r="H263" s="1"/>
      </tp>
    </main>
    <main first="bofaddin.rtdserver">
      <tp t="e">
        <v>#N/A</v>
        <stp/>
        <stp>BDS|7435971291179739057</stp>
        <tr r="B7" s="6"/>
      </tp>
    </main>
    <main first="bloomberg.rtd">
      <tp t="s">
        <v>15/02/2023</v>
        <stp/>
        <stp>##V3_BDPV12</stp>
        <stp>SABR US Equity</stp>
        <stp>EXPECTED_REPORT_DT</stp>
        <stp>[VALORES POTENCIALES Y SEGUIMIENTO.xlsx]POTENCIALES!R189C8</stp>
        <tr r="H189" s="1"/>
      </tp>
      <tp>
        <v>105.62</v>
        <stp/>
        <stp>##V3_BDPV12</stp>
        <stp>CP CN Equity</stp>
        <stp>LAST PRICE</stp>
        <stp>[VALORES POTENCIALES Y SEGUIMIENTO.xlsx]POTENCIALES!R170C30</stp>
        <tr r="AD170" s="1"/>
      </tp>
      <tp t="s">
        <v>23/02/2023</v>
        <stp/>
        <stp>##V3_BDPV12</stp>
        <stp>OLED US Equity</stp>
        <stp>EXPECTED_REPORT_DT</stp>
        <stp>[VALORES POTENCIALES Y SEGUIMIENTO.xlsx]POTENCIALES!R124C8</stp>
        <tr r="H124" s="1"/>
      </tp>
      <tp>
        <v>17762229974.719997</v>
        <stp/>
        <stp>##V3_BDPV12</stp>
        <stp>BR UN Equity</stp>
        <stp>CUR_MKT_CAP</stp>
        <stp>[VALORES POTENCIALES Y SEGUIMIENTO.xlsx]SPX SX5E CAC40 DAX30 IBEX35!R76C3</stp>
        <tr r="C76" s="6"/>
      </tp>
      <tp>
        <v>3.3072805139186294</v>
        <stp/>
        <stp>##V3_BDPV12</stp>
        <stp>HII US Equity</stp>
        <stp>NET_DEBT_TO_EBITDA</stp>
        <stp>[VALORES POTENCIALES Y SEGUIMIENTO.xlsx]POTENCIALES!R169C20</stp>
        <tr r="T169" s="1"/>
      </tp>
      <tp>
        <v>2.3159626988480526</v>
        <stp/>
        <stp>##V3_BDPV12</stp>
        <stp>LII US Equity</stp>
        <stp>NET_DEBT_TO_EBITDA</stp>
        <stp>[VALORES POTENCIALES Y SEGUIMIENTO.xlsx]POTENCIALES!R121C20</stp>
        <tr r="T121" s="1"/>
      </tp>
      <tp>
        <v>3.2336114421930873</v>
        <stp/>
        <stp>##V3_BDPV12</stp>
        <stp>STN CN Equity</stp>
        <stp>NET_DEBT_TO_EBITDA</stp>
        <stp>[VALORES POTENCIALES Y SEGUIMIENTO.xlsx]POTENCIALES!R141C20</stp>
        <tr r="T141" s="1"/>
      </tp>
      <tp>
        <v>39.979999999999997</v>
        <stp/>
        <stp>##V3_BDPV12</stp>
        <stp>IPG US Equity</stp>
        <stp>HIGH_52WEEK</stp>
        <stp>[VALORES POTENCIALES Y SEGUIMIENTO.xlsx]POTENCIALES!R9C33</stp>
        <tr r="AG9" s="1"/>
      </tp>
      <tp>
        <v>13.092335664335664</v>
        <stp/>
        <stp>##V3_BDPV12</stp>
        <stp>TXN US Equity</stp>
        <stp>EV_EBITDA_ADJUSTED</stp>
        <stp>[VALORES POTENCIALES Y SEGUIMIENTO.xlsx]POTENCIALES!R348C15</stp>
        <tr r="O348" s="1"/>
      </tp>
      <tp t="s">
        <v>01/03/2023</v>
        <stp/>
        <stp>##V3_BDPV12</stp>
        <stp>KXS CN Equity</stp>
        <stp>EXPECTED_REPORT_DT</stp>
        <stp>[VALORES POTENCIALES Y SEGUIMIENTO.xlsx]POTENCIALES!R257C8</stp>
        <tr r="H257" s="1"/>
      </tp>
      <tp>
        <v>18330503000</v>
        <stp/>
        <stp>##V3_BDPV12</stp>
        <stp>KEY UN Equity</stp>
        <stp>CUR_MKT_CAP</stp>
        <stp>[VALORES POTENCIALES Y SEGUIMIENTO.xlsx]SPX SX5E CAC40 DAX30 IBEX35!R267C3</stp>
        <tr r="C267" s="6"/>
      </tp>
      <tp>
        <v>33.31</v>
        <stp/>
        <stp>##V3_BDPV12</stp>
        <stp>IPG US Equity</stp>
        <stp>PX_CLOSE_YTD</stp>
        <stp>[VALORES POTENCIALES Y SEGUIMIENTO.xlsx]POTENCIALES!R9C29</stp>
        <tr r="AC9" s="1"/>
      </tp>
      <tp>
        <v>210.94</v>
        <stp/>
        <stp>##V3_BDPV12</stp>
        <stp>FLT US Equity</stp>
        <stp>LAST PRICE</stp>
        <stp>[VALORES POTENCIALES Y SEGUIMIENTO.xlsx]POTENCIALES!R192C30</stp>
        <tr r="AD192" s="1"/>
      </tp>
      <tp t="s">
        <v>FR0000120073</v>
        <stp/>
        <stp>##V3_BDPV12</stp>
        <stp>AI FP Equity</stp>
        <stp>ID_ISIN</stp>
        <stp>[VALORES POTENCIALES Y SEGUIMIENTO.xlsx]CARTERA!R19C3</stp>
        <tr r="C19" s="4"/>
      </tp>
      <tp t="s">
        <v>Professional Services</v>
        <stp/>
        <stp>##V3_BDPV12</stp>
        <stp>J US Equity</stp>
        <stp>GICS_INDUSTRY_NAME</stp>
        <stp>[VALORES POTENCIALES Y SEGUIMIENTO.xlsx]POTENCIALES!R137C6</stp>
        <tr r="F137" s="1"/>
      </tp>
      <tp t="s">
        <v>Professional Services</v>
        <stp/>
        <stp>##V3_BDPV12</stp>
        <stp>KBR US Equity</stp>
        <stp>GICS_INDUSTRY_NAME</stp>
        <stp>[VALORES POTENCIALES Y SEGUIMIENTO.xlsx]POTENCIALES!R142C6</stp>
        <tr r="F142" s="1"/>
      </tp>
      <tp t="s">
        <v>27/02/2023</v>
        <stp/>
        <stp>##V3_BDPV12</stp>
        <stp>ZM US Equity</stp>
        <stp>EXPECTED_REPORT_DT</stp>
        <stp>[VALORES POTENCIALES Y SEGUIMIENTO.xlsx]POTENCIALES!R298C8</stp>
        <tr r="H298" s="1"/>
      </tp>
      <tp>
        <v>118.14</v>
        <stp/>
        <stp>##V3_BDPV12</stp>
        <stp>PII US Equity</stp>
        <stp>PX_CLOSE_1D</stp>
        <stp>[VALORES POTENCIALES Y SEGUIMIENTO.xlsx]POTENCIALES!R23C32</stp>
        <tr r="AF23" s="1"/>
      </tp>
      <tp>
        <v>45074385215.510002</v>
        <stp/>
        <stp>##V3_BDPV12</stp>
        <stp>JCI UN Equity</stp>
        <stp>CUR_MKT_CAP</stp>
        <stp>[VALORES POTENCIALES Y SEGUIMIENTO.xlsx]SPX SX5E CAC40 DAX30 IBEX35!R261C3</stp>
        <tr r="C261" s="6"/>
      </tp>
      <tp>
        <v>63.45</v>
        <stp/>
        <stp>##V3_BDPV12</stp>
        <stp>DKS US Equity</stp>
        <stp>LOW_52WEEK</stp>
        <stp>[VALORES POTENCIALES Y SEGUIMIENTO.xlsx]POTENCIALES!R247C35</stp>
        <tr r="AI247" s="1"/>
      </tp>
      <tp>
        <v>43219809824.400002</v>
        <stp/>
        <stp>##V3_BDPV12</stp>
        <stp>ECL UN Equity</stp>
        <stp>CUR_MKT_CAP</stp>
        <stp>[VALORES POTENCIALES Y SEGUIMIENTO.xlsx]SPX SX5E CAC40 DAX30 IBEX35!R161C3</stp>
        <tr r="C161" s="6"/>
      </tp>
      <tp>
        <v>16056635886.269999</v>
        <stp/>
        <stp>##V3_BDPV12</stp>
        <stp>SJM UN Equity</stp>
        <stp>CUR_MKT_CAP</stp>
        <stp>[VALORES POTENCIALES Y SEGUIMIENTO.xlsx]SPX SX5E CAC40 DAX30 IBEX35!R418C3</stp>
        <tr r="C418" s="6"/>
      </tp>
      <tp t="s">
        <v>NL0011794037</v>
        <stp/>
        <stp>##V3_BDPV12</stp>
        <stp>AD NA Equity</stp>
        <stp>ID_ISIN</stp>
        <stp>[VALORES POTENCIALES Y SEGUIMIENTO.xlsx]CARTERA!R51C3</stp>
        <tr r="C51" s="4"/>
      </tp>
      <tp>
        <v>16.785</v>
        <stp/>
        <stp>##V3_BDPV12</stp>
        <stp>HLF US Equity</stp>
        <stp>LAST PRICE</stp>
        <stp>[VALORES POTENCIALES Y SEGUIMIENTO.xlsx]POTENCIALES!R102C30</stp>
        <tr r="AD102" s="1"/>
      </tp>
      <tp>
        <v>131.24</v>
        <stp/>
        <stp>##V3_BDPV12</stp>
        <stp>CLH US Equity</stp>
        <stp>LAST PRICE</stp>
        <stp>[VALORES POTENCIALES Y SEGUIMIENTO.xlsx]POTENCIALES!R148C30</stp>
        <tr r="AD148" s="1"/>
      </tp>
      <tp>
        <v>17696996987.66</v>
        <stp/>
        <stp>##V3_BDPV12</stp>
        <stp>ROL US Equity</stp>
        <stp>CUR_MKT_CAP</stp>
        <stp>[VALORES POTENCIALES Y SEGUIMIENTO.xlsx]POTENCIALES!R43C17</stp>
        <tr r="Q43" s="1"/>
      </tp>
      <tp>
        <v>100.31</v>
        <stp/>
        <stp>##V3_BDPV12</stp>
        <stp>HLI US Equity</stp>
        <stp>LAST PRICE</stp>
        <stp>[VALORES POTENCIALES Y SEGUIMIENTO.xlsx]POTENCIALES!R106C30</stp>
        <tr r="AD106" s="1"/>
      </tp>
      <tp t="s">
        <v>Machinery</v>
        <stp/>
        <stp>##V3_BDPV12</stp>
        <stp>ITW US Equity</stp>
        <stp>GICS_INDUSTRY_NAME</stp>
        <stp>[VALORES POTENCIALES Y SEGUIMIENTO.xlsx]POTENCIALES!R160C6</stp>
        <tr r="F160" s="1"/>
      </tp>
      <tp t="s">
        <v>Diversified Consumer Services</v>
        <stp/>
        <stp>##V3_BDPV12</stp>
        <stp>HRB US Equity</stp>
        <stp>GICS_INDUSTRY_NAME</stp>
        <stp>[VALORES POTENCIALES Y SEGUIMIENTO.xlsx]POTENCIALES!R191C6</stp>
        <tr r="F191" s="1"/>
      </tp>
      <tp>
        <v>17652568000</v>
        <stp/>
        <stp>##V3_BDPV12</stp>
        <stp>MOH US Equity</stp>
        <stp>CUR_MKT_CAP</stp>
        <stp>[VALORES POTENCIALES Y SEGUIMIENTO.xlsx]POTENCIALES!R83C17</stp>
        <tr r="Q83" s="1"/>
      </tp>
      <tp t="s">
        <v>USD</v>
        <stp/>
        <stp>##V3_BDPV12</stp>
        <stp>BA US Equity</stp>
        <stp>CRNCY</stp>
        <stp>[VALORES POTENCIALES Y SEGUIMIENTO.xlsx]CARTERA!R24C9</stp>
        <tr r="I24" s="4"/>
      </tp>
      <tp t="s">
        <v>USD</v>
        <stp/>
        <stp>##V3_BDPV12</stp>
        <stp>FB US Equity</stp>
        <stp>CRNCY</stp>
        <stp>[VALORES POTENCIALES Y SEGUIMIENTO.xlsx]CARTERA!R37C9</stp>
        <tr r="I37" s="4"/>
      </tp>
      <tp t="s">
        <v>EUR</v>
        <stp/>
        <stp>##V3_BDPV12</stp>
        <stp>AD NA Equity</stp>
        <stp>CRNCY</stp>
        <stp>[VALORES POTENCIALES Y SEGUIMIENTO.xlsx]CARTERA!R51C9</stp>
        <tr r="I51" s="4"/>
      </tp>
      <tp t="s">
        <v>08/03/2023</v>
        <stp/>
        <stp>##V3_BDPV12</stp>
        <stp>CR US Equity</stp>
        <stp>DVD_PAY_DT</stp>
        <stp>[VALORES POTENCIALES Y SEGUIMIENTO.xlsx]POTENCIALES!R156C12</stp>
        <tr r="L156" s="1"/>
      </tp>
      <tp>
        <v>154.375</v>
        <stp/>
        <stp>##V3_BDPV12</stp>
        <stp>NL0000235190 ISIN</stp>
        <stp>INTERVAL_HIGH</stp>
        <stp>[VALORES POTENCIALES Y SEGUIMIENTO.xlsx]CARTERA!R32C4</stp>
        <stp>START_DATE_OVERRIDE</stp>
        <stp>20200101</stp>
        <stp>END_DATE_OVERRIDE</stp>
        <stp>20230203</stp>
        <stp>MARKET_DATA_OVERRIDE</stp>
        <stp>PX_LAST</stp>
        <tr r="D32" s="4"/>
      </tp>
      <tp t="s">
        <v>Leisure Products</v>
        <stp/>
        <stp>##V3_BDPV12</stp>
        <stp>PTON US Equity</stp>
        <stp>GICS_SUB_INDUSTRY_NAME</stp>
        <stp>[VALORES POTENCIALES Y SEGUIMIENTO.xlsx]POTENCIALES!R22C7</stp>
        <tr r="G22" s="1"/>
      </tp>
      <tp t="s">
        <v>Research &amp; Consulting Services</v>
        <stp/>
        <stp>##V3_BDPV12</stp>
        <stp>FCN US Equity</stp>
        <stp>GICS_SUB_INDUSTRY_NAME</stp>
        <stp>[VALORES POTENCIALES Y SEGUIMIENTO.xlsx]POTENCIALES!R51C7</stp>
        <tr r="G51" s="1"/>
      </tp>
      <tp>
        <v>30.46</v>
        <stp/>
        <stp>##V3_BDPV12</stp>
        <stp>CA0679011084 ISIN</stp>
        <stp>INTERVAL_HIGH</stp>
        <stp>[VALORES POTENCIALES Y SEGUIMIENTO.xlsx]CARTERA!R57C4</stp>
        <stp>START_DATE_OVERRIDE</stp>
        <stp>20200101</stp>
        <stp>END_DATE_OVERRIDE</stp>
        <stp>20230203</stp>
        <stp>MARKET_DATA_OVERRIDE</stp>
        <stp>PX_LAST</stp>
        <tr r="D57" s="4"/>
      </tp>
      <tp>
        <v>21.55</v>
        <stp/>
        <stp>##V3_BDPV12</stp>
        <stp>ES0112501012 ISIN</stp>
        <stp>INTERVAL_HIGH</stp>
        <stp>[VALORES POTENCIALES Y SEGUIMIENTO.xlsx]CARTERA!R49C4</stp>
        <stp>START_DATE_OVERRIDE</stp>
        <stp>20200101</stp>
        <stp>END_DATE_OVERRIDE</stp>
        <stp>20230203</stp>
        <stp>MARKET_DATA_OVERRIDE</stp>
        <stp>PX_LAST</stp>
        <tr r="D49" s="4"/>
      </tp>
      <tp>
        <v>11472000616.23</v>
        <stp/>
        <stp>##V3_BDPV12</stp>
        <stp>CDAY UN Equity</stp>
        <stp>CUR_MKT_CAP</stp>
        <stp>[VALORES POTENCIALES Y SEGUIMIENTO.xlsx]SPX SX5E CAC40 DAX30 IBEX35!R92C3</stp>
        <tr r="C92" s="6"/>
      </tp>
      <tp t="s">
        <v>Health Care Services</v>
        <stp/>
        <stp>##V3_BDPV12</stp>
        <stp>CHE US Equity</stp>
        <stp>GICS_SUB_INDUSTRY_NAME</stp>
        <stp>[VALORES POTENCIALES Y SEGUIMIENTO.xlsx]POTENCIALES!R81C7</stp>
        <tr r="G81" s="1"/>
      </tp>
      <tp t="s">
        <v>#N/A N/A</v>
        <stp/>
        <stp>##V3_BDPV12</stp>
        <stp>IT0004931058 ISIN</stp>
        <stp>INTERVAL_LOW</stp>
        <stp>[VALORES POTENCIALES Y SEGUIMIENTO.xlsx]CARTERA!R65C6</stp>
        <stp>START_DATE_OVERRIDE</stp>
        <stp>20200101</stp>
        <stp>END_DATE_OVERRIDE</stp>
        <stp>20230203</stp>
        <stp>MARKET_DATA_OVERRIDE</stp>
        <stp>PX_LAST</stp>
        <tr r="F65" s="4"/>
      </tp>
      <tp t="s">
        <v>Agricultural &amp; Farm Machinery</v>
        <stp/>
        <stp>##V3_BDPV12</stp>
        <stp>TTC US Equity</stp>
        <stp>GICS_SUB_INDUSTRY_NAME</stp>
        <stp>[VALORES POTENCIALES Y SEGUIMIENTO.xlsx]POTENCIALES!R21C7</stp>
        <tr r="G21" s="1"/>
      </tp>
      <tp t="s">
        <v>Application Software</v>
        <stp/>
        <stp>##V3_BDPV12</stp>
        <stp>PCTY US Equity</stp>
        <stp>GICS_SUB_INDUSTRY_NAME</stp>
        <stp>[VALORES POTENCIALES Y SEGUIMIENTO.xlsx]POTENCIALES!R62C7</stp>
        <tr r="G62" s="1"/>
      </tp>
      <tp t="s">
        <v>Road &amp; Rail</v>
        <stp/>
        <stp>##V3_BDPV12</stp>
        <stp>LSTR US Equity</stp>
        <stp>GICS_INDUSTRY_NAME</stp>
        <stp>[VALORES POTENCIALES Y SEGUIMIENTO.xlsx]POTENCIALES!R179C6</stp>
        <tr r="F179" s="1"/>
      </tp>
      <tp>
        <v>0.183</v>
        <stp/>
        <stp>##V3_BDPV12</stp>
        <stp>MT IM Equity</stp>
        <stp>EQY_DPS</stp>
        <stp>[VALORES POTENCIALES Y SEGUIMIENTO.xlsx]CARTERA!R65C39</stp>
        <tr r="AM65" s="4"/>
      </tp>
      <tp t="s">
        <v>INTEL CORP</v>
        <stp/>
        <stp>##V3_BDPV12</stp>
        <stp>INTC US Equity</stp>
        <stp>SHORT_NAME</stp>
        <stp>[VALORES POTENCIALES Y SEGUIMIENTO.xlsx]POTENCIALES!R352C5</stp>
        <tr r="E352" s="1"/>
      </tp>
      <tp>
        <v>0</v>
        <stp/>
        <stp>##V3_BDPV12</stp>
        <stp>BFAM US Equity</stp>
        <stp>EQY_DPS</stp>
        <stp>[VALORES POTENCIALES Y SEGUIMIENTO.xlsx]POTENCIALES!R64C10</stp>
        <tr r="J64" s="1"/>
      </tp>
      <tp>
        <v>72897532562.87999</v>
        <stp/>
        <stp>##V3_BDPV12</stp>
        <stp>SO UN Equity</stp>
        <stp>CUR_MKT_CAP</stp>
        <stp>[VALORES POTENCIALES Y SEGUIMIENTO.xlsx]SPX SX5E CAC40 DAX30 IBEX35!R422C3</stp>
        <tr r="C422" s="6"/>
      </tp>
      <tp t="s">
        <v>17/02/2023</v>
        <stp/>
        <stp>##V3_BDPV12</stp>
        <stp>AJRD US Equity</stp>
        <stp>EXPECTED_REPORT_DT</stp>
        <stp>[VALORES POTENCIALES Y SEGUIMIENTO.xlsx]POTENCIALES!R203C8</stp>
        <tr r="H203" s="1"/>
      </tp>
      <tp>
        <v>47923572929.5</v>
        <stp/>
        <stp>##V3_BDPV12</stp>
        <stp>PANW US Equity</stp>
        <stp>CUR_MKT_CAP</stp>
        <stp>[VALORES POTENCIALES Y SEGUIMIENTO.xlsx]CARTERA!R22C20</stp>
        <tr r="T22" s="4"/>
      </tp>
      <tp t="s">
        <v>SYNOPSYS INC</v>
        <stp/>
        <stp>##V3_BDPV12</stp>
        <stp>SNPS US Equity</stp>
        <stp>SHORT_NAME</stp>
        <stp>[VALORES POTENCIALES Y SEGUIMIENTO.xlsx]POTENCIALES!R292C5</stp>
        <tr r="E292" s="1"/>
      </tp>
      <tp t="s">
        <v>NORDSON CORP</v>
        <stp/>
        <stp>##V3_BDPV12</stp>
        <stp>NDSN US Equity</stp>
        <stp>SHORT_NAME</stp>
        <stp>[VALORES POTENCIALES Y SEGUIMIENTO.xlsx]POTENCIALES!R158C5</stp>
        <tr r="E158" s="1"/>
      </tp>
      <tp t="s">
        <v>ROSS STORES INC</v>
        <stp/>
        <stp>##V3_BDPV12</stp>
        <stp>ROST US Equity</stp>
        <stp>SHORT_NAME</stp>
        <stp>[VALORES POTENCIALES Y SEGUIMIENTO.xlsx]POTENCIALES!R213C5</stp>
        <tr r="E213" s="1"/>
      </tp>
      <tp t="s">
        <v>Semiconductors &amp; Semiconductor</v>
        <stp/>
        <stp>##V3_BDPV12</stp>
        <stp>LRCX US Equity</stp>
        <stp>GICS_INDUSTRY_NAME</stp>
        <stp>[VALORES POTENCIALES Y SEGUIMIENTO.xlsx]POTENCIALES!R358C6</stp>
        <tr r="F358" s="1"/>
      </tp>
      <tp t="s">
        <v>OLLIE'S BARGAIN</v>
        <stp/>
        <stp>##V3_BDPV12</stp>
        <stp>OLLI US Equity</stp>
        <stp>SHORT_NAME</stp>
        <stp>[VALORES POTENCIALES Y SEGUIMIENTO.xlsx]POTENCIALES!R230C5</stp>
        <tr r="E230" s="1"/>
      </tp>
      <tp>
        <v>42664426584</v>
        <stp/>
        <stp>##V3_BDPV12</stp>
        <stp>TT UN Equity</stp>
        <stp>CUR_MKT_CAP</stp>
        <stp>[VALORES POTENCIALES Y SEGUIMIENTO.xlsx]SPX SX5E CAC40 DAX30 IBEX35!R455C3</stp>
        <tr r="C455" s="6"/>
      </tp>
      <tp t="s">
        <v>Software</v>
        <stp/>
        <stp>##V3_BDPV12</stp>
        <stp>ORCL US Equity</stp>
        <stp>GICS_INDUSTRY_NAME</stp>
        <stp>[VALORES POTENCIALES Y SEGUIMIENTO.xlsx]POTENCIALES!R318C6</stp>
        <tr r="F318" s="1"/>
      </tp>
      <tp t="s">
        <v>INOVALON HOLDI-A</v>
        <stp/>
        <stp>##V3_BDPV12</stp>
        <stp>INOV US Equity</stp>
        <stp>SHORT_NAME</stp>
        <stp>[VALORES POTENCIALES Y SEGUIMIENTO.xlsx]POTENCIALES!R312C5</stp>
        <tr r="E312" s="1"/>
      </tp>
      <tp t="s">
        <v>24/02/2023</v>
        <stp/>
        <stp>##V3_BDPV12</stp>
        <stp>LAMR US Equity</stp>
        <stp>EXPECTED_REPORT_DT</stp>
        <stp>[VALORES POTENCIALES Y SEGUIMIENTO.xlsx]POTENCIALES!R118C8</stp>
        <tr r="H118" s="1"/>
      </tp>
      <tp>
        <v>3.8</v>
        <stp/>
        <stp>##V3_BDPV12</stp>
        <stp>CTAS US Equity</stp>
        <stp>EQY_DPS</stp>
        <stp>[VALORES POTENCIALES Y SEGUIMIENTO.xlsx]POTENCIALES!R47C10</stp>
        <tr r="J47" s="1"/>
      </tp>
      <tp t="s">
        <v>SEI INVESTMENTS</v>
        <stp/>
        <stp>##V3_BDPV12</stp>
        <stp>SEIC US Equity</stp>
        <stp>SHORT_NAME</stp>
        <stp>[VALORES POTENCIALES Y SEGUIMIENTO.xlsx]POTENCIALES!R109C5</stp>
        <tr r="E109" s="1"/>
      </tp>
      <tp t="s">
        <v>ADV ENERGY INDS</v>
        <stp/>
        <stp>##V3_BDPV12</stp>
        <stp>AEIS US Equity</stp>
        <stp>SHORT_NAME</stp>
        <stp>[VALORES POTENCIALES Y SEGUIMIENTO.xlsx]POTENCIALES!R249C5</stp>
        <tr r="E249" s="1"/>
      </tp>
      <tp>
        <v>0.95</v>
        <stp/>
        <stp>##V3_BDPV12</stp>
        <stp>AD NA Equity</stp>
        <stp>EQY_DPS</stp>
        <stp>[VALORES POTENCIALES Y SEGUIMIENTO.xlsx]CARTERA!R51C39</stp>
        <tr r="AM51" s="4"/>
      </tp>
      <tp>
        <v>83.81</v>
        <stp/>
        <stp>##V3_BDPV12</stp>
        <stp>CL US Equity</stp>
        <stp>HIGH_52WEEK</stp>
        <stp>[VALORES POTENCIALES Y SEGUIMIENTO.xlsx]POTENCIALES!R67C33</stp>
        <tr r="AG67" s="1"/>
      </tp>
      <tp>
        <v>41862520221.75</v>
        <stp/>
        <stp>##V3_BDPV12</stp>
        <stp>O UN Equity</stp>
        <stp>CUR_MKT_CAP</stp>
        <stp>[VALORES POTENCIALES Y SEGUIMIENTO.xlsx]SPX SX5E CAC40 DAX30 IBEX35!R354C3</stp>
        <tr r="C354" s="6"/>
      </tp>
      <tp t="s">
        <v>WD-40 CO</v>
        <stp/>
        <stp>##V3_BDPV12</stp>
        <stp>WDFC US Equity</stp>
        <stp>SHORT_NAME</stp>
        <stp>[VALORES POTENCIALES Y SEGUIMIENTO.xlsx]POTENCIALES!R248C5</stp>
        <tr r="E248" s="1"/>
      </tp>
      <tp>
        <v>94665501414.000015</v>
        <stp/>
        <stp>##V3_BDPV12</stp>
        <stp>BKNG US Equity</stp>
        <stp>CUR_MKT_CAP</stp>
        <stp>[VALORES POTENCIALES Y SEGUIMIENTO.xlsx]CARTERA!R12C20</stp>
        <tr r="T12" s="4"/>
      </tp>
      <tp>
        <v>2481544309.7199998</v>
        <stp/>
        <stp>##V3_BDPV12</stp>
        <stp>GLNG US Equity</stp>
        <stp>CUR_MKT_CAP</stp>
        <stp>[VALORES POTENCIALES Y SEGUIMIENTO.xlsx]CARTERA!R61C20</stp>
        <tr r="T61" s="4"/>
      </tp>
      <tp t="s">
        <v>IT Services</v>
        <stp/>
        <stp>##V3_BDPV12</stp>
        <stp>SSNC US Equity</stp>
        <stp>GICS_INDUSTRY_NAME</stp>
        <stp>[VALORES POTENCIALES Y SEGUIMIENTO.xlsx]POTENCIALES!R299C6</stp>
        <tr r="F299" s="1"/>
      </tp>
      <tp>
        <v>340.11</v>
        <stp/>
        <stp>##V3_BDPV12</stp>
        <stp>CI US Equity</stp>
        <stp>HIGH_52WEEK</stp>
        <stp>[VALORES POTENCIALES Y SEGUIMIENTO.xlsx]POTENCIALES!R99C33</stp>
        <tr r="AG99" s="1"/>
      </tp>
      <tp t="s">
        <v>LINCOLN ELECTRIC</v>
        <stp/>
        <stp>##V3_BDPV12</stp>
        <stp>LECO US Equity</stp>
        <stp>SHORT_NAME</stp>
        <stp>[VALORES POTENCIALES Y SEGUIMIENTO.xlsx]POTENCIALES!R149C5</stp>
        <tr r="E149" s="1"/>
      </tp>
      <tp t="s">
        <v>Specialty Retail</v>
        <stp/>
        <stp>##V3_BDPV12</stp>
        <stp>ORLY US Equity</stp>
        <stp>GICS_INDUSTRY_NAME</stp>
        <stp>[VALORES POTENCIALES Y SEGUIMIENTO.xlsx]POTENCIALES!R218C6</stp>
        <tr r="F218" s="1"/>
      </tp>
      <tp>
        <v>16772237191.869997</v>
        <stp/>
        <stp>##V3_BDPV12</stp>
        <stp>CF UN Equity</stp>
        <stp>CUR_MKT_CAP</stp>
        <stp>[VALORES POTENCIALES Y SEGUIMIENTO.xlsx]SPX SX5E CAC40 DAX30 IBEX35!R97C3</stp>
        <tr r="C97" s="6"/>
      </tp>
      <tp>
        <v>88115173170.200012</v>
        <stp/>
        <stp>##V3_BDPV12</stp>
        <stp>CB UN Equity</stp>
        <stp>CUR_MKT_CAP</stp>
        <stp>[VALORES POTENCIALES Y SEGUIMIENTO.xlsx]SPX SX5E CAC40 DAX30 IBEX35!R87C3</stp>
        <tr r="C87" s="6"/>
      </tp>
      <tp t="s">
        <v>30/12/2022</v>
        <stp/>
        <stp>##V3_BDPV12</stp>
        <stp>GPN US Equity</stp>
        <stp>DVD_PAY_DT</stp>
        <stp>[VALORES POTENCIALES Y SEGUIMIENTO.xlsx]POTENCIALES!R193C12</stp>
        <tr r="L193" s="1"/>
      </tp>
      <tp t="s">
        <v>12/04/2023</v>
        <stp/>
        <stp>##V3_BDPV12</stp>
        <stp>APH US Equity</stp>
        <stp>DVD_PAY_DT</stp>
        <stp>[VALORES POTENCIALES Y SEGUIMIENTO.xlsx]POTENCIALES!R129C12</stp>
        <tr r="L129" s="1"/>
      </tp>
      <tp t="s">
        <v>03/01/2023</v>
        <stp/>
        <stp>##V3_BDPV12</stp>
        <stp>GPC US Equity</stp>
        <stp>DVD_PAY_DT</stp>
        <stp>[VALORES POTENCIALES Y SEGUIMIENTO.xlsx]POTENCIALES!R219C12</stp>
        <tr r="L219" s="1"/>
      </tp>
      <tp>
        <v>3.3443099273607748</v>
        <stp/>
        <stp>##V3_BDPV12</stp>
        <stp>LHX US Equity</stp>
        <stp>NET_DEBT_TO_EBITDA</stp>
        <stp>[VALORES POTENCIALES Y SEGUIMIENTO.xlsx]POTENCIALES!R204C20</stp>
        <tr r="T204" s="1"/>
      </tp>
      <tp t="s">
        <v>30/12/2022</v>
        <stp/>
        <stp>##V3_BDPV12</stp>
        <stp>DPZ US Equity</stp>
        <stp>DVD_PAY_DT</stp>
        <stp>[VALORES POTENCIALES Y SEGUIMIENTO.xlsx]POTENCIALES!R241C12</stp>
        <tr r="L241" s="1"/>
      </tp>
      <tp>
        <v>64.873132424594132</v>
        <stp/>
        <stp>##V3_BDPV12</stp>
        <stp>TYL US Equity</stp>
        <stp>EV_EBITDA_ADJUSTED</stp>
        <stp>[VALORES POTENCIALES Y SEGUIMIENTO.xlsx]POTENCIALES!R317C15</stp>
        <tr r="O317" s="1"/>
      </tp>
      <tp t="s">
        <v>#N/A Field Not Applicable</v>
        <stp/>
        <stp>##V3_BDPV12</stp>
        <stp>SPR US Equity</stp>
        <stp>DVD_PAY_DT</stp>
        <stp>[VALORES POTENCIALES Y SEGUIMIENTO.xlsx]POTENCIALES!R200C12</stp>
        <tr r="L200" s="1"/>
      </tp>
      <tp t="s">
        <v>25/01/2023</v>
        <stp/>
        <stp>##V3_BDPV12</stp>
        <stp>GPS US Equity</stp>
        <stp>DVD_PAY_DT</stp>
        <stp>[VALORES POTENCIALES Y SEGUIMIENTO.xlsx]POTENCIALES!R214C12</stp>
        <tr r="L214" s="1"/>
      </tp>
      <tp>
        <v>9.1513324691986515</v>
        <stp/>
        <stp>##V3_BDPV12</stp>
        <stp>AYI US Equity</stp>
        <stp>EV_EBITDA_ADJUSTED</stp>
        <stp>[VALORES POTENCIALES Y SEGUIMIENTO.xlsx]POTENCIALES!R122C15</stp>
        <tr r="O122" s="1"/>
      </tp>
      <tp t="s">
        <v>10/03/2023</v>
        <stp/>
        <stp>##V3_BDPV12</stp>
        <stp>UPS US Equity</stp>
        <stp>DVD_PAY_DT</stp>
        <stp>[VALORES POTENCIALES Y SEGUIMIENTO.xlsx]POTENCIALES!R178C12</stp>
        <tr r="L178" s="1"/>
      </tp>
      <tp>
        <v>74.900000000000006</v>
        <stp/>
        <stp>##V3_BDPV12</stp>
        <stp>MMS US Equity</stp>
        <stp>LAST PRICE</stp>
        <stp>[VALORES POTENCIALES Y SEGUIMIENTO.xlsx]POTENCIALES!R338C30</stp>
        <tr r="AD338" s="1"/>
      </tp>
      <tp t="s">
        <v>Aerospace &amp; Defense</v>
        <stp/>
        <stp>##V3_BDPV12</stp>
        <stp>LMT US Equity</stp>
        <stp>GICS_INDUSTRY_NAME</stp>
        <stp>[VALORES POTENCIALES Y SEGUIMIENTO.xlsx]POTENCIALES!R194C6</stp>
        <tr r="F194" s="1"/>
      </tp>
      <tp>
        <v>90.15</v>
        <stp/>
        <stp>##V3_BDPV12</stp>
        <stp>EMR US Equity</stp>
        <stp>LAST PRICE</stp>
        <stp>[VALORES POTENCIALES Y SEGUIMIENTO.xlsx]POTENCIALES!R123C30</stp>
        <tr r="AD123" s="1"/>
      </tp>
      <tp>
        <v>120.01</v>
        <stp/>
        <stp>##V3_BDPV12</stp>
        <stp>VMW US Equity</stp>
        <stp>LAST PRICE</stp>
        <stp>[VALORES POTENCIALES Y SEGUIMIENTO.xlsx]POTENCIALES!R297C30</stp>
        <tr r="AD297" s="1"/>
      </tp>
      <tp>
        <v>464.38</v>
        <stp/>
        <stp>##V3_BDPV12</stp>
        <stp>LMT US Equity</stp>
        <stp>LAST PRICE</stp>
        <stp>[VALORES POTENCIALES Y SEGUIMIENTO.xlsx]POTENCIALES!R194C30</stp>
        <tr r="AD194" s="1"/>
      </tp>
      <tp t="s">
        <v>Aerospace &amp; Defense</v>
        <stp/>
        <stp>##V3_BDPV12</stp>
        <stp>LHX US Equity</stp>
        <stp>GICS_INDUSTRY_NAME</stp>
        <stp>[VALORES POTENCIALES Y SEGUIMIENTO.xlsx]POTENCIALES!R204C6</stp>
        <tr r="F204" s="1"/>
      </tp>
      <tp>
        <v>140.54</v>
        <stp/>
        <stp>##V3_BDPV12</stp>
        <stp>WMT US Equity</stp>
        <stp>LAST PRICE</stp>
        <stp>[VALORES POTENCIALES Y SEGUIMIENTO.xlsx]POTENCIALES!R231C30</stp>
        <tr r="AD231" s="1"/>
      </tp>
      <tp t="s">
        <v>08/02/2023</v>
        <stp/>
        <stp>##V3_BDPV12</stp>
        <stp>SON US Equity</stp>
        <stp>EXPECTED_REPORT_DT</stp>
        <stp>[VALORES POTENCIALES Y SEGUIMIENTO.xlsx]POTENCIALES!R168C8</stp>
        <tr r="H168" s="1"/>
      </tp>
      <tp>
        <v>80493938000</v>
        <stp/>
        <stp>##V3_BDPV12</stp>
        <stp>PGR UN Equity</stp>
        <stp>CUR_MKT_CAP</stp>
        <stp>[VALORES POTENCIALES Y SEGUIMIENTO.xlsx]SPX SX5E CAC40 DAX30 IBEX35!R374C3</stp>
        <tr r="C374" s="6"/>
      </tp>
      <tp>
        <v>79279206456.23999</v>
        <stp/>
        <stp>##V3_BDPV12</stp>
        <stp>TGT UN Equity</stp>
        <stp>CUR_MKT_CAP</stp>
        <stp>[VALORES POTENCIALES Y SEGUIMIENTO.xlsx]SPX SX5E CAC40 DAX30 IBEX35!R444C3</stp>
        <tr r="C444" s="6"/>
      </tp>
      <tp>
        <v>113943216915.48</v>
        <stp/>
        <stp>##V3_BDPV12</stp>
        <stp>MDT UN Equity</stp>
        <stp>CUR_MKT_CAP</stp>
        <stp>[VALORES POTENCIALES Y SEGUIMIENTO.xlsx]SPX SX5E CAC40 DAX30 IBEX35!R307C3</stp>
        <tr r="C307" s="6"/>
      </tp>
      <tp>
        <v>10.494430668583563</v>
        <stp/>
        <stp>##V3_BDPV12</stp>
        <stp>941 HK Equity</stp>
        <stp>RETURN_COM_EQY</stp>
        <stp>[VALORES POTENCIALES Y SEGUIMIENTO.xlsx]CARTERA!R59C19</stp>
        <tr r="S59" s="4"/>
      </tp>
      <tp t="s">
        <v>08/02/2023</v>
        <stp/>
        <stp>##V3_BDPV12</stp>
        <stp>YUM US Equity</stp>
        <stp>EXPECTED_REPORT_DT</stp>
        <stp>[VALORES POTENCIALES Y SEGUIMIENTO.xlsx]POTENCIALES!R242C8</stp>
        <tr r="H242" s="1"/>
      </tp>
      <tp>
        <v>87.06</v>
        <stp/>
        <stp>##V3_BDPV12</stp>
        <stp>RHI US Equity</stp>
        <stp>PX_CLOSE_1D</stp>
        <stp>[VALORES POTENCIALES Y SEGUIMIENTO.xlsx]POTENCIALES!R57C32</stp>
        <tr r="AF57" s="1"/>
      </tp>
      <tp>
        <v>17498544397.600002</v>
        <stp/>
        <stp>##V3_BDPV12</stp>
        <stp>PKI UN Equity</stp>
        <stp>CUR_MKT_CAP</stp>
        <stp>[VALORES POTENCIALES Y SEGUIMIENTO.xlsx]SPX SX5E CAC40 DAX30 IBEX35!R378C3</stp>
        <tr r="C378" s="6"/>
      </tp>
      <tp>
        <v>79.2</v>
        <stp/>
        <stp>##V3_BDPV12</stp>
        <stp>HQY US Equity</stp>
        <stp>HIGH_52WEEK</stp>
        <stp>[VALORES POTENCIALES Y SEGUIMIENTO.xlsx]POTENCIALES!R55C33</stp>
        <tr r="AG55" s="1"/>
      </tp>
      <tp>
        <v>125.66</v>
        <stp/>
        <stp>##V3_BDPV12</stp>
        <stp>CHH US Equity</stp>
        <stp>PX_CLOSE_1D</stp>
        <stp>[VALORES POTENCIALES Y SEGUIMIENTO.xlsx]POTENCIALES!R25C32</stp>
        <tr r="AF25" s="1"/>
      </tp>
      <tp t="s">
        <v>DE000A2GS401</v>
        <stp/>
        <stp>##V3_BDPV12</stp>
        <stp>SOW GY Equity</stp>
        <stp>ID_ISIN</stp>
        <stp>[VALORES POTENCIALES Y SEGUIMIENTO.xlsx]CARTERA!R38C3</stp>
        <tr r="C38" s="4"/>
      </tp>
      <tp t="s">
        <v>Bank of America Corp</v>
        <stp/>
        <stp>##V3_BDPV12</stp>
        <stp>BAC UN Equity</stp>
        <stp>SECURITY_NAME</stp>
        <stp>[VALORES POTENCIALES Y SEGUIMIENTO.xlsx]SPX SX5E CAC40 DAX30 IBEX35!R61C5</stp>
        <tr r="E61" s="6"/>
      </tp>
      <tp t="s">
        <v>Advanced Micro Devices Inc</v>
        <stp/>
        <stp>##V3_BDPV12</stp>
        <stp>AMD UW Equity</stp>
        <stp>SECURITY_NAME</stp>
        <stp>[VALORES POTENCIALES Y SEGUIMIENTO.xlsx]SPX SX5E CAC40 DAX30 IBEX35!R36C5</stp>
        <tr r="E36" s="6"/>
      </tp>
      <tp t="s">
        <v>AMETEK Inc</v>
        <stp/>
        <stp>##V3_BDPV12</stp>
        <stp>AME UN Equity</stp>
        <stp>SECURITY_NAME</stp>
        <stp>[VALORES POTENCIALES Y SEGUIMIENTO.xlsx]SPX SX5E CAC40 DAX30 IBEX35!R37C5</stp>
        <tr r="E37" s="6"/>
      </tp>
      <tp t="s">
        <v>American International Group I</v>
        <stp/>
        <stp>##V3_BDPV12</stp>
        <stp>AIG UN Equity</stp>
        <stp>SECURITY_NAME</stp>
        <stp>[VALORES POTENCIALES Y SEGUIMIENTO.xlsx]SPX SX5E CAC40 DAX30 IBEX35!R25C5</stp>
        <tr r="E25" s="6"/>
      </tp>
      <tp t="s">
        <v>09/05/2023</v>
        <stp/>
        <stp>##V3_BDPV12</stp>
        <stp>EA US Equity</stp>
        <stp>EXPECTED_REPORT_DT</stp>
        <stp>[VALORES POTENCIALES Y SEGUIMIENTO.xlsx]POTENCIALES!R329C8</stp>
        <tr r="H329" s="1"/>
      </tp>
      <tp t="s">
        <v>17/02/2023</v>
        <stp/>
        <stp>##V3_BDPV12</stp>
        <stp>DE US Equity</stp>
        <stp>EXPECTED_REPORT_DT</stp>
        <stp>[VALORES POTENCIALES Y SEGUIMIENTO.xlsx]POTENCIALES!R159C8</stp>
        <tr r="H159" s="1"/>
      </tp>
      <tp>
        <v>1684.77</v>
        <stp/>
        <stp>##V3_BDPV12</stp>
        <stp>CMG US Equity</stp>
        <stp>LAST PRICE</stp>
        <stp>[VALORES POTENCIALES Y SEGUIMIENTO.xlsx]POTENCIALES!R244C30</stp>
        <tr r="AD244" s="1"/>
      </tp>
      <tp>
        <v>146.41</v>
        <stp/>
        <stp>##V3_BDPV12</stp>
        <stp>EME US Equity</stp>
        <stp>LAST PRICE</stp>
        <stp>[VALORES POTENCIALES Y SEGUIMIENTO.xlsx]POTENCIALES!R138C30</stp>
        <tr r="AD138" s="1"/>
      </tp>
      <tp>
        <v>40147812233.700005</v>
        <stp/>
        <stp>##V3_BDPV12</stp>
        <stp>CNC US Equity</stp>
        <stp>CUR_MKT_CAP</stp>
        <stp>[VALORES POTENCIALES Y SEGUIMIENTO.xlsx]POTENCIALES!R82C17</stp>
        <tr r="Q82" s="1"/>
      </tp>
      <tp>
        <v>5150688605.6300011</v>
        <stp/>
        <stp>##V3_BDPV12</stp>
        <stp>UAA UN Equity</stp>
        <stp>CUR_MKT_CAP</stp>
        <stp>[VALORES POTENCIALES Y SEGUIMIENTO.xlsx]SPX SX5E CAC40 DAX30 IBEX35!R462C3</stp>
        <tr r="C462" s="6"/>
      </tp>
      <tp t="s">
        <v>Machinery</v>
        <stp/>
        <stp>##V3_BDPV12</stp>
        <stp>ITT US Equity</stp>
        <stp>GICS_INDUSTRY_NAME</stp>
        <stp>[VALORES POTENCIALES Y SEGUIMIENTO.xlsx]POTENCIALES!R161C6</stp>
        <tr r="F161" s="1"/>
      </tp>
      <tp>
        <v>509.96</v>
        <stp/>
        <stp>##V3_BDPV12</stp>
        <stp>CHE US Equity</stp>
        <stp>PX_CLOSE_1D</stp>
        <stp>[VALORES POTENCIALES Y SEGUIMIENTO.xlsx]POTENCIALES!R81C32</stp>
        <tr r="AF81" s="1"/>
      </tp>
      <tp>
        <v>442418957810.86493</v>
        <stp/>
        <stp>##V3_BDPV12</stp>
        <stp>UNH US Equity</stp>
        <stp>CUR_MKT_CAP</stp>
        <stp>[VALORES POTENCIALES Y SEGUIMIENTO.xlsx]POTENCIALES!R87C17</stp>
        <tr r="Q87" s="1"/>
      </tp>
      <tp>
        <v>59892088248.160004</v>
        <stp/>
        <stp>##V3_BDPV12</stp>
        <stp>ICE UN Equity</stp>
        <stp>CUR_MKT_CAP</stp>
        <stp>[VALORES POTENCIALES Y SEGUIMIENTO.xlsx]SPX SX5E CAC40 DAX30 IBEX35!R240C3</stp>
        <tr r="C240" s="6"/>
      </tp>
      <tp>
        <v>193037338568.58499</v>
        <stp/>
        <stp>##V3_BDPV12</stp>
        <stp>NKE UN Equity</stp>
        <stp>CUR_MKT_CAP</stp>
        <stp>[VALORES POTENCIALES Y SEGUIMIENTO.xlsx]SPX SX5E CAC40 DAX30 IBEX35!R338C3</stp>
        <tr r="C338" s="6"/>
      </tp>
      <tp>
        <v>82.9</v>
        <stp/>
        <stp>##V3_BDPV12</stp>
        <stp>CHD US Equity</stp>
        <stp>PX_CLOSE_1D</stp>
        <stp>[VALORES POTENCIALES Y SEGUIMIENTO.xlsx]POTENCIALES!R90C32</stp>
        <tr r="AF90" s="1"/>
      </tp>
      <tp t="s">
        <v>Electronic Equipment, Instrume</v>
        <stp/>
        <stp>##V3_BDPV12</stp>
        <stp>APH US Equity</stp>
        <stp>GICS_INDUSTRY_NAME</stp>
        <stp>[VALORES POTENCIALES Y SEGUIMIENTO.xlsx]POTENCIALES!R129C6</stp>
        <tr r="F129" s="1"/>
      </tp>
      <tp>
        <v>38834125091.530006</v>
        <stp/>
        <stp>##V3_BDPV12</stp>
        <stp>TDG UN Equity</stp>
        <stp>CUR_MKT_CAP</stp>
        <stp>[VALORES POTENCIALES Y SEGUIMIENTO.xlsx]SPX SX5E CAC40 DAX30 IBEX35!R437C3</stp>
        <tr r="C437" s="6"/>
      </tp>
      <tp t="s">
        <v>Homebuilding</v>
        <stp/>
        <stp>##V3_BDPV12</stp>
        <stp>NVR US Equity</stp>
        <stp>GICS_SUB_INDUSTRY_NAME</stp>
        <stp>[VALORES POTENCIALES Y SEGUIMIENTO.xlsx]POTENCIALES!R20C7</stp>
        <tr r="G20" s="1"/>
      </tp>
      <tp t="s">
        <v>Leisure Products</v>
        <stp/>
        <stp>##V3_BDPV12</stp>
        <stp>HAS US Equity</stp>
        <stp>GICS_SUB_INDUSTRY_NAME</stp>
        <stp>[VALORES POTENCIALES Y SEGUIMIENTO.xlsx]POTENCIALES!R30C7</stp>
        <tr r="G30" s="1"/>
      </tp>
      <tp t="s">
        <v>Financial Exchanges &amp; Data</v>
        <stp/>
        <stp>##V3_BDPV12</stp>
        <stp>FDS US Equity</stp>
        <stp>GICS_SUB_INDUSTRY_NAME</stp>
        <stp>[VALORES POTENCIALES Y SEGUIMIENTO.xlsx]POTENCIALES!R10C7</stp>
        <tr r="G10" s="1"/>
      </tp>
      <tp t="s">
        <v>Research &amp; Consulting Services</v>
        <stp/>
        <stp>##V3_BDPV12</stp>
        <stp>BAH US Equity</stp>
        <stp>GICS_SUB_INDUSTRY_NAME</stp>
        <stp>[VALORES POTENCIALES Y SEGUIMIENTO.xlsx]POTENCIALES!R50C7</stp>
        <tr r="G50" s="1"/>
      </tp>
      <tp t="s">
        <v>Household Products</v>
        <stp/>
        <stp>##V3_BDPV12</stp>
        <stp>CHD US Equity</stp>
        <stp>GICS_SUB_INDUSTRY_NAME</stp>
        <stp>[VALORES POTENCIALES Y SEGUIMIENTO.xlsx]POTENCIALES!R90C7</stp>
        <tr r="G90" s="1"/>
      </tp>
      <tp t="s">
        <v>#N/A Field Not Applicable</v>
        <stp/>
        <stp>##V3_BDPV12</stp>
        <stp>BA US Equity</stp>
        <stp>DVD_PAY_DT</stp>
        <stp>[VALORES POTENCIALES Y SEGUIMIENTO.xlsx]POTENCIALES!R196C12</stp>
        <tr r="L196" s="1"/>
      </tp>
      <tp t="s">
        <v>ASML Holding NV</v>
        <stp/>
        <stp>##V3_BDPV12</stp>
        <stp>ASML NA Equity</stp>
        <stp>SECURITY_NAME</stp>
        <stp>[VALORES POTENCIALES Y SEGUIMIENTO.xlsx]SPX SX5E CAC40 DAX30 IBEX35!R14C14</stp>
        <tr r="N14" s="6"/>
      </tp>
      <tp>
        <v>-35.021481577919531</v>
        <stp/>
        <stp>##V3_BDPV12</stp>
        <stp>ZG US Equity</stp>
        <stp>NET_DEBT_TO_EBITDA</stp>
        <stp>[VALORES POTENCIALES Y SEGUIMIENTO.xlsx]POTENCIALES!R267C20</stp>
        <tr r="T267" s="1"/>
      </tp>
      <tp>
        <v>-6.9903765869384911</v>
        <stp/>
        <stp>##V3_BDPV12</stp>
        <stp>ZM US Equity</stp>
        <stp>NET_DEBT_TO_EBITDA</stp>
        <stp>[VALORES POTENCIALES Y SEGUIMIENTO.xlsx]POTENCIALES!R298C20</stp>
        <tr r="T298" s="1"/>
      </tp>
      <tp t="s">
        <v>Biotechnology</v>
        <stp/>
        <stp>##V3_BDPV12</stp>
        <stp>REGN US Equity</stp>
        <stp>GICS_SUB_INDUSTRY_NAME</stp>
        <stp>[VALORES POTENCIALES Y SEGUIMIENTO.xlsx]POTENCIALES!R41C7</stp>
        <tr r="G41" s="1"/>
      </tp>
      <tp>
        <v>61.66</v>
        <stp/>
        <stp>##V3_BDPV12</stp>
        <stp>US4228061093 ISIN</stp>
        <stp>INTERVAL_LOW</stp>
        <stp>[VALORES POTENCIALES Y SEGUIMIENTO.xlsx]CARTERA!R25C6</stp>
        <stp>START_DATE_OVERRIDE</stp>
        <stp>20200101</stp>
        <stp>END_DATE_OVERRIDE</stp>
        <stp>20230203</stp>
        <stp>MARKET_DATA_OVERRIDE</stp>
        <stp>PX_LAST</stp>
        <tr r="F25" s="4"/>
      </tp>
      <tp>
        <v>50736115780</v>
        <stp/>
        <stp>##V3_BDPV12</stp>
        <stp>CDNS UW Equity</stp>
        <stp>CUR_MKT_CAP</stp>
        <stp>[VALORES POTENCIALES Y SEGUIMIENTO.xlsx]SPX SX5E CAC40 DAX30 IBEX35!R93C3</stp>
        <tr r="C93" s="6"/>
      </tp>
      <tp>
        <v>347.45</v>
        <stp/>
        <stp>##V3_BDPV12</stp>
        <stp>US0970231058 ISIN</stp>
        <stp>INTERVAL_HIGH</stp>
        <stp>[VALORES POTENCIALES Y SEGUIMIENTO.xlsx]CARTERA!R24C4</stp>
        <stp>START_DATE_OVERRIDE</stp>
        <stp>20200101</stp>
        <stp>END_DATE_OVERRIDE</stp>
        <stp>20230203</stp>
        <stp>MARKET_DATA_OVERRIDE</stp>
        <stp>PX_LAST</stp>
        <tr r="D24" s="4"/>
      </tp>
      <tp t="s">
        <v>22/02/2023</v>
        <stp/>
        <stp>##V3_BDPV12</stp>
        <stp>TJX  US Equity</stp>
        <stp>EXPECTED_REPORT_DT</stp>
        <stp>[VALORES POTENCIALES Y SEGUIMIENTO.xlsx]POTENCIALES!R234C8</stp>
        <tr r="H234" s="1"/>
      </tp>
      <tp>
        <v>8074373173.4899998</v>
        <stp/>
        <stp>##V3_BDPV12</stp>
        <stp>RL UN Equity</stp>
        <stp>CUR_MKT_CAP</stp>
        <stp>[VALORES POTENCIALES Y SEGUIMIENTO.xlsx]SPX SX5E CAC40 DAX30 IBEX35!R404C3</stp>
        <tr r="C404" s="6"/>
      </tp>
      <tp t="s">
        <v>ULTA BEAUTY INC</v>
        <stp/>
        <stp>##V3_BDPV12</stp>
        <stp>ULTA US Equity</stp>
        <stp>SHORT_NAME</stp>
        <stp>[VALORES POTENCIALES Y SEGUIMIENTO.xlsx]POTENCIALES!R237C5</stp>
        <tr r="E237" s="1"/>
      </tp>
      <tp t="s">
        <v>27/04/2023</v>
        <stp/>
        <stp>##V3_BDPV12</stp>
        <stp>CHRW US Equity</stp>
        <stp>EXPECTED_REPORT_DT</stp>
        <stp>[VALORES POTENCIALES Y SEGUIMIENTO.xlsx]POTENCIALES!R176C8</stp>
        <tr r="H176" s="1"/>
      </tp>
      <tp t="s">
        <v>20/04/2023</v>
        <stp/>
        <stp>##V3_BDPV12</stp>
        <stp>MKTX US Equity</stp>
        <stp>EXPECTED_REPORT_DT</stp>
        <stp>[VALORES POTENCIALES Y SEGUIMIENTO.xlsx]POTENCIALES!R185C8</stp>
        <tr r="H185" s="1"/>
      </tp>
      <tp t="s">
        <v>ANSYS INC</v>
        <stp/>
        <stp>##V3_BDPV12</stp>
        <stp>ANSS US Equity</stp>
        <stp>SHORT_NAME</stp>
        <stp>[VALORES POTENCIALES Y SEGUIMIENTO.xlsx]POTENCIALES!R295C5</stp>
        <tr r="E295" s="1"/>
      </tp>
      <tp t="s">
        <v>Interactive Media &amp; Services</v>
        <stp/>
        <stp>##V3_BDPV12</stp>
        <stp>MTCH US Equity</stp>
        <stp>GICS_INDUSTRY_NAME</stp>
        <stp>[VALORES POTENCIALES Y SEGUIMIENTO.xlsx]POTENCIALES!R269C6</stp>
        <tr r="F269" s="1"/>
      </tp>
      <tp>
        <v>51023127820.800003</v>
        <stp/>
        <stp>##V3_BDPV12</stp>
        <stp>F UN Equity</stp>
        <stp>CUR_MKT_CAP</stp>
        <stp>[VALORES POTENCIALES Y SEGUIMIENTO.xlsx]SPX SX5E CAC40 DAX30 IBEX35!R183C3</stp>
        <tr r="C183" s="6"/>
      </tp>
      <tp t="s">
        <v>WINGSTOP INC</v>
        <stp/>
        <stp>##V3_BDPV12</stp>
        <stp>WING US Equity</stp>
        <stp>SHORT_NAME</stp>
        <stp>[VALORES POTENCIALES Y SEGUIMIENTO.xlsx]POTENCIALES!R252C5</stp>
        <tr r="E252" s="1"/>
      </tp>
      <tp t="s">
        <v>XILINX INC</v>
        <stp/>
        <stp>##V3_BDPV12</stp>
        <stp>XLNX US Equity</stp>
        <stp>SHORT_NAME</stp>
        <stp>[VALORES POTENCIALES Y SEGUIMIENTO.xlsx]POTENCIALES!R347C5</stp>
        <tr r="E347" s="1"/>
      </tp>
      <tp t="s">
        <v>13/02/2023</v>
        <stp/>
        <stp>##V3_BDPV12</stp>
        <stp>BLKB US Equity</stp>
        <stp>EXPECTED_REPORT_DT</stp>
        <stp>[VALORES POTENCIALES Y SEGUIMIENTO.xlsx]POTENCIALES!R322C8</stp>
        <tr r="H322" s="1"/>
      </tp>
      <tp>
        <v>50154834588.949997</v>
        <stp/>
        <stp>##V3_BDPV12</stp>
        <stp>D UN Equity</stp>
        <stp>CUR_MKT_CAP</stp>
        <stp>[VALORES POTENCIALES Y SEGUIMIENTO.xlsx]SPX SX5E CAC40 DAX30 IBEX35!R133C3</stp>
        <tr r="C133" s="6"/>
      </tp>
      <tp t="s">
        <v>NORTONLIFELOCK I</v>
        <stp/>
        <stp>##V3_BDPV12</stp>
        <stp>NLOK US Equity</stp>
        <stp>SHORT_NAME</stp>
        <stp>[VALORES POTENCIALES Y SEGUIMIENTO.xlsx]POTENCIALES!R277C5</stp>
        <tr r="E277" s="1"/>
      </tp>
      <tp t="s">
        <v>JACK HENRY</v>
        <stp/>
        <stp>##V3_BDPV12</stp>
        <stp>JKHY US Equity</stp>
        <stp>SHORT_NAME</stp>
        <stp>[VALORES POTENCIALES Y SEGUIMIENTO.xlsx]POTENCIALES!R310C5</stp>
        <tr r="E310" s="1"/>
      </tp>
      <tp t="s">
        <v>26/04/2023</v>
        <stp/>
        <stp>##V3_BDPV12</stp>
        <stp>GOOG US Equity</stp>
        <stp>EXPECTED_REPORT_DT</stp>
        <stp>[VALORES POTENCIALES Y SEGUIMIENTO.xlsx]POTENCIALES!R281C8</stp>
        <tr r="H281" s="1"/>
      </tp>
      <tp t="s">
        <v>07/02/2023</v>
        <stp/>
        <stp>##V3_BDPV12</stp>
        <stp>HLNE US Equity</stp>
        <stp>EXPECTED_REPORT_DT</stp>
        <stp>[VALORES POTENCIALES Y SEGUIMIENTO.xlsx]POTENCIALES!R112C8</stp>
        <tr r="H112" s="1"/>
      </tp>
      <tp>
        <v>192.05</v>
        <stp/>
        <stp>##V3_BDPV12</stp>
        <stp>US78409V1044 ISIN</stp>
        <stp>INTERVAL_LOW</stp>
        <stp>[VALORES POTENCIALES Y SEGUIMIENTO.xlsx]CARTERA!R21C6</stp>
        <stp>START_DATE_OVERRIDE</stp>
        <stp>20200101</stp>
        <stp>END_DATE_OVERRIDE</stp>
        <stp>20230203</stp>
        <stp>MARKET_DATA_OVERRIDE</stp>
        <stp>PX_LAST</stp>
        <tr r="F21" s="4"/>
      </tp>
      <tp>
        <v>0</v>
        <stp/>
        <stp>##V3_BDPV12</stp>
        <stp>TK US Equity</stp>
        <stp>EQY_DPS</stp>
        <stp>[VALORES POTENCIALES Y SEGUIMIENTO.xlsx]CARTERA!R64C39</stp>
        <tr r="AM64" s="4"/>
      </tp>
      <tp t="s">
        <v>US74766Q1013</v>
        <stp/>
        <stp>##V3_BDPV12</stp>
        <stp>QTRX US Equity</stp>
        <stp>ID_ISIN</stp>
        <stp>[VALORES POTENCIALES Y SEGUIMIENTO.xlsx]CARTERA!R18C3</stp>
        <tr r="C18" s="4"/>
      </tp>
      <tp>
        <v>39.799999999999997</v>
        <stp/>
        <stp>##V3_BDPV12</stp>
        <stp>US68389X1054 ISIN</stp>
        <stp>INTERVAL_LOW</stp>
        <stp>[VALORES POTENCIALES Y SEGUIMIENTO.xlsx]CARTERA!R45C6</stp>
        <stp>START_DATE_OVERRIDE</stp>
        <stp>20200101</stp>
        <stp>END_DATE_OVERRIDE</stp>
        <stp>20230203</stp>
        <stp>MARKET_DATA_OVERRIDE</stp>
        <stp>PX_LAST</stp>
        <tr r="F45" s="4"/>
      </tp>
      <tp t="s">
        <v>27/04/2023</v>
        <stp/>
        <stp>##V3_BDPV12</stp>
        <stp>FICO US Equity</stp>
        <stp>EXPECTED_REPORT_DT</stp>
        <stp>[VALORES POTENCIALES Y SEGUIMIENTO.xlsx]POTENCIALES!R307C8</stp>
        <tr r="H307" s="1"/>
      </tp>
      <tp t="s">
        <v>Financials</v>
        <stp/>
        <stp>##V3_BDPV12</stp>
        <stp>BK UN Equity</stp>
        <stp>ICB_INDUSTRY_NAME</stp>
        <stp>[VALORES POTENCIALES Y SEGUIMIENTO.xlsx]SPX SX5E CAC40 DAX30 IBEX35!R70C4</stp>
        <tr r="D70" s="6"/>
      </tp>
      <tp t="s">
        <v>AKAMAI TECHNOLOG</v>
        <stp/>
        <stp>##V3_BDPV12</stp>
        <stp>AKAM US Equity</stp>
        <stp>SHORT_NAME</stp>
        <stp>[VALORES POTENCIALES Y SEGUIMIENTO.xlsx]POTENCIALES!R300C5</stp>
        <tr r="E300" s="1"/>
      </tp>
      <tp t="s">
        <v>KLA CORP</v>
        <stp/>
        <stp>##V3_BDPV12</stp>
        <stp>KLAC US Equity</stp>
        <stp>SHORT_NAME</stp>
        <stp>[VALORES POTENCIALES Y SEGUIMIENTO.xlsx]POTENCIALES!R357C5</stp>
        <tr r="E357" s="1"/>
      </tp>
      <tp t="s">
        <v>14/12/2022</v>
        <stp/>
        <stp>##V3_BDPV12</stp>
        <stp>JWN US Equity</stp>
        <stp>DVD_PAY_DT</stp>
        <stp>[VALORES POTENCIALES Y SEGUIMIENTO.xlsx]POTENCIALES!R235C12</stp>
        <tr r="L235" s="1"/>
      </tp>
      <tp>
        <v>121861403464.5</v>
        <stp/>
        <stp>##V3_BDPV12</stp>
        <stp>BA UN Equity</stp>
        <stp>CUR_MKT_CAP</stp>
        <stp>[VALORES POTENCIALES Y SEGUIMIENTO.xlsx]SPX SX5E CAC40 DAX30 IBEX35!R60C3</stp>
        <tr r="C60" s="6"/>
      </tp>
      <tp>
        <v>40495010050.000008</v>
        <stp/>
        <stp>##V3_BDPV12</stp>
        <stp>BK UN Equity</stp>
        <stp>CUR_MKT_CAP</stp>
        <stp>[VALORES POTENCIALES Y SEGUIMIENTO.xlsx]SPX SX5E CAC40 DAX30 IBEX35!R70C3</stp>
        <tr r="C70" s="6"/>
      </tp>
      <tp>
        <v>2.6433656519086042</v>
        <stp/>
        <stp>##V3_BDPV12</stp>
        <stp>ROK US Equity</stp>
        <stp>NET_DEBT_TO_EBITDA</stp>
        <stp>[VALORES POTENCIALES Y SEGUIMIENTO.xlsx]POTENCIALES!R155C20</stp>
        <tr r="T155" s="1"/>
      </tp>
      <tp>
        <v>3.3243457055940233</v>
        <stp/>
        <stp>##V3_BDPV12</stp>
        <stp>SON US Equity</stp>
        <stp>NET_DEBT_TO_EBITDA</stp>
        <stp>[VALORES POTENCIALES Y SEGUIMIENTO.xlsx]POTENCIALES!R168C20</stp>
        <tr r="T168" s="1"/>
      </tp>
      <tp>
        <v>1.2396802516052943</v>
        <stp/>
        <stp>##V3_BDPV12</stp>
        <stp>HON US Equity</stp>
        <stp>NET_DEBT_TO_EBITDA</stp>
        <stp>[VALORES POTENCIALES Y SEGUIMIENTO.xlsx]POTENCIALES!R125C20</stp>
        <tr r="T125" s="1"/>
      </tp>
      <tp>
        <v>2.2963787173781105</v>
        <stp/>
        <stp>##V3_BDPV12</stp>
        <stp>NOC US Equity</stp>
        <stp>NET_DEBT_TO_EBITDA</stp>
        <stp>[VALORES POTENCIALES Y SEGUIMIENTO.xlsx]POTENCIALES!R199C20</stp>
        <tr r="T199" s="1"/>
      </tp>
      <tp>
        <v>92.715000000000003</v>
        <stp/>
        <stp>##V3_BDPV12</stp>
        <stp>OMC US Equity</stp>
        <stp>HIGH_52WEEK</stp>
        <stp>[VALORES POTENCIALES Y SEGUIMIENTO.xlsx]POTENCIALES!R8C33</stp>
        <tr r="AG8" s="1"/>
      </tp>
      <tp>
        <v>8.1928219832521187E-2</v>
        <stp/>
        <stp>##V3_BDPV12</stp>
        <stp>DOX US Equity</stp>
        <stp>NET_DEBT_TO_EBITDA</stp>
        <stp>[VALORES POTENCIALES Y SEGUIMIENTO.xlsx]POTENCIALES!R336C20</stp>
        <tr r="T336" s="1"/>
      </tp>
      <tp>
        <v>2.6202785963032409</v>
        <stp/>
        <stp>##V3_BDPV12</stp>
        <stp>ROP US Equity</stp>
        <stp>NET_DEBT_TO_EBITDA</stp>
        <stp>[VALORES POTENCIALES Y SEGUIMIENTO.xlsx]POTENCIALES!R132C20</stp>
        <tr r="T132" s="1"/>
      </tp>
      <tp>
        <v>-2.2755555555555556</v>
        <stp/>
        <stp>##V3_BDPV12</stp>
        <stp>NOW US Equity</stp>
        <stp>NET_DEBT_TO_EBITDA</stp>
        <stp>[VALORES POTENCIALES Y SEGUIMIENTO.xlsx]POTENCIALES!R285C20</stp>
        <tr r="T285" s="1"/>
      </tp>
      <tp>
        <v>2.8078329406029088</v>
        <stp/>
        <stp>##V3_BDPV12</stp>
        <stp>LOW US Equity</stp>
        <stp>NET_DEBT_TO_EBITDA</stp>
        <stp>[VALORES POTENCIALES Y SEGUIMIENTO.xlsx]POTENCIALES!R222C20</stp>
        <tr r="T222" s="1"/>
      </tp>
      <tp t="s">
        <v>Ceridian HCM Holding Inc</v>
        <stp/>
        <stp>##V3_BDPV12</stp>
        <stp>CDAY UN Equity</stp>
        <stp>SECURITY_NAME</stp>
        <stp>[VALORES POTENCIALES Y SEGUIMIENTO.xlsx]SPX SX5E CAC40 DAX30 IBEX35!R92C5</stp>
        <tr r="E92" s="6"/>
      </tp>
      <tp t="s">
        <v>ES0109067019</v>
        <stp/>
        <stp>##V3_BDPV12</stp>
        <stp>AMS SM Equity</stp>
        <stp>ID_ISIN</stp>
        <stp>[VALORES POTENCIALES Y SEGUIMIENTO.xlsx]CARTERA!R39C3</stp>
        <tr r="C39" s="4"/>
      </tp>
      <tp>
        <v>95.64</v>
        <stp/>
        <stp>##V3_BDPV12</stp>
        <stp>EME US Equity</stp>
        <stp>LOW_52WEEK</stp>
        <stp>[VALORES POTENCIALES Y SEGUIMIENTO.xlsx]POTENCIALES!R138C35</stp>
        <tr r="AI138" s="1"/>
      </tp>
      <tp>
        <v>1196.28</v>
        <stp/>
        <stp>##V3_BDPV12</stp>
        <stp>CMG US Equity</stp>
        <stp>LOW_52WEEK</stp>
        <stp>[VALORES POTENCIALES Y SEGUIMIENTO.xlsx]POTENCIALES!R244C35</stp>
        <tr r="AI244" s="1"/>
      </tp>
      <tp t="s">
        <v>Life Sciences Tools &amp; Services</v>
        <stp/>
        <stp>##V3_BDPV12</stp>
        <stp>A US Equity</stp>
        <stp>GICS_INDUSTRY_NAME</stp>
        <stp>[VALORES POTENCIALES Y SEGUIMIENTO.xlsx]POTENCIALES!R131C6</stp>
        <tr r="F131" s="1"/>
      </tp>
      <tp>
        <v>124.81</v>
        <stp/>
        <stp>##V3_BDPV12</stp>
        <stp>DVA US Equity</stp>
        <stp>HIGH_52WEEK</stp>
        <stp>[VALORES POTENCIALES Y SEGUIMIENTO.xlsx]POTENCIALES!R85C33</stp>
        <tr r="AG85" s="1"/>
      </tp>
      <tp t="s">
        <v>15/03/2023</v>
        <stp/>
        <stp>##V3_BDPV12</stp>
        <stp>CSU CN Equity</stp>
        <stp>EXPECTED_REPORT_DT</stp>
        <stp>[VALORES POTENCIALES Y SEGUIMIENTO.xlsx]POTENCIALES!R319C8</stp>
        <tr r="H319" s="1"/>
      </tp>
      <tp t="s">
        <v>Capital Markets</v>
        <stp/>
        <stp>##V3_BDPV12</stp>
        <stp>MCO US Equity</stp>
        <stp>GICS_INDUSTRY_NAME</stp>
        <stp>[VALORES POTENCIALES Y SEGUIMIENTO.xlsx]POTENCIALES!R182C6</stp>
        <tr r="F182" s="1"/>
      </tp>
      <tp>
        <v>20266300135.499996</v>
        <stp/>
        <stp>##V3_BDPV12</stp>
        <stp>WAT UN Equity</stp>
        <stp>CUR_MKT_CAP</stp>
        <stp>[VALORES POTENCIALES Y SEGUIMIENTO.xlsx]SPX SX5E CAC40 DAX30 IBEX35!R485C3</stp>
        <tr r="C485" s="6"/>
      </tp>
      <tp>
        <v>39519033204.039993</v>
        <stp/>
        <stp>##V3_BDPV12</stp>
        <stp>HLT UN Equity</stp>
        <stp>CUR_MKT_CAP</stp>
        <stp>[VALORES POTENCIALES Y SEGUIMIENTO.xlsx]SPX SX5E CAC40 DAX30 IBEX35!R228C3</stp>
        <tr r="C228" s="6"/>
      </tp>
      <tp>
        <v>29654146842.560001</v>
        <stp/>
        <stp>##V3_BDPV12</stp>
        <stp>GLW UN Equity</stp>
        <stp>CUR_MKT_CAP</stp>
        <stp>[VALORES POTENCIALES Y SEGUIMIENTO.xlsx]SPX SX5E CAC40 DAX30 IBEX35!R208C3</stp>
        <tr r="C208" s="6"/>
      </tp>
      <tp>
        <v>301.07</v>
        <stp/>
        <stp>##V3_BDPV12</stp>
        <stp>MOH US Equity</stp>
        <stp>PX_CLOSE_1D</stp>
        <stp>[VALORES POTENCIALES Y SEGUIMIENTO.xlsx]POTENCIALES!R83C32</stp>
        <tr r="AF83" s="1"/>
      </tp>
      <tp>
        <v>72.405000000000001</v>
        <stp/>
        <stp>##V3_BDPV12</stp>
        <stp>EMR US Equity</stp>
        <stp>LOW_52WEEK</stp>
        <stp>[VALORES POTENCIALES Y SEGUIMIENTO.xlsx]POTENCIALES!R123C35</stp>
        <tr r="AI123" s="1"/>
      </tp>
      <tp>
        <v>54.46</v>
        <stp/>
        <stp>##V3_BDPV12</stp>
        <stp>MMS US Equity</stp>
        <stp>LOW_52WEEK</stp>
        <stp>[VALORES POTENCIALES Y SEGUIMIENTO.xlsx]POTENCIALES!R338C35</stp>
        <tr r="AI338" s="1"/>
      </tp>
      <tp>
        <v>32.65</v>
        <stp/>
        <stp>##V3_BDPV12</stp>
        <stp>VVV US Equity</stp>
        <stp>PX_CLOSE_YTD</stp>
        <stp>[VALORES POTENCIALES Y SEGUIMIENTO.xlsx]POTENCIALES!R6C29</stp>
        <tr r="AC6" s="1"/>
      </tp>
      <tp t="s">
        <v>Archer-Daniels-Midland Co</v>
        <stp/>
        <stp>##V3_BDPV12</stp>
        <stp>ADM UN Equity</stp>
        <stp>SECURITY_NAME</stp>
        <stp>[VALORES POTENCIALES Y SEGUIMIENTO.xlsx]SPX SX5E CAC40 DAX30 IBEX35!R18C5</stp>
        <tr r="E18" s="6"/>
      </tp>
      <tp t="s">
        <v>PTC INC</v>
        <stp/>
        <stp>##V3_BDPV12</stp>
        <stp>PTC US Equity</stp>
        <stp>SHORT_NAME</stp>
        <stp>[VALORES POTENCIALES Y SEGUIMIENTO.xlsx]POTENCIALES!R289C5</stp>
        <tr r="E289" s="1"/>
      </tp>
      <tp>
        <v>17451898005.850002</v>
        <stp/>
        <stp>##V3_BDPV12</stp>
        <stp>RCL UN Equity</stp>
        <stp>CUR_MKT_CAP</stp>
        <stp>[VALORES POTENCIALES Y SEGUIMIENTO.xlsx]SPX SX5E CAC40 DAX30 IBEX35!R397C3</stp>
        <tr r="C397" s="6"/>
      </tp>
      <tp>
        <v>117.27</v>
        <stp/>
        <stp>##V3_BDPV12</stp>
        <stp>WMT US Equity</stp>
        <stp>LOW_52WEEK</stp>
        <stp>[VALORES POTENCIALES Y SEGUIMIENTO.xlsx]POTENCIALES!R231C35</stp>
        <tr r="AI231" s="1"/>
      </tp>
      <tp>
        <v>35.68</v>
        <stp/>
        <stp>##V3_BDPV12</stp>
        <stp>ROL US Equity</stp>
        <stp>PX_CLOSE_1D</stp>
        <stp>[VALORES POTENCIALES Y SEGUIMIENTO.xlsx]POTENCIALES!R43C32</stp>
        <tr r="AF43" s="1"/>
      </tp>
      <tp>
        <v>29098618565.000996</v>
        <stp/>
        <stp>##V3_BDPV12</stp>
        <stp>LEN UN Equity</stp>
        <stp>CUR_MKT_CAP</stp>
        <stp>[VALORES POTENCIALES Y SEGUIMIENTO.xlsx]SPX SX5E CAC40 DAX30 IBEX35!R281C3</stp>
        <tr r="C281" s="6"/>
      </tp>
      <tp>
        <v>91.53</v>
        <stp/>
        <stp>##V3_BDPV12</stp>
        <stp>VMW US Equity</stp>
        <stp>LOW_52WEEK</stp>
        <stp>[VALORES POTENCIALES Y SEGUIMIENTO.xlsx]POTENCIALES!R297C35</stp>
        <tr r="AI297" s="1"/>
      </tp>
      <tp>
        <v>373.67</v>
        <stp/>
        <stp>##V3_BDPV12</stp>
        <stp>LMT US Equity</stp>
        <stp>LOW_52WEEK</stp>
        <stp>[VALORES POTENCIALES Y SEGUIMIENTO.xlsx]POTENCIALES!R194C35</stp>
        <tr r="AI194" s="1"/>
      </tp>
      <tp t="s">
        <v>Multiline Retail</v>
        <stp/>
        <stp>##V3_BDPV12</stp>
        <stp>JWN US Equity</stp>
        <stp>GICS_INDUSTRY_NAME</stp>
        <stp>[VALORES POTENCIALES Y SEGUIMIENTO.xlsx]POTENCIALES!R235C6</stp>
        <tr r="F235" s="1"/>
      </tp>
      <tp>
        <v>5500</v>
        <stp/>
        <stp>##V3_BDPV12</stp>
        <stp>NVR US Equity</stp>
        <stp>HIGH_52WEEK</stp>
        <stp>[VALORES POTENCIALES Y SEGUIMIENTO.xlsx]POTENCIALES!R20C33</stp>
        <tr r="AG20" s="1"/>
      </tp>
      <tp>
        <v>65558620889.999992</v>
        <stp/>
        <stp>##V3_BDPV12</stp>
        <stp>TFC UN Equity</stp>
        <stp>CUR_MKT_CAP</stp>
        <stp>[VALORES POTENCIALES Y SEGUIMIENTO.xlsx]SPX SX5E CAC40 DAX30 IBEX35!R442C3</stp>
        <tr r="C442" s="6"/>
      </tp>
      <tp t="s">
        <v>Road &amp; Rail</v>
        <stp/>
        <stp>##V3_BDPV12</stp>
        <stp>NSC US Equity</stp>
        <stp>GICS_INDUSTRY_NAME</stp>
        <stp>[VALORES POTENCIALES Y SEGUIMIENTO.xlsx]POTENCIALES!R171C6</stp>
        <tr r="F171" s="1"/>
      </tp>
      <tp>
        <v>6716812187.46</v>
        <stp/>
        <stp>##V3_BDPV12</stp>
        <stp>PII US Equity</stp>
        <stp>CUR_MKT_CAP</stp>
        <stp>[VALORES POTENCIALES Y SEGUIMIENTO.xlsx]POTENCIALES!R23C17</stp>
        <tr r="Q23" s="1"/>
      </tp>
      <tp t="s">
        <v>26/04/2023</v>
        <stp/>
        <stp>##V3_BDPV12</stp>
        <stp>TXN US Equity</stp>
        <stp>EXPECTED_REPORT_DT</stp>
        <stp>[VALORES POTENCIALES Y SEGUIMIENTO.xlsx]POTENCIALES!R348C8</stp>
        <tr r="H348" s="1"/>
      </tp>
      <tp>
        <v>46651859384.800003</v>
        <stp/>
        <stp>##V3_BDPV12</stp>
        <stp>CMG UN Equity</stp>
        <stp>CUR_MKT_CAP</stp>
        <stp>[VALORES POTENCIALES Y SEGUIMIENTO.xlsx]SPX SX5E CAC40 DAX30 IBEX35!R109C3</stp>
        <tr r="C109" s="6"/>
      </tp>
      <tp t="s">
        <v>Health Care Distributors</v>
        <stp/>
        <stp>##V3_BDPV12</stp>
        <stp>MCK US Equity</stp>
        <stp>GICS_SUB_INDUSTRY_NAME</stp>
        <stp>[VALORES POTENCIALES Y SEGUIMIENTO.xlsx]POTENCIALES!R97C7</stp>
        <tr r="G97" s="1"/>
      </tp>
      <tp t="s">
        <v>#N/A Field Not Applicable</v>
        <stp/>
        <stp>##V3_BDPV12</stp>
        <stp>LB US Equity</stp>
        <stp>EV_EBITDA_ADJUSTED</stp>
        <stp>[VALORES POTENCIALES Y SEGUIMIENTO.xlsx]POTENCIALES!R211C15</stp>
        <tr r="O211" s="1"/>
      </tp>
      <tp t="s">
        <v>Flutter Entertainment PLC</v>
        <stp/>
        <stp>##V3_BDPV12</stp>
        <stp>FLTR ID Equity</stp>
        <stp>SECURITY_NAME</stp>
        <stp>[VALORES POTENCIALES Y SEGUIMIENTO.xlsx]SPX SX5E CAC40 DAX30 IBEX35!R31C14</stp>
        <tr r="N31" s="6"/>
      </tp>
      <tp t="s">
        <v>Research &amp; Consulting Services</v>
        <stp/>
        <stp>##V3_BDPV12</stp>
        <stp>VRSK US Equity</stp>
        <stp>GICS_SUB_INDUSTRY_NAME</stp>
        <stp>[VALORES POTENCIALES Y SEGUIMIENTO.xlsx]POTENCIALES!R52C7</stp>
        <tr r="G52" s="1"/>
      </tp>
      <tp t="s">
        <v>22/03/2023</v>
        <stp/>
        <stp>##V3_BDPV12</stp>
        <stp>EA US Equity</stp>
        <stp>DVD_PAY_DT</stp>
        <stp>[VALORES POTENCIALES Y SEGUIMIENTO.xlsx]POTENCIALES!R329C12</stp>
        <tr r="L329" s="1"/>
      </tp>
      <tp t="s">
        <v>Health Care Equipment</v>
        <stp/>
        <stp>##V3_BDPV12</stp>
        <stp>VAR US Equity</stp>
        <stp>GICS_SUB_INDUSTRY_NAME</stp>
        <stp>[VALORES POTENCIALES Y SEGUIMIENTO.xlsx]POTENCIALES!R77C7</stp>
        <tr r="G77" s="1"/>
      </tp>
      <tp t="s">
        <v>Construction Machinery &amp; Heavy</v>
        <stp/>
        <stp>##V3_BDPV12</stp>
        <stp>WBC US Equity</stp>
        <stp>GICS_SUB_INDUSTRY_NAME</stp>
        <stp>[VALORES POTENCIALES Y SEGUIMIENTO.xlsx]POTENCIALES!R17C7</stp>
        <tr r="G17" s="1"/>
      </tp>
      <tp t="s">
        <v>Managed Health Care</v>
        <stp/>
        <stp>##V3_BDPV12</stp>
        <stp>UNH US Equity</stp>
        <stp>GICS_SUB_INDUSTRY_NAME</stp>
        <stp>[VALORES POTENCIALES Y SEGUIMIENTO.xlsx]POTENCIALES!R87C7</stp>
        <tr r="G87" s="1"/>
      </tp>
      <tp>
        <v>182.01</v>
        <stp/>
        <stp>##V3_BDPV12</stp>
        <stp>US0378331005 ISIN</stp>
        <stp>INTERVAL_HIGH</stp>
        <stp>[VALORES POTENCIALES Y SEGUIMIENTO.xlsx]CARTERA!R50C4</stp>
        <stp>START_DATE_OVERRIDE</stp>
        <stp>20200101</stp>
        <stp>END_DATE_OVERRIDE</stp>
        <stp>20230203</stp>
        <stp>MARKET_DATA_OVERRIDE</stp>
        <stp>PX_LAST</stp>
        <tr r="D50" s="4"/>
      </tp>
      <tp t="s">
        <v>Human Resource &amp; Employment Se</v>
        <stp/>
        <stp>##V3_BDPV12</stp>
        <stp>RHI US Equity</stp>
        <stp>GICS_SUB_INDUSTRY_NAME</stp>
        <stp>[VALORES POTENCIALES Y SEGUIMIENTO.xlsx]POTENCIALES!R57C7</stp>
        <tr r="G57" s="1"/>
      </tp>
      <tp t="s">
        <v>Brewers</v>
        <stp/>
        <stp>##V3_BDPV12</stp>
        <stp>SAM US Equity</stp>
        <stp>GICS_SUB_INDUSTRY_NAME</stp>
        <stp>[VALORES POTENCIALES Y SEGUIMIENTO.xlsx]POTENCIALES!R37C7</stp>
        <tr r="G37" s="1"/>
      </tp>
      <tp>
        <v>126.06</v>
        <stp/>
        <stp>##V3_BDPV12</stp>
        <stp>US8552441094 ISIN</stp>
        <stp>INTERVAL_HIGH</stp>
        <stp>[VALORES POTENCIALES Y SEGUIMIENTO.xlsx]CARTERA!R34C4</stp>
        <stp>START_DATE_OVERRIDE</stp>
        <stp>20200101</stp>
        <stp>END_DATE_OVERRIDE</stp>
        <stp>20230203</stp>
        <stp>MARKET_DATA_OVERRIDE</stp>
        <stp>PX_LAST</stp>
        <tr r="D34" s="4"/>
      </tp>
      <tp>
        <v>482947174763.32153</v>
        <stp/>
        <stp>##V3_BDPV12</stp>
        <stp>V UN Equity</stp>
        <stp>CUR_MKT_CAP</stp>
        <stp>[VALORES POTENCIALES Y SEGUIMIENTO.xlsx]SPX SX5E CAC40 DAX30 IBEX35!R472C3</stp>
        <tr r="C472" s="6"/>
      </tp>
      <tp>
        <v>31735521839.179996</v>
        <stp/>
        <stp>##V3_BDPV12</stp>
        <stp>BF/B UN Equity</stp>
        <stp>CUR_MKT_CAP</stp>
        <stp>[VALORES POTENCIALES Y SEGUIMIENTO.xlsx]SPX SX5E CAC40 DAX30 IBEX35!R67C3</stp>
        <tr r="C67" s="6"/>
      </tp>
      <tp t="s">
        <v>28/04/2023</v>
        <stp/>
        <stp>##V3_BDPV12</stp>
        <stp>AMZN US Equity</stp>
        <stp>EXPECTED_REPORT_DT</stp>
        <stp>[VALORES POTENCIALES Y SEGUIMIENTO.xlsx]POTENCIALES!R262C8</stp>
        <tr r="H262" s="1"/>
      </tp>
      <tp t="s">
        <v>Hotels, Restaurants &amp; Leisure</v>
        <stp/>
        <stp>##V3_BDPV12</stp>
        <stp>EXPE US Equity</stp>
        <stp>GICS_INDUSTRY_NAME</stp>
        <stp>[VALORES POTENCIALES Y SEGUIMIENTO.xlsx]POTENCIALES!R264C6</stp>
        <tr r="F264" s="1"/>
      </tp>
      <tp t="s">
        <v>AMTD IDEA GROUP</v>
        <stp/>
        <stp>##V3_BDPV12</stp>
        <stp>AMTD US Equity</stp>
        <stp>SHORT_NAME</stp>
        <stp>[VALORES POTENCIALES Y SEGUIMIENTO.xlsx]POTENCIALES!R107C5</stp>
        <tr r="E107" s="1"/>
      </tp>
      <tp>
        <v>0</v>
        <stp/>
        <stp>##V3_BDPV12</stp>
        <stp>ASGN US Equity</stp>
        <stp>EQY_DPS</stp>
        <stp>[VALORES POTENCIALES Y SEGUIMIENTO.xlsx]POTENCIALES!R60C10</stp>
        <tr r="J60" s="1"/>
      </tp>
      <tp>
        <v>0</v>
        <stp/>
        <stp>##V3_BDPV12</stp>
        <stp>REGN US Equity</stp>
        <stp>EQY_DPS</stp>
        <stp>[VALORES POTENCIALES Y SEGUIMIENTO.xlsx]POTENCIALES!R41C10</stp>
        <tr r="J41" s="1"/>
      </tp>
      <tp t="s">
        <v>23/02/2023</v>
        <stp/>
        <stp>##V3_BDPV12</stp>
        <stp>ALRM US Equity</stp>
        <stp>EXPECTED_REPORT_DT</stp>
        <stp>[VALORES POTENCIALES Y SEGUIMIENTO.xlsx]POTENCIALES!R253C8</stp>
        <tr r="H253" s="1"/>
      </tp>
      <tp t="s">
        <v>22/02/2023</v>
        <stp/>
        <stp>##V3_BDPV12</stp>
        <stp>FIVN US Equity</stp>
        <stp>EXPECTED_REPORT_DT</stp>
        <stp>[VALORES POTENCIALES Y SEGUIMIENTO.xlsx]POTENCIALES!R286C8</stp>
        <tr r="H286" s="1"/>
      </tp>
      <tp t="s">
        <v>30/03/2023</v>
        <stp/>
        <stp>##V3_BDPV12</stp>
        <stp>FIVE US Equity</stp>
        <stp>EXPECTED_REPORT_DT</stp>
        <stp>[VALORES POTENCIALES Y SEGUIMIENTO.xlsx]POTENCIALES!R236C8</stp>
        <tr r="H236" s="1"/>
      </tp>
      <tp>
        <v>86.12</v>
        <stp/>
        <stp>##V3_BDPV12</stp>
        <stp>CP CN Equity</stp>
        <stp>LOW_52WEEK</stp>
        <stp>[VALORES POTENCIALES Y SEGUIMIENTO.xlsx]POTENCIALES!R170C35</stp>
        <tr r="AI170" s="1"/>
      </tp>
      <tp t="s">
        <v>CBOE GLOBAL MARK</v>
        <stp/>
        <stp>##V3_BDPV12</stp>
        <stp>CBOE US Equity</stp>
        <stp>SHORT_NAME</stp>
        <stp>[VALORES POTENCIALES Y SEGUIMIENTO.xlsx]POTENCIALES!R108C5</stp>
        <tr r="E108" s="1"/>
      </tp>
      <tp>
        <v>2154164341.1600003</v>
        <stp/>
        <stp>##V3_BDPV12</stp>
        <stp>ROVI SM Equity</stp>
        <stp>CUR_MKT_CAP</stp>
        <stp>[VALORES POTENCIALES Y SEGUIMIENTO.xlsx]CARTERA!R36C20</stp>
        <tr r="T36" s="4"/>
      </tp>
      <tp>
        <v>0</v>
        <stp/>
        <stp>##V3_BDPV12</stp>
        <stp>CSGP US Equity</stp>
        <stp>EQY_DPS</stp>
        <stp>[VALORES POTENCIALES Y SEGUIMIENTO.xlsx]POTENCIALES!R45C10</stp>
        <tr r="J45" s="1"/>
      </tp>
      <tp>
        <v>324.7</v>
        <stp/>
        <stp>##V3_BDPV12</stp>
        <stp>EL US Equity</stp>
        <stp>HIGH_52WEEK</stp>
        <stp>[VALORES POTENCIALES Y SEGUIMIENTO.xlsx]POTENCIALES!R68C33</stp>
        <tr r="AG68" s="1"/>
      </tp>
      <tp t="s">
        <v>Semiconductors &amp; Semiconductor</v>
        <stp/>
        <stp>##V3_BDPV12</stp>
        <stp>MXIM US Equity</stp>
        <stp>GICS_INDUSTRY_NAME</stp>
        <stp>[VALORES POTENCIALES Y SEGUIMIENTO.xlsx]POTENCIALES!R354C6</stp>
        <tr r="F354" s="1"/>
      </tp>
      <tp>
        <v>63.15</v>
        <stp/>
        <stp>##V3_BDPV12</stp>
        <stp>US01609W1027 ISIN</stp>
        <stp>INTERVAL_LOW</stp>
        <stp>[VALORES POTENCIALES Y SEGUIMIENTO.xlsx]CARTERA!R41C6</stp>
        <stp>START_DATE_OVERRIDE</stp>
        <stp>20200101</stp>
        <stp>END_DATE_OVERRIDE</stp>
        <stp>20230203</stp>
        <stp>MARKET_DATA_OVERRIDE</stp>
        <stp>PX_LAST</stp>
        <tr r="F41" s="4"/>
      </tp>
      <tp>
        <v>24841716600</v>
        <stp/>
        <stp>##V3_BDPV12</stp>
        <stp>WY UN Equity</stp>
        <stp>CUR_MKT_CAP</stp>
        <stp>[VALORES POTENCIALES Y SEGUIMIENTO.xlsx]SPX SX5E CAC40 DAX30 IBEX35!R500C3</stp>
        <tr r="C500" s="6"/>
      </tp>
      <tp>
        <v>0.88</v>
        <stp/>
        <stp>##V3_BDPV12</stp>
        <stp>CLGX US Equity</stp>
        <stp>EQY_DPS</stp>
        <stp>[VALORES POTENCIALES Y SEGUIMIENTO.xlsx]POTENCIALES!R46C10</stp>
        <tr r="J46" s="1"/>
      </tp>
      <tp>
        <v>0.37364234358268322</v>
        <stp/>
        <stp>##V3_BDPV12</stp>
        <stp>SNA US Equity</stp>
        <stp>NET_DEBT_TO_EBITDA</stp>
        <stp>[VALORES POTENCIALES Y SEGUIMIENTO.xlsx]POTENCIALES!R151C20</stp>
        <tr r="T151" s="1"/>
      </tp>
      <tp t="s">
        <v>#N/A N/A</v>
        <stp/>
        <stp>##V3_BDPV12</stp>
        <stp>RNG US Equity</stp>
        <stp>NET_DEBT_TO_EBITDA</stp>
        <stp>[VALORES POTENCIALES Y SEGUIMIENTO.xlsx]POTENCIALES!R296C20</stp>
        <tr r="T296" s="1"/>
      </tp>
      <tp t="s">
        <v>Advertising</v>
        <stp/>
        <stp>##V3_BDPV12</stp>
        <stp>IPG US Equity</stp>
        <stp>GICS_SUB_INDUSTRY_NAME</stp>
        <stp>[VALORES POTENCIALES Y SEGUIMIENTO.xlsx]POTENCIALES!R9C7</stp>
        <tr r="G9" s="1"/>
      </tp>
      <tp>
        <v>2.7630518786483598</v>
        <stp/>
        <stp>##V3_BDPV12</stp>
        <stp>UNP US Equity</stp>
        <stp>NET_DEBT_TO_EBITDA</stp>
        <stp>[VALORES POTENCIALES Y SEGUIMIENTO.xlsx]POTENCIALES!R173C20</stp>
        <tr r="T173" s="1"/>
      </tp>
      <tp>
        <v>2.5525506280440915</v>
        <stp/>
        <stp>##V3_BDPV12</stp>
        <stp>WSP CN Equity</stp>
        <stp>NET_DEBT_TO_EBITDA</stp>
        <stp>[VALORES POTENCIALES Y SEGUIMIENTO.xlsx]POTENCIALES!R140C20</stp>
        <tr r="T140" s="1"/>
      </tp>
      <tp t="s">
        <v>#N/A N/A</v>
        <stp/>
        <stp>##V3_BDPV12</stp>
        <stp>ENR US Equity</stp>
        <stp>NET_DEBT_TO_EBITDA</stp>
        <stp>[VALORES POTENCIALES Y SEGUIMIENTO.xlsx]POTENCIALES!R254C20</stp>
        <tr r="T254" s="1"/>
      </tp>
      <tp>
        <v>0.38009352037408151</v>
        <stp/>
        <stp>##V3_BDPV12</stp>
        <stp>CSU CN Equity</stp>
        <stp>NET_DEBT_TO_EBITDA</stp>
        <stp>[VALORES POTENCIALES Y SEGUIMIENTO.xlsx]POTENCIALES!R319C20</stp>
        <tr r="T319" s="1"/>
      </tp>
      <tp t="s">
        <v>01/02/2023</v>
        <stp/>
        <stp>##V3_BDPV12</stp>
        <stp>CVS US Equity</stp>
        <stp>DVD_PAY_DT</stp>
        <stp>[VALORES POTENCIALES Y SEGUIMIENTO.xlsx]POTENCIALES!R100C12</stp>
        <tr r="L100" s="1"/>
      </tp>
      <tp>
        <v>8.5354918328618172</v>
        <stp/>
        <stp>##V3_BDPV12</stp>
        <stp>ENV US Equity</stp>
        <stp>NET_DEBT_TO_EBITDA</stp>
        <stp>[VALORES POTENCIALES Y SEGUIMIENTO.xlsx]POTENCIALES!R301C20</stp>
        <tr r="T301" s="1"/>
      </tp>
      <tp>
        <v>11870611505.450001</v>
        <stp/>
        <stp>##V3_BDPV12</stp>
        <stp>TFX UN Equity</stp>
        <stp>CUR_MKT_CAP</stp>
        <stp>[VALORES POTENCIALES Y SEGUIMIENTO.xlsx]SPX SX5E CAC40 DAX30 IBEX35!R443C3</stp>
        <tr r="C443" s="6"/>
      </tp>
      <tp>
        <v>14350628548</v>
        <stp/>
        <stp>##V3_BDPV12</stp>
        <stp>STX UW Equity</stp>
        <stp>CUR_MKT_CAP</stp>
        <stp>[VALORES POTENCIALES Y SEGUIMIENTO.xlsx]SPX SX5E CAC40 DAX30 IBEX35!R428C3</stp>
        <tr r="C428" s="6"/>
      </tp>
      <tp>
        <v>27228969741.02</v>
        <stp/>
        <stp>##V3_BDPV12</stp>
        <stp>EFX UN Equity</stp>
        <stp>CUR_MKT_CAP</stp>
        <stp>[VALORES POTENCIALES Y SEGUIMIENTO.xlsx]SPX SX5E CAC40 DAX30 IBEX35!R163C3</stp>
        <tr r="C163" s="6"/>
      </tp>
      <tp t="s">
        <v>Specialty Retail</v>
        <stp/>
        <stp>##V3_BDPV12</stp>
        <stp>LOW US Equity</stp>
        <stp>GICS_INDUSTRY_NAME</stp>
        <stp>[VALORES POTENCIALES Y SEGUIMIENTO.xlsx]POTENCIALES!R222C6</stp>
        <tr r="F222" s="1"/>
      </tp>
      <tp>
        <v>135.15</v>
        <stp/>
        <stp>##V3_BDPV12</stp>
        <stp>DKS US Equity</stp>
        <stp>LAST PRICE</stp>
        <stp>[VALORES POTENCIALES Y SEGUIMIENTO.xlsx]POTENCIALES!R247C30</stp>
        <tr r="AD247" s="1"/>
      </tp>
      <tp t="s">
        <v>Capital Markets</v>
        <stp/>
        <stp>##V3_BDPV12</stp>
        <stp>HLI US Equity</stp>
        <stp>GICS_INDUSTRY_NAME</stp>
        <stp>[VALORES POTENCIALES Y SEGUIMIENTO.xlsx]POTENCIALES!R106C6</stp>
        <tr r="F106" s="1"/>
      </tp>
      <tp>
        <v>12.04</v>
        <stp/>
        <stp>##V3_BDPV12</stp>
        <stp>HLF US Equity</stp>
        <stp>LOW_52WEEK</stp>
        <stp>[VALORES POTENCIALES Y SEGUIMIENTO.xlsx]POTENCIALES!R102C35</stp>
        <tr r="AI102" s="1"/>
      </tp>
      <tp t="s">
        <v>Aerospace &amp; Defense</v>
        <stp/>
        <stp>##V3_BDPV12</stp>
        <stp>HEI US Equity</stp>
        <stp>GICS_INDUSTRY_NAME</stp>
        <stp>[VALORES POTENCIALES Y SEGUIMIENTO.xlsx]POTENCIALES!R206C6</stp>
        <tr r="F206" s="1"/>
      </tp>
      <tp>
        <v>74.180000000000007</v>
        <stp/>
        <stp>##V3_BDPV12</stp>
        <stp>HLI US Equity</stp>
        <stp>LOW_52WEEK</stp>
        <stp>[VALORES POTENCIALES Y SEGUIMIENTO.xlsx]POTENCIALES!R106C35</stp>
        <tr r="AI106" s="1"/>
      </tp>
      <tp>
        <v>81.56</v>
        <stp/>
        <stp>##V3_BDPV12</stp>
        <stp>CLH US Equity</stp>
        <stp>LOW_52WEEK</stp>
        <stp>[VALORES POTENCIALES Y SEGUIMIENTO.xlsx]POTENCIALES!R148C35</stp>
        <tr r="AI148" s="1"/>
      </tp>
      <tp>
        <v>7557237704.0499992</v>
        <stp/>
        <stp>##V3_BDPV12</stp>
        <stp>CHE US Equity</stp>
        <stp>CUR_MKT_CAP</stp>
        <stp>[VALORES POTENCIALES Y SEGUIMIENTO.xlsx]POTENCIALES!R81C17</stp>
        <tr r="Q81" s="1"/>
      </tp>
      <tp>
        <v>20380077758.789997</v>
        <stp/>
        <stp>##V3_BDPV12</stp>
        <stp>CHD US Equity</stp>
        <stp>CUR_MKT_CAP</stp>
        <stp>[VALORES POTENCIALES Y SEGUIMIENTO.xlsx]POTENCIALES!R90C17</stp>
        <tr r="Q90" s="1"/>
      </tp>
      <tp>
        <v>472.02</v>
        <stp/>
        <stp>##V3_BDPV12</stp>
        <stp>UNH US Equity</stp>
        <stp>PX_CLOSE_1D</stp>
        <stp>[VALORES POTENCIALES Y SEGUIMIENTO.xlsx]POTENCIALES!R87C32</stp>
        <tr r="AF87" s="1"/>
      </tp>
      <tp t="s">
        <v>Conagra Brands Inc</v>
        <stp/>
        <stp>##V3_BDPV12</stp>
        <stp>CAG UN Equity</stp>
        <stp>SECURITY_NAME</stp>
        <stp>[VALORES POTENCIALES Y SEGUIMIENTO.xlsx]SPX SX5E CAC40 DAX30 IBEX35!R83C5</stp>
        <tr r="E83" s="6"/>
      </tp>
      <tp t="s">
        <v>Alexandria Real Estate Equitie</v>
        <stp/>
        <stp>##V3_BDPV12</stp>
        <stp>ARE UN Equity</stp>
        <stp>SECURITY_NAME</stp>
        <stp>[VALORES POTENCIALES Y SEGUIMIENTO.xlsx]SPX SX5E CAC40 DAX30 IBEX35!R51C5</stp>
        <tr r="E51" s="6"/>
      </tp>
      <tp t="s">
        <v>Ameren Corp</v>
        <stp/>
        <stp>##V3_BDPV12</stp>
        <stp>AEE UN Equity</stp>
        <stp>SECURITY_NAME</stp>
        <stp>[VALORES POTENCIALES Y SEGUIMIENTO.xlsx]SPX SX5E CAC40 DAX30 IBEX35!R21C5</stp>
        <tr r="E21" s="6"/>
      </tp>
      <tp>
        <v>41816577238.239998</v>
        <stp/>
        <stp>##V3_BDPV12</stp>
        <stp>TEL UN Equity</stp>
        <stp>CUR_MKT_CAP</stp>
        <stp>[VALORES POTENCIALES Y SEGUIMIENTO.xlsx]SPX SX5E CAC40 DAX30 IBEX35!R440C3</stp>
        <tr r="C440" s="6"/>
      </tp>
      <tp>
        <v>25205114510.220001</v>
        <stp/>
        <stp>##V3_BDPV12</stp>
        <stp>DAL UN Equity</stp>
        <stp>CUR_MKT_CAP</stp>
        <stp>[VALORES POTENCIALES Y SEGUIMIENTO.xlsx]SPX SX5E CAC40 DAX30 IBEX35!R134C3</stp>
        <tr r="C134" s="6"/>
      </tp>
      <tp t="s">
        <v>25/04/2023</v>
        <stp/>
        <stp>##V3_BDPV12</stp>
        <stp>UPS US Equity</stp>
        <stp>EXPECTED_REPORT_DT</stp>
        <stp>[VALORES POTENCIALES Y SEGUIMIENTO.xlsx]POTENCIALES!R178C8</stp>
        <tr r="H178" s="1"/>
      </tp>
      <tp>
        <v>161.69</v>
        <stp/>
        <stp>##V3_BDPV12</stp>
        <stp>FLT US Equity</stp>
        <stp>LOW_52WEEK</stp>
        <stp>[VALORES POTENCIALES Y SEGUIMIENTO.xlsx]POTENCIALES!R192C35</stp>
        <tr r="AI192" s="1"/>
      </tp>
      <tp>
        <v>74389473210.960007</v>
        <stp/>
        <stp>##V3_BDPV12</stp>
        <stp>SLB UN Equity</stp>
        <stp>CUR_MKT_CAP</stp>
        <stp>[VALORES POTENCIALES Y SEGUIMIENTO.xlsx]SPX SX5E CAC40 DAX30 IBEX35!R419C3</stp>
        <tr r="C419" s="6"/>
      </tp>
      <tp>
        <v>18952450107.439999</v>
        <stp/>
        <stp>##V3_BDPV12</stp>
        <stp>WAB UN Equity</stp>
        <stp>CUR_MKT_CAP</stp>
        <stp>[VALORES POTENCIALES Y SEGUIMIENTO.xlsx]SPX SX5E CAC40 DAX30 IBEX35!R484C3</stp>
        <tr r="C484" s="6"/>
      </tp>
      <tp>
        <v>71.010000000000005</v>
        <stp/>
        <stp>##V3_BDPV12</stp>
        <stp>CNC US Equity</stp>
        <stp>PX_CLOSE_1D</stp>
        <stp>[VALORES POTENCIALES Y SEGUIMIENTO.xlsx]POTENCIALES!R82C32</stp>
        <tr r="AF82" s="1"/>
      </tp>
      <tp>
        <v>11482127811.75</v>
        <stp/>
        <stp>##V3_BDPV12</stp>
        <stp>VFC UN Equity</stp>
        <stp>CUR_MKT_CAP</stp>
        <stp>[VALORES POTENCIALES Y SEGUIMIENTO.xlsx]SPX SX5E CAC40 DAX30 IBEX35!R473C3</stp>
        <tr r="C473" s="6"/>
      </tp>
      <tp>
        <v>18509466938.559998</v>
        <stp/>
        <stp>##V3_BDPV12</stp>
        <stp>OMC UN Equity</stp>
        <stp>CUR_MKT_CAP</stp>
        <stp>[VALORES POTENCIALES Y SEGUIMIENTO.xlsx]SPX SX5E CAC40 DAX30 IBEX35!R358C3</stp>
        <tr r="C358" s="6"/>
      </tp>
      <tp>
        <v>9279337291.4000015</v>
        <stp/>
        <stp>##V3_BDPV12</stp>
        <stp>RHI US Equity</stp>
        <stp>CUR_MKT_CAP</stp>
        <stp>[VALORES POTENCIALES Y SEGUIMIENTO.xlsx]POTENCIALES!R57C17</stp>
        <tr r="Q57" s="1"/>
      </tp>
      <tp t="s">
        <v>Trading Companies &amp; Distributo</v>
        <stp/>
        <stp>##V3_BDPV12</stp>
        <stp>MSM US Equity</stp>
        <stp>GICS_INDUSTRY_NAME</stp>
        <stp>[VALORES POTENCIALES Y SEGUIMIENTO.xlsx]POTENCIALES!R223C6</stp>
        <tr r="F223" s="1"/>
      </tp>
      <tp t="s">
        <v>Road &amp; Rail</v>
        <stp/>
        <stp>##V3_BDPV12</stp>
        <stp>KSU US Equity</stp>
        <stp>GICS_INDUSTRY_NAME</stp>
        <stp>[VALORES POTENCIALES Y SEGUIMIENTO.xlsx]POTENCIALES!R175C6</stp>
        <tr r="F175" s="1"/>
      </tp>
      <tp>
        <v>119815599294.60001</v>
        <stp/>
        <stp>##V3_BDPV12</stp>
        <stp>PLD UN Equity</stp>
        <stp>CUR_MKT_CAP</stp>
        <stp>[VALORES POTENCIALES Y SEGUIMIENTO.xlsx]SPX SX5E CAC40 DAX30 IBEX35!R379C3</stp>
        <tr r="C379" s="6"/>
      </tp>
      <tp>
        <v>6645877622.0699997</v>
        <stp/>
        <stp>##V3_BDPV12</stp>
        <stp>CHH US Equity</stp>
        <stp>CUR_MKT_CAP</stp>
        <stp>[VALORES POTENCIALES Y SEGUIMIENTO.xlsx]POTENCIALES!R25C17</stp>
        <tr r="Q25" s="1"/>
      </tp>
      <tp>
        <v>28639909879.489998</v>
        <stp/>
        <stp>##V3_BDPV12</stp>
        <stp>IFF UN Equity</stp>
        <stp>CUR_MKT_CAP</stp>
        <stp>[VALORES POTENCIALES Y SEGUIMIENTO.xlsx]SPX SX5E CAC40 DAX30 IBEX35!R243C3</stp>
        <tr r="C243" s="6"/>
      </tp>
      <tp t="s">
        <v>Distributors</v>
        <stp/>
        <stp>##V3_BDPV12</stp>
        <stp>GPC US Equity</stp>
        <stp>GICS_INDUSTRY_NAME</stp>
        <stp>[VALORES POTENCIALES Y SEGUIMIENTO.xlsx]POTENCIALES!R219C6</stp>
        <tr r="F219" s="1"/>
      </tp>
      <tp>
        <v>1.1100000000000001</v>
        <stp/>
        <stp>##V3_BDPV12</stp>
        <stp>TGP US Equity</stp>
        <stp>EQY_DPS</stp>
        <stp>[VALORES POTENCIALES Y SEGUIMIENTO.xlsx]CARTERA!R56C39</stp>
        <tr r="AM56" s="4"/>
      </tp>
      <tp>
        <v>4797975997.4299994</v>
        <stp/>
        <stp>##V3_BDPV12</stp>
        <stp>LEG UN Equity</stp>
        <stp>CUR_MKT_CAP</stp>
        <stp>[VALORES POTENCIALES Y SEGUIMIENTO.xlsx]SPX SX5E CAC40 DAX30 IBEX35!R280C3</stp>
        <tr r="C280" s="6"/>
      </tp>
      <tp t="s">
        <v>Human Resource &amp; Employment Se</v>
        <stp/>
        <stp>##V3_BDPV12</stp>
        <stp>NSP US Equity</stp>
        <stp>GICS_SUB_INDUSTRY_NAME</stp>
        <stp>[VALORES POTENCIALES Y SEGUIMIENTO.xlsx]POTENCIALES!R56C7</stp>
        <tr r="G56" s="1"/>
      </tp>
      <tp t="s">
        <v>Footwear</v>
        <stp/>
        <stp>##V3_BDPV12</stp>
        <stp>NKE US Equity</stp>
        <stp>GICS_SUB_INDUSTRY_NAME</stp>
        <stp>[VALORES POTENCIALES Y SEGUIMIENTO.xlsx]POTENCIALES!R16C7</stp>
        <tr r="G16" s="1"/>
      </tp>
      <tp>
        <v>66.122680000000003</v>
        <stp/>
        <stp>##V3_BDPV12</stp>
        <stp>DE0005419105 ISIN</stp>
        <stp>INTERVAL_HIGH</stp>
        <stp>[VALORES POTENCIALES Y SEGUIMIENTO.xlsx]CARTERA!R46C4</stp>
        <stp>START_DATE_OVERRIDE</stp>
        <stp>20200101</stp>
        <stp>END_DATE_OVERRIDE</stp>
        <stp>20230203</stp>
        <stp>MARKET_DATA_OVERRIDE</stp>
        <stp>PX_LAST</stp>
        <tr r="D46" s="4"/>
      </tp>
      <tp t="s">
        <v>Hotels, Resorts &amp; Cruise Lines</v>
        <stp/>
        <stp>##V3_BDPV12</stp>
        <stp>MAR US Equity</stp>
        <stp>GICS_SUB_INDUSTRY_NAME</stp>
        <stp>[VALORES POTENCIALES Y SEGUIMIENTO.xlsx]POTENCIALES!R26C7</stp>
        <tr r="G26" s="1"/>
      </tp>
      <tp>
        <v>2391961796280</v>
        <stp/>
        <stp>##V3_BDPV12</stp>
        <stp>AAPL UW Equity</stp>
        <stp>CUR_MKT_CAP</stp>
        <stp>[VALORES POTENCIALES Y SEGUIMIENTO.xlsx]SPX SX5E CAC40 DAX30 IBEX35!R10C3</stp>
        <tr r="C10" s="6"/>
      </tp>
      <tp t="s">
        <v>#N/A Field Not Applicable</v>
        <stp/>
        <stp>##V3_BDPV12</stp>
        <stp>DT US Equity</stp>
        <stp>DVD_PAY_DT</stp>
        <stp>[VALORES POTENCIALES Y SEGUIMIENTO.xlsx]POTENCIALES!R305C12</stp>
        <tr r="L305" s="1"/>
      </tp>
      <tp t="s">
        <v>Biotechnology</v>
        <stp/>
        <stp>##V3_BDPV12</stp>
        <stp>UTHR US Equity</stp>
        <stp>GICS_SUB_INDUSTRY_NAME</stp>
        <stp>[VALORES POTENCIALES Y SEGUIMIENTO.xlsx]POTENCIALES!R40C7</stp>
        <tr r="G40" s="1"/>
      </tp>
      <tp>
        <v>25.168760575924001</v>
        <stp/>
        <stp>##V3_BDPV12</stp>
        <stp>MA US Equity</stp>
        <stp>EV_EBITDA_ADJUSTED</stp>
        <stp>[VALORES POTENCIALES Y SEGUIMIENTO.xlsx]POTENCIALES!R103C15</stp>
        <tr r="O103" s="1"/>
      </tp>
      <tp t="s">
        <v>Health Care Services</v>
        <stp/>
        <stp>##V3_BDPV12</stp>
        <stp>DGX US Equity</stp>
        <stp>GICS_SUB_INDUSTRY_NAME</stp>
        <stp>[VALORES POTENCIALES Y SEGUIMIENTO.xlsx]POTENCIALES!R86C7</stp>
        <tr r="G86" s="1"/>
      </tp>
      <tp t="s">
        <v>Security &amp; Alarm Services</v>
        <stp/>
        <stp>##V3_BDPV12</stp>
        <stp>BCO US Equity</stp>
        <stp>GICS_SUB_INDUSTRY_NAME</stp>
        <stp>[VALORES POTENCIALES Y SEGUIMIENTO.xlsx]POTENCIALES!R66C7</stp>
        <tr r="G66" s="1"/>
      </tp>
      <tp t="s">
        <v>Health Care Distributors</v>
        <stp/>
        <stp>##V3_BDPV12</stp>
        <stp>CAH US Equity</stp>
        <stp>GICS_SUB_INDUSTRY_NAME</stp>
        <stp>[VALORES POTENCIALES Y SEGUIMIENTO.xlsx]POTENCIALES!R96C7</stp>
        <tr r="G96" s="1"/>
      </tp>
      <tp t="s">
        <v>Human Resource &amp; Employment Se</v>
        <stp/>
        <stp>##V3_BDPV12</stp>
        <stp>TNET US Equity</stp>
        <stp>GICS_SUB_INDUSTRY_NAME</stp>
        <stp>[VALORES POTENCIALES Y SEGUIMIENTO.xlsx]POTENCIALES!R61C7</stp>
        <tr r="G61" s="1"/>
      </tp>
      <tp>
        <v>68.47</v>
        <stp/>
        <stp>##V3_BDPV12</stp>
        <stp>US4581401001 ISIN</stp>
        <stp>INTERVAL_HIGH</stp>
        <stp>[VALORES POTENCIALES Y SEGUIMIENTO.xlsx]CARTERA!R28C4</stp>
        <stp>START_DATE_OVERRIDE</stp>
        <stp>20200101</stp>
        <stp>END_DATE_OVERRIDE</stp>
        <stp>20230203</stp>
        <stp>MARKET_DATA_OVERRIDE</stp>
        <stp>PX_LAST</stp>
        <tr r="D28" s="4"/>
      </tp>
      <tp t="s">
        <v>08/02/2023</v>
        <stp/>
        <stp>##V3_BDPV12</stp>
        <stp>DE US Equity</stp>
        <stp>DVD_PAY_DT</stp>
        <stp>[VALORES POTENCIALES Y SEGUIMIENTO.xlsx]POTENCIALES!R159C12</stp>
        <tr r="L159" s="1"/>
      </tp>
      <tp t="s">
        <v>Health Care Services</v>
        <stp/>
        <stp>##V3_BDPV12</stp>
        <stp>PINC US Equity</stp>
        <stp>GICS_SUB_INDUSTRY_NAME</stp>
        <stp>[VALORES POTENCIALES Y SEGUIMIENTO.xlsx]POTENCIALES!R95C7</stp>
        <tr r="G95" s="1"/>
      </tp>
      <tp t="s">
        <v>17/01/2023</v>
        <stp/>
        <stp>##V3_BDPV12</stp>
        <stp>DG US Equity</stp>
        <stp>DVD_PAY_DT</stp>
        <stp>[VALORES POTENCIALES Y SEGUIMIENTO.xlsx]POTENCIALES!R227C12</stp>
        <tr r="L227" s="1"/>
      </tp>
      <tp t="s">
        <v>#N/A N/A</v>
        <stp/>
        <stp>##V3_BDPV12</stp>
        <stp>ABMD UW Equity</stp>
        <stp>CUR_MKT_CAP</stp>
        <stp>[VALORES POTENCIALES Y SEGUIMIENTO.xlsx]SPX SX5E CAC40 DAX30 IBEX35!R13C3</stp>
        <tr r="C13" s="6"/>
      </tp>
      <tp>
        <v>10449968636.25</v>
        <stp/>
        <stp>##V3_BDPV12</stp>
        <stp>BBWI UN Equity</stp>
        <stp>CUR_MKT_CAP</stp>
        <stp>[VALORES POTENCIALES Y SEGUIMIENTO.xlsx]SPX SX5E CAC40 DAX30 IBEX35!R63C3</stp>
        <tr r="C63" s="6"/>
      </tp>
      <tp>
        <v>41324082905.880005</v>
        <stp/>
        <stp>##V3_BDPV12</stp>
        <stp>BIIB UW Equity</stp>
        <stp>CUR_MKT_CAP</stp>
        <stp>[VALORES POTENCIALES Y SEGUIMIENTO.xlsx]SPX SX5E CAC40 DAX30 IBEX35!R68C3</stp>
        <tr r="C68" s="6"/>
      </tp>
      <tp>
        <v>50.900100000000002</v>
        <stp/>
        <stp>##V3_BDPV12</stp>
        <stp>NL0000235190 ISIN</stp>
        <stp>INTERVAL_LOW</stp>
        <stp>[VALORES POTENCIALES Y SEGUIMIENTO.xlsx]CARTERA!R32C6</stp>
        <stp>START_DATE_OVERRIDE</stp>
        <stp>20200101</stp>
        <stp>END_DATE_OVERRIDE</stp>
        <stp>20230203</stp>
        <stp>MARKET_DATA_OVERRIDE</stp>
        <stp>PX_LAST</stp>
        <tr r="F32" s="4"/>
      </tp>
      <tp>
        <v>343.11</v>
        <stp/>
        <stp>##V3_BDPV12</stp>
        <stp>US5949181045 ISIN</stp>
        <stp>INTERVAL_HIGH</stp>
        <stp>[VALORES POTENCIALES Y SEGUIMIENTO.xlsx]CARTERA!R30C4</stp>
        <stp>START_DATE_OVERRIDE</stp>
        <stp>20200101</stp>
        <stp>END_DATE_OVERRIDE</stp>
        <stp>20230203</stp>
        <stp>MARKET_DATA_OVERRIDE</stp>
        <stp>PX_LAST</stp>
        <tr r="D30" s="4"/>
      </tp>
      <tp>
        <v>77.584999999999994</v>
        <stp/>
        <stp>##V3_BDPV12</stp>
        <stp>ZM US Equity</stp>
        <stp>LAST PRICE</stp>
        <stp>[VALORES POTENCIALES Y SEGUIMIENTO.xlsx]POTENCIALES!R298C30</stp>
        <tr r="AD298" s="1"/>
      </tp>
      <tp t="s">
        <v>Air Freight &amp; Logistics</v>
        <stp/>
        <stp>##V3_BDPV12</stp>
        <stp>EXPD US Equity</stp>
        <stp>GICS_INDUSTRY_NAME</stp>
        <stp>[VALORES POTENCIALES Y SEGUIMIENTO.xlsx]POTENCIALES!R177C6</stp>
        <tr r="F177" s="1"/>
      </tp>
      <tp>
        <v>5149456992.8399992</v>
        <stp/>
        <stp>##V3_BDPV12</stp>
        <stp>UA UN Equity</stp>
        <stp>CUR_MKT_CAP</stp>
        <stp>[VALORES POTENCIALES Y SEGUIMIENTO.xlsx]SPX SX5E CAC40 DAX30 IBEX35!R461C3</stp>
        <tr r="C461" s="6"/>
      </tp>
      <tp>
        <v>44.33</v>
        <stp/>
        <stp>##V3_BDPV12</stp>
        <stp>ZG US Equity</stp>
        <stp>LAST PRICE</stp>
        <stp>[VALORES POTENCIALES Y SEGUIMIENTO.xlsx]POTENCIALES!R267C30</stp>
        <tr r="AD267" s="1"/>
      </tp>
      <tp t="s">
        <v>15/02/2023</v>
        <stp/>
        <stp>##V3_BDPV12</stp>
        <stp>SNPS US Equity</stp>
        <stp>EXPECTED_REPORT_DT</stp>
        <stp>[VALORES POTENCIALES Y SEGUIMIENTO.xlsx]POTENCIALES!R292C8</stp>
        <tr r="H292" s="1"/>
      </tp>
      <tp>
        <v>62129813250.560005</v>
        <stp/>
        <stp>##V3_BDPV12</stp>
        <stp>WM UN Equity</stp>
        <stp>CUR_MKT_CAP</stp>
        <stp>[VALORES POTENCIALES Y SEGUIMIENTO.xlsx]SPX SX5E CAC40 DAX30 IBEX35!R493C3</stp>
        <tr r="C493" s="6"/>
      </tp>
      <tp t="s">
        <v>01/03/2023</v>
        <stp/>
        <stp>##V3_BDPV12</stp>
        <stp>ROST US Equity</stp>
        <stp>EXPECTED_REPORT_DT</stp>
        <stp>[VALORES POTENCIALES Y SEGUIMIENTO.xlsx]POTENCIALES!R213C8</stp>
        <tr r="H213" s="1"/>
      </tp>
      <tp t="s">
        <v>20/02/2023</v>
        <stp/>
        <stp>##V3_BDPV12</stp>
        <stp>NDSN US Equity</stp>
        <stp>EXPECTED_REPORT_DT</stp>
        <stp>[VALORES POTENCIALES Y SEGUIMIENTO.xlsx]POTENCIALES!R158C8</stp>
        <tr r="H158" s="1"/>
      </tp>
      <tp>
        <v>15421217116.1</v>
        <stp/>
        <stp>##V3_BDPV12</stp>
        <stp>CHKP US Equity</stp>
        <stp>CUR_MKT_CAP</stp>
        <stp>[VALORES POTENCIALES Y SEGUIMIENTO.xlsx]CARTERA!R35C20</stp>
        <tr r="T35" s="4"/>
      </tp>
      <tp t="s">
        <v>28/04/2023</v>
        <stp/>
        <stp>##V3_BDPV12</stp>
        <stp>INTC US Equity</stp>
        <stp>EXPECTED_REPORT_DT</stp>
        <stp>[VALORES POTENCIALES Y SEGUIMIENTO.xlsx]POTENCIALES!R352C8</stp>
        <tr r="H352" s="1"/>
      </tp>
      <tp t="s">
        <v>AEROJET ROCKETDY</v>
        <stp/>
        <stp>##V3_BDPV12</stp>
        <stp>AJRD US Equity</stp>
        <stp>SHORT_NAME</stp>
        <stp>[VALORES POTENCIALES Y SEGUIMIENTO.xlsx]POTENCIALES!R203C5</stp>
        <tr r="E203" s="1"/>
      </tp>
      <tp t="s">
        <v>08/02/2023</v>
        <stp/>
        <stp>##V3_BDPV12</stp>
        <stp>AEIS US Equity</stp>
        <stp>EXPECTED_REPORT_DT</stp>
        <stp>[VALORES POTENCIALES Y SEGUIMIENTO.xlsx]POTENCIALES!R249C8</stp>
        <tr r="H249" s="1"/>
      </tp>
      <tp t="s">
        <v>20/04/2023</v>
        <stp/>
        <stp>##V3_BDPV12</stp>
        <stp>SEIC US Equity</stp>
        <stp>EXPECTED_REPORT_DT</stp>
        <stp>[VALORES POTENCIALES Y SEGUIMIENTO.xlsx]POTENCIALES!R109C8</stp>
        <tr r="H109" s="1"/>
      </tp>
      <tp t="s">
        <v>LAMAR ADVERTIS-A</v>
        <stp/>
        <stp>##V3_BDPV12</stp>
        <stp>LAMR US Equity</stp>
        <stp>SHORT_NAME</stp>
        <stp>[VALORES POTENCIALES Y SEGUIMIENTO.xlsx]POTENCIALES!R118C5</stp>
        <tr r="E118" s="1"/>
      </tp>
      <tp t="s">
        <v>23/03/2023</v>
        <stp/>
        <stp>##V3_BDPV12</stp>
        <stp>OLLI US Equity</stp>
        <stp>EXPECTED_REPORT_DT</stp>
        <stp>[VALORES POTENCIALES Y SEGUIMIENTO.xlsx]POTENCIALES!R230C8</stp>
        <tr r="H230" s="1"/>
      </tp>
      <tp t="s">
        <v>#N/A N/A</v>
        <stp/>
        <stp>##V3_BDPV12</stp>
        <stp>INOV US Equity</stp>
        <stp>EXPECTED_REPORT_DT</stp>
        <stp>[VALORES POTENCIALES Y SEGUIMIENTO.xlsx]POTENCIALES!R312C8</stp>
        <tr r="H312" s="1"/>
      </tp>
      <tp t="s">
        <v>21/02/2023</v>
        <stp/>
        <stp>##V3_BDPV12</stp>
        <stp>LECO US Equity</stp>
        <stp>EXPECTED_REPORT_DT</stp>
        <stp>[VALORES POTENCIALES Y SEGUIMIENTO.xlsx]POTENCIALES!R149C8</stp>
        <tr r="H149" s="1"/>
      </tp>
      <tp t="s">
        <v>US70450Y1038</v>
        <stp/>
        <stp>##V3_BDPV12</stp>
        <stp>PYPL US Equity</stp>
        <stp>ID_ISIN</stp>
        <stp>[VALORES POTENCIALES Y SEGUIMIENTO.xlsx]CARTERA!R27C3</stp>
        <tr r="C27" s="4"/>
      </tp>
      <tp t="s">
        <v>10/04/2023</v>
        <stp/>
        <stp>##V3_BDPV12</stp>
        <stp>WDFC US Equity</stp>
        <stp>EXPECTED_REPORT_DT</stp>
        <stp>[VALORES POTENCIALES Y SEGUIMIENTO.xlsx]POTENCIALES!R248C8</stp>
        <tr r="H248" s="1"/>
      </tp>
      <tp t="s">
        <v>09/12/2022</v>
        <stp/>
        <stp>##V3_BDPV12</stp>
        <stp>YUM US Equity</stp>
        <stp>DVD_PAY_DT</stp>
        <stp>[VALORES POTENCIALES Y SEGUIMIENTO.xlsx]POTENCIALES!R242C12</stp>
        <tr r="L242" s="1"/>
      </tp>
      <tp>
        <v>2.2630762445406796</v>
        <stp/>
        <stp>##V3_BDPV12</stp>
        <stp>CMG US Equity</stp>
        <stp>NET_DEBT_TO_EBITDA</stp>
        <stp>[VALORES POTENCIALES Y SEGUIMIENTO.xlsx]POTENCIALES!R244C20</stp>
        <tr r="T244" s="1"/>
      </tp>
      <tp>
        <v>0.48334412243915092</v>
        <stp/>
        <stp>##V3_BDPV12</stp>
        <stp>EME US Equity</stp>
        <stp>NET_DEBT_TO_EBITDA</stp>
        <stp>[VALORES POTENCIALES Y SEGUIMIENTO.xlsx]POTENCIALES!R138C20</stp>
        <tr r="T138" s="1"/>
      </tp>
      <tp>
        <v>17.337082842187499</v>
        <stp/>
        <stp>##V3_BDPV12</stp>
        <stp>CAE CN Equity</stp>
        <stp>EV_EBITDA_ADJUSTED</stp>
        <stp>[VALORES POTENCIALES Y SEGUIMIENTO.xlsx]POTENCIALES!R210C15</stp>
        <tr r="O210" s="1"/>
      </tp>
      <tp>
        <v>1.7043445552003009</v>
        <stp/>
        <stp>##V3_BDPV12</stp>
        <stp>EMR US Equity</stp>
        <stp>NET_DEBT_TO_EBITDA</stp>
        <stp>[VALORES POTENCIALES Y SEGUIMIENTO.xlsx]POTENCIALES!R123C20</stp>
        <tr r="T123" s="1"/>
      </tp>
      <tp>
        <v>3.194853638490232</v>
        <stp/>
        <stp>##V3_BDPV12</stp>
        <stp>MMS US Equity</stp>
        <stp>NET_DEBT_TO_EBITDA</stp>
        <stp>[VALORES POTENCIALES Y SEGUIMIENTO.xlsx]POTENCIALES!R338C20</stp>
        <tr r="T338" s="1"/>
      </tp>
      <tp>
        <v>1.7026334114072292</v>
        <stp/>
        <stp>##V3_BDPV12</stp>
        <stp>WMT US Equity</stp>
        <stp>NET_DEBT_TO_EBITDA</stp>
        <stp>[VALORES POTENCIALES Y SEGUIMIENTO.xlsx]POTENCIALES!R231C20</stp>
        <tr r="T231" s="1"/>
      </tp>
      <tp>
        <v>1.4561115668580804</v>
        <stp/>
        <stp>##V3_BDPV12</stp>
        <stp>LMT US Equity</stp>
        <stp>NET_DEBT_TO_EBITDA</stp>
        <stp>[VALORES POTENCIALES Y SEGUIMIENTO.xlsx]POTENCIALES!R194C20</stp>
        <tr r="T194" s="1"/>
      </tp>
      <tp>
        <v>2.1934296233361654</v>
        <stp/>
        <stp>##V3_BDPV12</stp>
        <stp>VMW US Equity</stp>
        <stp>NET_DEBT_TO_EBITDA</stp>
        <stp>[VALORES POTENCIALES Y SEGUIMIENTO.xlsx]POTENCIALES!R297C20</stp>
        <tr r="T297" s="1"/>
      </tp>
      <tp t="s">
        <v>Industrial Conglomerates</v>
        <stp/>
        <stp>##V3_BDPV12</stp>
        <stp>HON US Equity</stp>
        <stp>GICS_INDUSTRY_NAME</stp>
        <stp>[VALORES POTENCIALES Y SEGUIMIENTO.xlsx]POTENCIALES!R125C6</stp>
        <tr r="F125" s="1"/>
      </tp>
      <tp>
        <v>368.20499999999998</v>
        <stp/>
        <stp>##V3_BDPV12</stp>
        <stp>NOC US Equity</stp>
        <stp>LOW_52WEEK</stp>
        <stp>[VALORES POTENCIALES Y SEGUIMIENTO.xlsx]POTENCIALES!R199C35</stp>
        <tr r="AI199" s="1"/>
      </tp>
      <tp>
        <v>74.45</v>
        <stp/>
        <stp>##V3_BDPV12</stp>
        <stp>BMY US Equity</stp>
        <stp>PX_CLOSE_1D</stp>
        <stp>[VALORES POTENCIALES Y SEGUIMIENTO.xlsx]POTENCIALES!R92C32</stp>
        <tr r="AF92" s="1"/>
      </tp>
      <tp>
        <v>44.83</v>
        <stp/>
        <stp>##V3_BDPV12</stp>
        <stp>TTD US Equity</stp>
        <stp>PX_CLOSE_YTD</stp>
        <stp>[VALORES POTENCIALES Y SEGUIMIENTO.xlsx]POTENCIALES!R7C29</stp>
        <tr r="AC7" s="1"/>
      </tp>
      <tp t="s">
        <v>Construction &amp; Engineering</v>
        <stp/>
        <stp>##V3_BDPV12</stp>
        <stp>EME US Equity</stp>
        <stp>GICS_INDUSTRY_NAME</stp>
        <stp>[VALORES POTENCIALES Y SEGUIMIENTO.xlsx]POTENCIALES!R138C6</stp>
        <tr r="F138" s="1"/>
      </tp>
      <tp t="s">
        <v>Building Products</v>
        <stp/>
        <stp>##V3_BDPV12</stp>
        <stp>LII US Equity</stp>
        <stp>GICS_INDUSTRY_NAME</stp>
        <stp>[VALORES POTENCIALES Y SEGUIMIENTO.xlsx]POTENCIALES!R121C6</stp>
        <tr r="F121" s="1"/>
      </tp>
      <tp>
        <v>83.129900000000006</v>
        <stp/>
        <stp>##V3_BDPV12</stp>
        <stp>TJX  US Equity</stp>
        <stp>HIGH_52WEEK</stp>
        <stp>[VALORES POTENCIALES Y SEGUIMIENTO.xlsx]POTENCIALES!R234C33</stp>
        <tr r="AG234" s="1"/>
      </tp>
      <tp>
        <v>128401147080</v>
        <stp/>
        <stp>##V3_BDPV12</stp>
        <stp>UNP UN Equity</stp>
        <stp>CUR_MKT_CAP</stp>
        <stp>[VALORES POTENCIALES Y SEGUIMIENTO.xlsx]SPX SX5E CAC40 DAX30 IBEX35!R468C3</stp>
        <tr r="C468" s="6"/>
      </tp>
      <tp t="s">
        <v>Hotels, Restaurants &amp; Leisure</v>
        <stp/>
        <stp>##V3_BDPV12</stp>
        <stp>HGV US Equity</stp>
        <stp>GICS_INDUSTRY_NAME</stp>
        <stp>[VALORES POTENCIALES Y SEGUIMIENTO.xlsx]POTENCIALES!R255C6</stp>
        <tr r="F255" s="1"/>
      </tp>
      <tp>
        <v>190.08</v>
        <stp/>
        <stp>##V3_BDPV12</stp>
        <stp>ROK US Equity</stp>
        <stp>LOW_52WEEK</stp>
        <stp>[VALORES POTENCIALES Y SEGUIMIENTO.xlsx]POTENCIALES!R155C35</stp>
        <tr r="AI155" s="1"/>
      </tp>
      <tp>
        <v>0</v>
        <stp/>
        <stp>##V3_BDPV12</stp>
        <stp>PDD US Equity</stp>
        <stp>EQY_DPS</stp>
        <stp>[VALORES POTENCIALES Y SEGUIMIENTO.xlsx]CARTERA!R23C39</stp>
        <tr r="AM23" s="4"/>
      </tp>
      <tp>
        <v>210.44</v>
        <stp/>
        <stp>##V3_BDPV12</stp>
        <stp>LHX US Equity</stp>
        <stp>LAST PRICE</stp>
        <stp>[VALORES POTENCIALES Y SEGUIMIENTO.xlsx]POTENCIALES!R204C30</stp>
        <tr r="AD204" s="1"/>
      </tp>
      <tp>
        <v>117.66</v>
        <stp/>
        <stp>##V3_BDPV12</stp>
        <stp>TTC US Equity</stp>
        <stp>HIGH_52WEEK</stp>
        <stp>[VALORES POTENCIALES Y SEGUIMIENTO.xlsx]POTENCIALES!R21C33</stp>
        <tr r="AG21" s="1"/>
      </tp>
      <tp t="s">
        <v>Software</v>
        <stp/>
        <stp>##V3_BDPV12</stp>
        <stp>NCR US Equity</stp>
        <stp>GICS_INDUSTRY_NAME</stp>
        <stp>[VALORES POTENCIALES Y SEGUIMIENTO.xlsx]POTENCIALES!R343C6</stp>
        <tr r="F343" s="1"/>
      </tp>
      <tp>
        <v>166.63</v>
        <stp/>
        <stp>##V3_BDPV12</stp>
        <stp>HON US Equity</stp>
        <stp>LOW_52WEEK</stp>
        <stp>[VALORES POTENCIALES Y SEGUIMIENTO.xlsx]POTENCIALES!R125C35</stp>
        <tr r="AI125" s="1"/>
      </tp>
      <tp>
        <v>51.52</v>
        <stp/>
        <stp>##V3_BDPV12</stp>
        <stp>SON US Equity</stp>
        <stp>LOW_52WEEK</stp>
        <stp>[VALORES POTENCIALES Y SEGUIMIENTO.xlsx]POTENCIALES!R168C35</stp>
        <tr r="AI168" s="1"/>
      </tp>
      <tp>
        <v>41915902061.639999</v>
        <stp/>
        <stp>##V3_BDPV12</stp>
        <stp>DOW UN Equity</stp>
        <stp>CUR_MKT_CAP</stp>
        <stp>[VALORES POTENCIALES Y SEGUIMIENTO.xlsx]SPX SX5E CAC40 DAX30 IBEX35!R149C3</stp>
        <tr r="C149" s="6"/>
      </tp>
      <tp t="s">
        <v>SONOCO PRODUCTS</v>
        <stp/>
        <stp>##V3_BDPV12</stp>
        <stp>SON US Equity</stp>
        <stp>SHORT_NAME</stp>
        <stp>[VALORES POTENCIALES Y SEGUIMIENTO.xlsx]POTENCIALES!R168C5</stp>
        <tr r="E168" s="1"/>
      </tp>
      <tp>
        <v>193122619532.64999</v>
        <stp/>
        <stp>##V3_BDPV12</stp>
        <stp>NKE US Equity</stp>
        <stp>CUR_MKT_CAP</stp>
        <stp>[VALORES POTENCIALES Y SEGUIMIENTO.xlsx]POTENCIALES!R16C17</stp>
        <tr r="Q16" s="1"/>
      </tp>
      <tp t="s">
        <v>Brown &amp; Brown Inc</v>
        <stp/>
        <stp>##V3_BDPV12</stp>
        <stp>BRO UN Equity</stp>
        <stp>SECURITY_NAME</stp>
        <stp>[VALORES POTENCIALES Y SEGUIMIENTO.xlsx]SPX SX5E CAC40 DAX30 IBEX35!R78C5</stp>
        <tr r="E78" s="6"/>
      </tp>
      <tp>
        <v>356.21499999999997</v>
        <stp/>
        <stp>##V3_BDPV12</stp>
        <stp>ROP US Equity</stp>
        <stp>LOW_52WEEK</stp>
        <stp>[VALORES POTENCIALES Y SEGUIMIENTO.xlsx]POTENCIALES!R132C35</stp>
        <tr r="AI132" s="1"/>
      </tp>
      <tp t="s">
        <v>YUM! BRANDS INC</v>
        <stp/>
        <stp>##V3_BDPV12</stp>
        <stp>YUM US Equity</stp>
        <stp>SHORT_NAME</stp>
        <stp>[VALORES POTENCIALES Y SEGUIMIENTO.xlsx]POTENCIALES!R242C5</stp>
        <tr r="E242" s="1"/>
      </tp>
      <tp t="s">
        <v>DEERE &amp; CO</v>
        <stp/>
        <stp>##V3_BDPV12</stp>
        <stp>DE US Equity</stp>
        <stp>SHORT_NAME</stp>
        <stp>[VALORES POTENCIALES Y SEGUIMIENTO.xlsx]POTENCIALES!R159C5</stp>
        <tr r="E159" s="1"/>
      </tp>
      <tp>
        <v>57973639999.999992</v>
        <stp/>
        <stp>##V3_BDPV12</stp>
        <stp>MCO UN Equity</stp>
        <stp>CUR_MKT_CAP</stp>
        <stp>[VALORES POTENCIALES Y SEGUIMIENTO.xlsx]SPX SX5E CAC40 DAX30 IBEX35!R305C3</stp>
        <tr r="C305" s="6"/>
      </tp>
      <tp>
        <v>337</v>
        <stp/>
        <stp>##V3_BDPV12</stp>
        <stp>NOW US Equity</stp>
        <stp>LOW_52WEEK</stp>
        <stp>[VALORES POTENCIALES Y SEGUIMIENTO.xlsx]POTENCIALES!R285C35</stp>
        <tr r="AI285" s="1"/>
      </tp>
      <tp>
        <v>170.12</v>
        <stp/>
        <stp>##V3_BDPV12</stp>
        <stp>LOW US Equity</stp>
        <stp>LOW_52WEEK</stp>
        <stp>[VALORES POTENCIALES Y SEGUIMIENTO.xlsx]POTENCIALES!R222C35</stp>
        <tr r="AI222" s="1"/>
      </tp>
      <tp>
        <v>103.87</v>
        <stp/>
        <stp>##V3_BDPV12</stp>
        <stp>AMN US Equity</stp>
        <stp>PX_CLOSE_1D</stp>
        <stp>[VALORES POTENCIALES Y SEGUIMIENTO.xlsx]POTENCIALES!R59C32</stp>
        <tr r="AF59" s="1"/>
      </tp>
      <tp t="s">
        <v>ELECTRONIC ARTS</v>
        <stp/>
        <stp>##V3_BDPV12</stp>
        <stp>EA US Equity</stp>
        <stp>SHORT_NAME</stp>
        <stp>[VALORES POTENCIALES Y SEGUIMIENTO.xlsx]POTENCIALES!R329C5</stp>
        <tr r="E329" s="1"/>
      </tp>
      <tp t="s">
        <v>IT0005495657</v>
        <stp/>
        <stp>##V3_BDPV12</stp>
        <stp>SPM IM Equity</stp>
        <stp>ID_ISIN</stp>
        <stp>[VALORES POTENCIALES Y SEGUIMIENTO.xlsx]CARTERA!R63C3</stp>
        <tr r="C63" s="4"/>
      </tp>
      <tp>
        <v>75.19</v>
        <stp/>
        <stp>##V3_BDPV12</stp>
        <stp>DOX US Equity</stp>
        <stp>LOW_52WEEK</stp>
        <stp>[VALORES POTENCIALES Y SEGUIMIENTO.xlsx]POTENCIALES!R336C35</stp>
        <tr r="AI336" s="1"/>
      </tp>
      <tp>
        <v>180974529000</v>
        <stp/>
        <stp>##V3_BDPV12</stp>
        <stp>WFC UN Equity</stp>
        <stp>CUR_MKT_CAP</stp>
        <stp>[VALORES POTENCIALES Y SEGUIMIENTO.xlsx]SPX SX5E CAC40 DAX30 IBEX35!R490C3</stp>
        <tr r="C490" s="6"/>
      </tp>
      <tp>
        <v>5826088425.5199995</v>
        <stp/>
        <stp>##V3_BDPV12</stp>
        <stp>LNC UN Equity</stp>
        <stp>CUR_MKT_CAP</stp>
        <stp>[VALORES POTENCIALES Y SEGUIMIENTO.xlsx]SPX SX5E CAC40 DAX30 IBEX35!R288C3</stp>
        <tr r="C288" s="6"/>
      </tp>
      <tp>
        <v>205.30500000000001</v>
        <stp/>
        <stp>##V3_BDPV12</stp>
        <stp>ZTS US Equity</stp>
        <stp>HIGH_52WEEK</stp>
        <stp>[VALORES POTENCIALES Y SEGUIMIENTO.xlsx]POTENCIALES!R93C33</stp>
        <tr r="AG93" s="1"/>
      </tp>
      <tp>
        <v>131.26</v>
        <stp/>
        <stp>##V3_BDPV12</stp>
        <stp>KMB US Equity</stp>
        <stp>PX_CLOSE_1D</stp>
        <stp>[VALORES POTENCIALES Y SEGUIMIENTO.xlsx]POTENCIALES!R89C32</stp>
        <tr r="AF89" s="1"/>
      </tp>
      <tp t="s">
        <v>Commercial Services &amp; Supplies</v>
        <stp/>
        <stp>##V3_BDPV12</stp>
        <stp>MSA US Equity</stp>
        <stp>GICS_INDUSTRY_NAME</stp>
        <stp>[VALORES POTENCIALES Y SEGUIMIENTO.xlsx]POTENCIALES!R150C6</stp>
        <tr r="F150" s="1"/>
      </tp>
      <tp>
        <v>224.6</v>
        <stp/>
        <stp>##V3_BDPV12</stp>
        <stp>RMD US Equity</stp>
        <stp>PX_CLOSE_1D</stp>
        <stp>[VALORES POTENCIALES Y SEGUIMIENTO.xlsx]POTENCIALES!R74C32</stp>
        <tr r="AF74" s="1"/>
      </tp>
      <tp>
        <v>72178421268.479996</v>
        <stp/>
        <stp>##V3_BDPV12</stp>
        <stp>EOG UN Equity</stp>
        <stp>CUR_MKT_CAP</stp>
        <stp>[VALORES POTENCIALES Y SEGUIMIENTO.xlsx]SPX SX5E CAC40 DAX30 IBEX35!R169C3</stp>
        <tr r="C169" s="6"/>
      </tp>
      <tp t="s">
        <v>Delivery Hero SE</v>
        <stp/>
        <stp>##V3_BDPV12</stp>
        <stp>DHER GY Equity</stp>
        <stp>SECURITY_NAME</stp>
        <stp>[VALORES POTENCIALES Y SEGUIMIENTO.xlsx]SPX SX5E CAC40 DAX30 IBEX35!R19C32</stp>
        <tr r="AF19" s="6"/>
      </tp>
      <tp t="s">
        <v>Managed Health Care</v>
        <stp/>
        <stp>##V3_BDPV12</stp>
        <stp>HQY US Equity</stp>
        <stp>GICS_SUB_INDUSTRY_NAME</stp>
        <stp>[VALORES POTENCIALES Y SEGUIMIENTO.xlsx]POTENCIALES!R55C7</stp>
        <tr r="G55" s="1"/>
      </tp>
      <tp t="s">
        <v>Health Care Services</v>
        <stp/>
        <stp>##V3_BDPV12</stp>
        <stp>DVA US Equity</stp>
        <stp>GICS_SUB_INDUSTRY_NAME</stp>
        <stp>[VALORES POTENCIALES Y SEGUIMIENTO.xlsx]POTENCIALES!R85C7</stp>
        <tr r="G85" s="1"/>
      </tp>
      <tp t="s">
        <v>Hotels, Resorts &amp; Cruise Lines</v>
        <stp/>
        <stp>##V3_BDPV12</stp>
        <stp>CHH US Equity</stp>
        <stp>GICS_SUB_INDUSTRY_NAME</stp>
        <stp>[VALORES POTENCIALES Y SEGUIMIENTO.xlsx]POTENCIALES!R25C7</stp>
        <tr r="G25" s="1"/>
      </tp>
      <tp t="s">
        <v>10/02/2023</v>
        <stp/>
        <stp>##V3_BDPV12</stp>
        <stp>GD US Equity</stp>
        <stp>DVD_PAY_DT</stp>
        <stp>[VALORES POTENCIALES Y SEGUIMIENTO.xlsx]POTENCIALES!R195C12</stp>
        <tr r="L195" s="1"/>
      </tp>
      <tp>
        <v>171867276000</v>
        <stp/>
        <stp>##V3_BDPV12</stp>
        <stp>ADBE UW Equity</stp>
        <stp>CUR_MKT_CAP</stp>
        <stp>[VALORES POTENCIALES Y SEGUIMIENTO.xlsx]SPX SX5E CAC40 DAX30 IBEX35!R16C3</stp>
        <tr r="C16" s="6"/>
      </tp>
      <tp>
        <v>171.79</v>
        <stp/>
        <stp>##V3_BDPV12</stp>
        <stp>US4228061093 ISIN</stp>
        <stp>INTERVAL_HIGH</stp>
        <stp>[VALORES POTENCIALES Y SEGUIMIENTO.xlsx]CARTERA!R25C4</stp>
        <stp>START_DATE_OVERRIDE</stp>
        <stp>20200101</stp>
        <stp>END_DATE_OVERRIDE</stp>
        <stp>20230203</stp>
        <stp>MARKET_DATA_OVERRIDE</stp>
        <stp>PX_LAST</stp>
        <tr r="D25" s="4"/>
      </tp>
      <tp>
        <v>61.67</v>
        <stp/>
        <stp>##V3_BDPV12</stp>
        <stp>US5010441013 ISIN</stp>
        <stp>INTERVAL_HIGH</stp>
        <stp>[VALORES POTENCIALES Y SEGUIMIENTO.xlsx]CARTERA!R43C4</stp>
        <stp>START_DATE_OVERRIDE</stp>
        <stp>20200101</stp>
        <stp>END_DATE_OVERRIDE</stp>
        <stp>20230203</stp>
        <stp>MARKET_DATA_OVERRIDE</stp>
        <stp>PX_LAST</stp>
        <tr r="D43" s="4"/>
      </tp>
      <tp>
        <v>8.33</v>
        <stp/>
        <stp>##V3_BDPV12</stp>
        <stp>US4642882249 ISIN</stp>
        <stp>INTERVAL_LOW</stp>
        <stp>[VALORES POTENCIALES Y SEGUIMIENTO.xlsx]CARTERA!R52C6</stp>
        <stp>START_DATE_OVERRIDE</stp>
        <stp>20200101</stp>
        <stp>END_DATE_OVERRIDE</stp>
        <stp>20230203</stp>
        <stp>MARKET_DATA_OVERRIDE</stp>
        <stp>PX_LAST</stp>
        <tr r="F52" s="4"/>
      </tp>
      <tp>
        <v>68.400000000000006</v>
        <stp/>
        <stp>##V3_BDPV12</stp>
        <stp>FR0014004L86 ISIN</stp>
        <stp>INTERVAL_LOW</stp>
        <stp>[VALORES POTENCIALES Y SEGUIMIENTO.xlsx]CARTERA!R13C6</stp>
        <stp>START_DATE_OVERRIDE</stp>
        <stp>20200101</stp>
        <stp>END_DATE_OVERRIDE</stp>
        <stp>20230203</stp>
        <stp>MARKET_DATA_OVERRIDE</stp>
        <stp>PX_LAST</stp>
        <tr r="F13" s="4"/>
      </tp>
      <tp>
        <v>33.409999999999997</v>
        <stp/>
        <stp>##V3_BDPV12</stp>
        <stp>US4642882249 ISIN</stp>
        <stp>INTERVAL_HIGH</stp>
        <stp>[VALORES POTENCIALES Y SEGUIMIENTO.xlsx]CARTERA!R52C4</stp>
        <stp>START_DATE_OVERRIDE</stp>
        <stp>20200101</stp>
        <stp>END_DATE_OVERRIDE</stp>
        <stp>20230203</stp>
        <stp>MARKET_DATA_OVERRIDE</stp>
        <stp>PX_LAST</stp>
        <tr r="D52" s="4"/>
      </tp>
      <tp>
        <v>4.6500000000000004</v>
        <stp/>
        <stp>##V3_BDPV12</stp>
        <stp>IT0003856405 ISIN</stp>
        <stp>INTERVAL_LOW</stp>
        <stp>[VALORES POTENCIALES Y SEGUIMIENTO.xlsx]CARTERA!R60C6</stp>
        <stp>START_DATE_OVERRIDE</stp>
        <stp>20200101</stp>
        <stp>END_DATE_OVERRIDE</stp>
        <stp>20230203</stp>
        <stp>MARKET_DATA_OVERRIDE</stp>
        <stp>PX_LAST</stp>
        <tr r="F60" s="4"/>
      </tp>
      <tp t="s">
        <v>Deutsche Wohnen SE</v>
        <stp/>
        <stp>##V3_BDPV12</stp>
        <stp>DWNI GY Equity</stp>
        <stp>SECURITY_NAME</stp>
        <stp>[VALORES POTENCIALES Y SEGUIMIENTO.xlsx]SPX SX5E CAC40 DAX30 IBEX35!R22C32</stp>
        <tr r="AF22" s="6"/>
      </tp>
      <tp>
        <v>13.1</v>
        <stp/>
        <stp>##V3_BDPV12</stp>
        <stp>CA0679011084 ISIN</stp>
        <stp>INTERVAL_LOW</stp>
        <stp>[VALORES POTENCIALES Y SEGUIMIENTO.xlsx]CARTERA!R57C6</stp>
        <stp>START_DATE_OVERRIDE</stp>
        <stp>20200101</stp>
        <stp>END_DATE_OVERRIDE</stp>
        <stp>20230203</stp>
        <stp>MARKET_DATA_OVERRIDE</stp>
        <stp>PX_LAST</stp>
        <tr r="F57" s="4"/>
      </tp>
      <tp t="s">
        <v>Soft Drinks</v>
        <stp/>
        <stp>##V3_BDPV12</stp>
        <stp>PEP US Equity</stp>
        <stp>GICS_SUB_INDUSTRY_NAME</stp>
        <stp>[VALORES POTENCIALES Y SEGUIMIENTO.xlsx]POTENCIALES!R35C7</stp>
        <tr r="G35" s="1"/>
      </tp>
      <tp t="s">
        <v>Software</v>
        <stp/>
        <stp>##V3_BDPV12</stp>
        <stp>AZPN US Equity</stp>
        <stp>GICS_INDUSTRY_NAME</stp>
        <stp>[VALORES POTENCIALES Y SEGUIMIENTO.xlsx]POTENCIALES!R294C6</stp>
        <tr r="F294" s="1"/>
      </tp>
      <tp>
        <v>0</v>
        <stp/>
        <stp>##V3_BDPV12</stp>
        <stp>AMED US Equity</stp>
        <stp>EQY_DPS</stp>
        <stp>[VALORES POTENCIALES Y SEGUIMIENTO.xlsx]POTENCIALES!R84C10</stp>
        <tr r="J84" s="1"/>
      </tp>
      <tp>
        <v>0</v>
        <stp/>
        <stp>##V3_BDPV12</stp>
        <stp>GMED US Equity</stp>
        <stp>EQY_DPS</stp>
        <stp>[VALORES POTENCIALES Y SEGUIMIENTO.xlsx]POTENCIALES!R72C10</stp>
        <tr r="J72" s="1"/>
      </tp>
      <tp>
        <v>30948594231.400002</v>
        <stp/>
        <stp>##V3_BDPV12</stp>
        <stp>EA UW Equity</stp>
        <stp>CUR_MKT_CAP</stp>
        <stp>[VALORES POTENCIALES Y SEGUIMIENTO.xlsx]SPX SX5E CAC40 DAX30 IBEX35!R159C3</stp>
        <tr r="C159" s="6"/>
      </tp>
      <tp t="s">
        <v>QUALYS INC</v>
        <stp/>
        <stp>##V3_BDPV12</stp>
        <stp>QLYS US Equity</stp>
        <stp>SHORT_NAME</stp>
        <stp>[VALORES POTENCIALES Y SEGUIMIENTO.xlsx]POTENCIALES!R334C5</stp>
        <tr r="E334" s="1"/>
      </tp>
      <tp t="s">
        <v>NATL BEVERAGE</v>
        <stp/>
        <stp>##V3_BDPV12</stp>
        <stp>FIZZ US Equity</stp>
        <stp>SHORT_NAME</stp>
        <stp>[VALORES POTENCIALES Y SEGUIMIENTO.xlsx]POTENCIALES!R251C5</stp>
        <tr r="E251" s="1"/>
      </tp>
      <tp>
        <v>0</v>
        <stp/>
        <stp>##V3_BDPV12</stp>
        <stp>RGEN US Equity</stp>
        <stp>EQY_DPS</stp>
        <stp>[VALORES POTENCIALES Y SEGUIMIENTO.xlsx]POTENCIALES!R75C10</stp>
        <tr r="J75" s="1"/>
      </tp>
      <tp>
        <v>44447643785.650002</v>
        <stp/>
        <stp>##V3_BDPV12</stp>
        <stp>PH UN Equity</stp>
        <stp>CUR_MKT_CAP</stp>
        <stp>[VALORES POTENCIALES Y SEGUIMIENTO.xlsx]SPX SX5E CAC40 DAX30 IBEX35!R375C3</stp>
        <tr r="C375" s="6"/>
      </tp>
      <tp t="s">
        <v>VIPSHOP HOLD-ADR</v>
        <stp/>
        <stp>##V3_BDPV12</stp>
        <stp>VIPS US Equity</stp>
        <stp>SHORT_NAME</stp>
        <stp>[VALORES POTENCIALES Y SEGUIMIENTO.xlsx]POTENCIALES!R361C5</stp>
        <tr r="E361" s="1"/>
      </tp>
      <tp t="s">
        <v>21/04/2023</v>
        <stp/>
        <stp>##V3_BDPV12</stp>
        <stp>GNTX US Equity</stp>
        <stp>EXPECTED_REPORT_DT</stp>
        <stp>[VALORES POTENCIALES Y SEGUIMIENTO.xlsx]POTENCIALES!R133C8</stp>
        <tr r="H133" s="1"/>
      </tp>
      <tp t="s">
        <v>23/02/2023</v>
        <stp/>
        <stp>##V3_BDPV12</stp>
        <stp>INTU US Equity</stp>
        <stp>EXPECTED_REPORT_DT</stp>
        <stp>[VALORES POTENCIALES Y SEGUIMIENTO.xlsx]POTENCIALES!R283C8</stp>
        <tr r="H283" s="1"/>
      </tp>
      <tp t="s">
        <v>FISERV INC</v>
        <stp/>
        <stp>##V3_BDPV12</stp>
        <stp>FISV US Equity</stp>
        <stp>SHORT_NAME</stp>
        <stp>[VALORES POTENCIALES Y SEGUIMIENTO.xlsx]POTENCIALES!R311C5</stp>
        <tr r="E311" s="1"/>
      </tp>
    </main>
    <main first="bofaddin.rtdserver">
      <tp t="e">
        <v>#N/A</v>
        <stp/>
        <stp>BDS|6732948299349821487</stp>
        <tr r="T7" s="6"/>
      </tp>
    </main>
    <main first="bloomberg.rtd">
      <tp>
        <v>65808857851.120003</v>
        <stp/>
        <stp>##V3_BDPV12</stp>
        <stp>MU UW Equity</stp>
        <stp>CUR_MKT_CAP</stp>
        <stp>[VALORES POTENCIALES Y SEGUIMIENTO.xlsx]SPX SX5E CAC40 DAX30 IBEX35!R331C3</stp>
        <tr r="C331" s="6"/>
      </tp>
      <tp t="s">
        <v>BOOKING HOLDINGS</v>
        <stp/>
        <stp>##V3_BDPV12</stp>
        <stp>BKNG US Equity</stp>
        <stp>SHORT_NAME</stp>
        <stp>[VALORES POTENCIALES Y SEGUIMIENTO.xlsx]POTENCIALES!R263C5</stp>
        <tr r="E263" s="1"/>
      </tp>
      <tp t="s">
        <v>#N/A N/A</v>
        <stp/>
        <stp>##V3_BDPV12</stp>
        <stp>DNKN US Equity</stp>
        <stp>EXPECTED_REPORT_DT</stp>
        <stp>[VALORES POTENCIALES Y SEGUIMIENTO.xlsx]POTENCIALES!R243C8</stp>
        <tr r="H243" s="1"/>
      </tp>
      <tp>
        <v>0</v>
        <stp/>
        <stp>##V3_BDPV12</stp>
        <stp>ANET US Equity</stp>
        <stp>EQY_DPS</stp>
        <stp>[VALORES POTENCIALES Y SEGUIMIENTO.xlsx]POTENCIALES!R11C10</stp>
        <tr r="J11" s="1"/>
      </tp>
      <tp>
        <v>0</v>
        <stp/>
        <stp>##V3_BDPV12</stp>
        <stp>TNET US Equity</stp>
        <stp>EQY_DPS</stp>
        <stp>[VALORES POTENCIALES Y SEGUIMIENTO.xlsx]POTENCIALES!R61C10</stp>
        <tr r="J61" s="1"/>
      </tp>
      <tp t="s">
        <v>14/02/2023</v>
        <stp/>
        <stp>##V3_BDPV12</stp>
        <stp>LDOS US Equity</stp>
        <stp>EXPECTED_REPORT_DT</stp>
        <stp>[VALORES POTENCIALES Y SEGUIMIENTO.xlsx]POTENCIALES!R339C8</stp>
        <tr r="H339" s="1"/>
      </tp>
      <tp t="s">
        <v>CHECK POINT SOFT</v>
        <stp/>
        <stp>##V3_BDPV12</stp>
        <stp>CHKP US Equity</stp>
        <stp>SHORT_NAME</stp>
        <stp>[VALORES POTENCIALES Y SEGUIMIENTO.xlsx]POTENCIALES!R360C5</stp>
        <tr r="E360" s="1"/>
      </tp>
      <tp t="s">
        <v>Semiconductors &amp; Semiconductor</v>
        <stp/>
        <stp>##V3_BDPV12</stp>
        <stp>SWKS US Equity</stp>
        <stp>GICS_INDUSTRY_NAME</stp>
        <stp>[VALORES POTENCIALES Y SEGUIMIENTO.xlsx]POTENCIALES!R349C6</stp>
        <tr r="F349" s="1"/>
      </tp>
      <tp t="s">
        <v>UNIVERSAL DISPLA</v>
        <stp/>
        <stp>##V3_BDPV12</stp>
        <stp>OLED US Equity</stp>
        <stp>SHORT_NAME</stp>
        <stp>[VALORES POTENCIALES Y SEGUIMIENTO.xlsx]POTENCIALES!R124C5</stp>
        <tr r="E124" s="1"/>
      </tp>
    </main>
    <main first="bofaddin.rtdserver">
      <tp t="e">
        <v>#N/A</v>
        <stp/>
        <stp>BDS|6184956000185681158</stp>
        <tr r="AL7" s="6"/>
      </tp>
    </main>
    <main first="bloomberg.rtd">
      <tp>
        <v>172179000000</v>
        <stp/>
        <stp>##V3_BDPV12</stp>
        <stp>VZ UN Equity</stp>
        <stp>CUR_MKT_CAP</stp>
        <stp>[VALORES POTENCIALES Y SEGUIMIENTO.xlsx]SPX SX5E CAC40 DAX30 IBEX35!R483C3</stp>
        <tr r="C483" s="6"/>
      </tp>
      <tp t="s">
        <v>SABRE CORP</v>
        <stp/>
        <stp>##V3_BDPV12</stp>
        <stp>SABR US Equity</stp>
        <stp>SHORT_NAME</stp>
        <stp>[VALORES POTENCIALES Y SEGUIMIENTO.xlsx]POTENCIALES!R189C5</stp>
        <tr r="E189" s="1"/>
      </tp>
      <tp>
        <v>6.04</v>
        <stp/>
        <stp>##V3_BDPV12</stp>
        <stp>US92763W1036 ISIN</stp>
        <stp>INTERVAL_LOW</stp>
        <stp>[VALORES POTENCIALES Y SEGUIMIENTO.xlsx]CARTERA!R58C6</stp>
        <stp>START_DATE_OVERRIDE</stp>
        <stp>20200101</stp>
        <stp>END_DATE_OVERRIDE</stp>
        <stp>20230203</stp>
        <stp>MARKET_DATA_OVERRIDE</stp>
        <stp>PX_LAST</stp>
        <tr r="F58" s="4"/>
      </tp>
      <tp>
        <v>2.332072575899991</v>
        <stp/>
        <stp>##V3_BDPV12</stp>
        <stp>CLH US Equity</stp>
        <stp>NET_DEBT_TO_EBITDA</stp>
        <stp>[VALORES POTENCIALES Y SEGUIMIENTO.xlsx]POTENCIALES!R148C20</stp>
        <tr r="T148" s="1"/>
      </tp>
      <tp t="s">
        <v>30/01/2020</v>
        <stp/>
        <stp>##V3_BDPV12</stp>
        <stp>RTN US Equity</stp>
        <stp>DVD_PAY_DT</stp>
        <stp>[VALORES POTENCIALES Y SEGUIMIENTO.xlsx]POTENCIALES!R197C12</stp>
        <tr r="L197" s="1"/>
      </tp>
      <tp>
        <v>-0.59475940646647651</v>
        <stp/>
        <stp>##V3_BDPV12</stp>
        <stp>HLI US Equity</stp>
        <stp>NET_DEBT_TO_EBITDA</stp>
        <stp>[VALORES POTENCIALES Y SEGUIMIENTO.xlsx]POTENCIALES!R106C20</stp>
        <tr r="T106" s="1"/>
      </tp>
      <tp t="s">
        <v>#N/A Field Not Applicable</v>
        <stp/>
        <stp>##V3_BDPV12</stp>
        <stp>MTD US Equity</stp>
        <stp>DVD_PAY_DT</stp>
        <stp>[VALORES POTENCIALES Y SEGUIMIENTO.xlsx]POTENCIALES!R128C12</stp>
        <tr r="L128" s="1"/>
      </tp>
      <tp>
        <v>3.7315733251945677</v>
        <stp/>
        <stp>##V3_BDPV12</stp>
        <stp>HLF US Equity</stp>
        <stp>NET_DEBT_TO_EBITDA</stp>
        <stp>[VALORES POTENCIALES Y SEGUIMIENTO.xlsx]POTENCIALES!R102C20</stp>
        <tr r="T102" s="1"/>
      </tp>
      <tp t="s">
        <v>#N/A Field Not Applicable</v>
        <stp/>
        <stp>##V3_BDPV12</stp>
        <stp>PTC US Equity</stp>
        <stp>DVD_PAY_DT</stp>
        <stp>[VALORES POTENCIALES Y SEGUIMIENTO.xlsx]POTENCIALES!R289C12</stp>
        <tr r="L289" s="1"/>
      </tp>
      <tp t="s">
        <v>14/04/2023</v>
        <stp/>
        <stp>##V3_BDPV12</stp>
        <stp>CIX CN Equity</stp>
        <stp>DVD_PAY_DT</stp>
        <stp>[VALORES POTENCIALES Y SEGUIMIENTO.xlsx]POTENCIALES!R111C12</stp>
        <tr r="L111" s="1"/>
      </tp>
      <tp t="s">
        <v>#N/A N/A</v>
        <stp/>
        <stp>##V3_BDPV12</stp>
        <stp>UTX US Equity</stp>
        <stp>DVD_PAY_DT</stp>
        <stp>[VALORES POTENCIALES Y SEGUIMIENTO.xlsx]POTENCIALES!R205C12</stp>
        <tr r="L205" s="1"/>
      </tp>
      <tp t="s">
        <v>06/04/2023</v>
        <stp/>
        <stp>##V3_BDPV12</stp>
        <stp>STX US Equity</stp>
        <stp>DVD_PAY_DT</stp>
        <stp>[VALORES POTENCIALES Y SEGUIMIENTO.xlsx]POTENCIALES!R344C12</stp>
        <tr r="L344" s="1"/>
      </tp>
      <tp t="s">
        <v>Food Retail</v>
        <stp/>
        <stp>##V3_BDPV12</stp>
        <stp>ATD/B CN Equity</stp>
        <stp>GICS_SUB_INDUSTRY_NAME</stp>
        <stp>[VALORES POTENCIALES Y SEGUIMIENTO.xlsx]POTENCIALES!R225C7</stp>
        <tr r="G225" s="1"/>
      </tp>
      <tp t="s">
        <v>30/12/2022</v>
        <stp/>
        <stp>##V3_BDPV12</stp>
        <stp>ITT US Equity</stp>
        <stp>DVD_PAY_DT</stp>
        <stp>[VALORES POTENCIALES Y SEGUIMIENTO.xlsx]POTENCIALES!R161C12</stp>
        <tr r="L161" s="1"/>
      </tp>
      <tp t="s">
        <v>12/01/2023</v>
        <stp/>
        <stp>##V3_BDPV12</stp>
        <stp>ITW US Equity</stp>
        <stp>DVD_PAY_DT</stp>
        <stp>[VALORES POTENCIALES Y SEGUIMIENTO.xlsx]POTENCIALES!R160C12</stp>
        <tr r="L160" s="1"/>
      </tp>
      <tp t="s">
        <v>31/03/2023</v>
        <stp/>
        <stp>##V3_BDPV12</stp>
        <stp>FTV US Equity</stp>
        <stp>DVD_PAY_DT</stp>
        <stp>[VALORES POTENCIALES Y SEGUIMIENTO.xlsx]POTENCIALES!R127C12</stp>
        <tr r="L127" s="1"/>
      </tp>
      <tp>
        <v>3.4220897259622856</v>
        <stp/>
        <stp>##V3_BDPV12</stp>
        <stp>FLT US Equity</stp>
        <stp>NET_DEBT_TO_EBITDA</stp>
        <stp>[VALORES POTENCIALES Y SEGUIMIENTO.xlsx]POTENCIALES!R192C20</stp>
        <tr r="T192" s="1"/>
      </tp>
      <tp>
        <v>17179420208.02</v>
        <stp/>
        <stp>##V3_BDPV12</stp>
        <stp>IEX UN Equity</stp>
        <stp>CUR_MKT_CAP</stp>
        <stp>[VALORES POTENCIALES Y SEGUIMIENTO.xlsx]SPX SX5E CAC40 DAX30 IBEX35!R242C3</stp>
        <tr r="C242" s="6"/>
      </tp>
      <tp>
        <v>154.77000000000001</v>
        <stp/>
        <stp>##V3_BDPV12</stp>
        <stp>CLX US Equity</stp>
        <stp>PX_CLOSE_1D</stp>
        <stp>[VALORES POTENCIALES Y SEGUIMIENTO.xlsx]POTENCIALES!R88C32</stp>
        <tr r="AF88" s="1"/>
      </tp>
      <tp>
        <v>190.08</v>
        <stp/>
        <stp>##V3_BDPV12</stp>
        <stp>SNA US Equity</stp>
        <stp>LOW_52WEEK</stp>
        <stp>[VALORES POTENCIALES Y SEGUIMIENTO.xlsx]POTENCIALES!R151C35</stp>
        <tr r="AI151" s="1"/>
      </tp>
      <tp>
        <v>1</v>
        <stp/>
        <stp>##V3_BDPV12</stp>
        <stp>COK GY Equity</stp>
        <stp>EQY_DPS</stp>
        <stp>[VALORES POTENCIALES Y SEGUIMIENTO.xlsx]CARTERA!R46C39</stp>
        <tr r="AM46" s="4"/>
      </tp>
      <tp t="s">
        <v>US4851703029</v>
        <stp/>
        <stp>##V3_BDPV12</stp>
        <stp>KSU US Equity</stp>
        <stp>ID_ISIN</stp>
        <stp>[VALORES POTENCIALES Y SEGUIMIENTO.xlsx]CARTERA!R16C3</stp>
        <tr r="C16" s="4"/>
      </tp>
      <tp t="s">
        <v>KINAXIS INC</v>
        <stp/>
        <stp>##V3_BDPV12</stp>
        <stp>KXS CN Equity</stp>
        <stp>SHORT_NAME</stp>
        <stp>[VALORES POTENCIALES Y SEGUIMIENTO.xlsx]POTENCIALES!R257C5</stp>
        <tr r="E257" s="1"/>
      </tp>
      <tp>
        <v>571.29999999999995</v>
        <stp/>
        <stp>##V3_BDPV12</stp>
        <stp>HUM US Equity</stp>
        <stp>HIGH_52WEEK</stp>
        <stp>[VALORES POTENCIALES Y SEGUIMIENTO.xlsx]POTENCIALES!R79C33</stp>
        <tr r="AG79" s="1"/>
      </tp>
      <tp>
        <v>0.1</v>
        <stp/>
        <stp>##V3_BDPV12</stp>
        <stp>HEI US Equity</stp>
        <stp>EQY_DPS</stp>
        <stp>[VALORES POTENCIALES Y SEGUIMIENTO.xlsx]CARTERA!R25C39</stp>
        <tr r="AM25" s="4"/>
      </tp>
      <tp>
        <v>28</v>
        <stp/>
        <stp>##V3_BDPV12</stp>
        <stp>RNG US Equity</stp>
        <stp>LOW_52WEEK</stp>
        <stp>[VALORES POTENCIALES Y SEGUIMIENTO.xlsx]POTENCIALES!R296C35</stp>
        <tr r="AI296" s="1"/>
      </tp>
      <tp>
        <v>11601819944.76</v>
        <stp/>
        <stp>##V3_BDPV12</stp>
        <stp>TAP UN Equity</stp>
        <stp>CUR_MKT_CAP</stp>
        <stp>[VALORES POTENCIALES Y SEGUIMIENTO.xlsx]SPX SX5E CAC40 DAX30 IBEX35!R436C3</stp>
        <tr r="C436" s="6"/>
      </tp>
      <tp>
        <v>45377552865.519997</v>
        <stp/>
        <stp>##V3_BDPV12</stp>
        <stp>ROP UN Equity</stp>
        <stp>CUR_MKT_CAP</stp>
        <stp>[VALORES POTENCIALES Y SEGUIMIENTO.xlsx]SPX SX5E CAC40 DAX30 IBEX35!R408C3</stp>
        <tr r="C408" s="6"/>
      </tp>
      <tp t="s">
        <v>ZOOM VIDEO COM-A</v>
        <stp/>
        <stp>##V3_BDPV12</stp>
        <stp>ZM US Equity</stp>
        <stp>SHORT_NAME</stp>
        <stp>[VALORES POTENCIALES Y SEGUIMIENTO.xlsx]POTENCIALES!R298C5</stp>
        <tr r="E298" s="1"/>
      </tp>
      <tp>
        <v>16938931441.5</v>
        <stp/>
        <stp>##V3_BDPV12</stp>
        <stp>MOS UN Equity</stp>
        <stp>CUR_MKT_CAP</stp>
        <stp>[VALORES POTENCIALES Y SEGUIMIENTO.xlsx]SPX SX5E CAC40 DAX30 IBEX35!R318C3</stp>
        <tr r="C318" s="6"/>
      </tp>
      <tp t="s">
        <v>IT Services</v>
        <stp/>
        <stp>##V3_BDPV12</stp>
        <stp>IBM US Equity</stp>
        <stp>GICS_INDUSTRY_NAME</stp>
        <stp>[VALORES POTENCIALES Y SEGUIMIENTO.xlsx]POTENCIALES!R335C6</stp>
        <tr r="F335" s="1"/>
      </tp>
      <tp>
        <v>146.82</v>
        <stp/>
        <stp>##V3_BDPV12</stp>
        <stp>HLT US Equity</stp>
        <stp>PX_CLOSE_1D</stp>
        <stp>[VALORES POTENCIALES Y SEGUIMIENTO.xlsx]POTENCIALES!R28C32</stp>
        <tr r="AF28" s="1"/>
      </tp>
      <tp>
        <v>21966796714.499996</v>
        <stp/>
        <stp>##V3_BDPV12</stp>
        <stp>DOV UN Equity</stp>
        <stp>CUR_MKT_CAP</stp>
        <stp>[VALORES POTENCIALES Y SEGUIMIENTO.xlsx]SPX SX5E CAC40 DAX30 IBEX35!R148C3</stp>
        <tr r="C148" s="6"/>
      </tp>
      <tp t="s">
        <v>US4228061093</v>
        <stp/>
        <stp>##V3_BDPV12</stp>
        <stp>HEI US Equity</stp>
        <stp>ID_ISIN</stp>
        <stp>[VALORES POTENCIALES Y SEGUIMIENTO.xlsx]CARTERA!R25C3</stp>
        <tr r="C25" s="4"/>
      </tp>
      <tp>
        <v>24.81</v>
        <stp/>
        <stp>##V3_BDPV12</stp>
        <stp>ENR US Equity</stp>
        <stp>LOW_52WEEK</stp>
        <stp>[VALORES POTENCIALES Y SEGUIMIENTO.xlsx]POTENCIALES!R254C35</stp>
        <tr r="AI254" s="1"/>
      </tp>
      <tp t="s">
        <v>Bio-Rad Laboratories Inc</v>
        <stp/>
        <stp>##V3_BDPV12</stp>
        <stp>BIO UN Equity</stp>
        <stp>SECURITY_NAME</stp>
        <stp>[VALORES POTENCIALES Y SEGUIMIENTO.xlsx]SPX SX5E CAC40 DAX30 IBEX35!R69C5</stp>
        <tr r="E69" s="6"/>
      </tp>
      <tp t="s">
        <v>AutoZone Inc</v>
        <stp/>
        <stp>##V3_BDPV12</stp>
        <stp>AZO UN Equity</stp>
        <stp>SECURITY_NAME</stp>
        <stp>[VALORES POTENCIALES Y SEGUIMIENTO.xlsx]SPX SX5E CAC40 DAX30 IBEX35!R59C5</stp>
        <tr r="E59" s="6"/>
      </tp>
      <tp t="s">
        <v>AvalonBay Communities Inc</v>
        <stp/>
        <stp>##V3_BDPV12</stp>
        <stp>AVB UN Equity</stp>
        <stp>SECURITY_NAME</stp>
        <stp>[VALORES POTENCIALES Y SEGUIMIENTO.xlsx]SPX SX5E CAC40 DAX30 IBEX35!R54C5</stp>
        <tr r="E54" s="6"/>
      </tp>
      <tp t="s">
        <v>APA Corp</v>
        <stp/>
        <stp>##V3_BDPV12</stp>
        <stp>APA UW Equity</stp>
        <stp>SECURITY_NAME</stp>
        <stp>[VALORES POTENCIALES Y SEGUIMIENTO.xlsx]SPX SX5E CAC40 DAX30 IBEX35!R47C5</stp>
        <tr r="E47" s="6"/>
      </tp>
      <tp>
        <v>49450124261.970001</v>
        <stp/>
        <stp>##V3_BDPV12</stp>
        <stp>MCK UN Equity</stp>
        <stp>CUR_MKT_CAP</stp>
        <stp>[VALORES POTENCIALES Y SEGUIMIENTO.xlsx]SPX SX5E CAC40 DAX30 IBEX35!R304C3</stp>
        <tr r="C304" s="6"/>
      </tp>
      <tp>
        <v>183.7</v>
        <stp/>
        <stp>##V3_BDPV12</stp>
        <stp>UNP US Equity</stp>
        <stp>LOW_52WEEK</stp>
        <stp>[VALORES POTENCIALES Y SEGUIMIENTO.xlsx]POTENCIALES!R173C35</stp>
        <tr r="AI173" s="1"/>
      </tp>
      <tp>
        <v>130.56</v>
        <stp/>
        <stp>##V3_BDPV12</stp>
        <stp>WSP CN Equity</stp>
        <stp>LOW_52WEEK</stp>
        <stp>[VALORES POTENCIALES Y SEGUIMIENTO.xlsx]POTENCIALES!R140C35</stp>
        <tr r="AI140" s="1"/>
      </tp>
      <tp t="s">
        <v>US6153691059</v>
        <stp/>
        <stp>##V3_BDPV12</stp>
        <stp>MCO US Equity</stp>
        <stp>ID_ISIN</stp>
        <stp>[VALORES POTENCIALES Y SEGUIMIENTO.xlsx]CARTERA!R20C3</stp>
        <tr r="C20" s="4"/>
      </tp>
      <tp>
        <v>1753.6</v>
        <stp/>
        <stp>##V3_BDPV12</stp>
        <stp>CSU CN Equity</stp>
        <stp>LOW_52WEEK</stp>
        <stp>[VALORES POTENCIALES Y SEGUIMIENTO.xlsx]POTENCIALES!R319C35</stp>
        <tr r="AI319" s="1"/>
      </tp>
      <tp>
        <v>41.72</v>
        <stp/>
        <stp>##V3_BDPV12</stp>
        <stp>ENV US Equity</stp>
        <stp>LOW_52WEEK</stp>
        <stp>[VALORES POTENCIALES Y SEGUIMIENTO.xlsx]POTENCIALES!R301C35</stp>
        <tr r="AI301" s="1"/>
      </tp>
      <tp>
        <v>0.76</v>
        <stp/>
        <stp>##V3_BDPV12</stp>
        <stp>SOW GY Equity</stp>
        <stp>EQY_DPS</stp>
        <stp>[VALORES POTENCIALES Y SEGUIMIENTO.xlsx]CARTERA!R38C39</stp>
        <tr r="AM38" s="4"/>
      </tp>
      <tp t="s">
        <v>US5486611073</v>
        <stp/>
        <stp>##V3_BDPV12</stp>
        <stp>LOW US Equity</stp>
        <stp>ID_ISIN</stp>
        <stp>[VALORES POTENCIALES Y SEGUIMIENTO.xlsx]CARTERA!R31C3</stp>
        <tr r="C31" s="4"/>
      </tp>
      <tp>
        <v>221.04</v>
        <stp/>
        <stp>##V3_BDPV12</stp>
        <stp>HII US Equity</stp>
        <stp>LAST PRICE</stp>
        <stp>[VALORES POTENCIALES Y SEGUIMIENTO.xlsx]POTENCIALES!R169C30</stp>
        <tr r="AD169" s="1"/>
      </tp>
      <tp>
        <v>269.07</v>
        <stp/>
        <stp>##V3_BDPV12</stp>
        <stp>LII US Equity</stp>
        <stp>LAST PRICE</stp>
        <stp>[VALORES POTENCIALES Y SEGUIMIENTO.xlsx]POTENCIALES!R121C30</stp>
        <tr r="AD121" s="1"/>
      </tp>
      <tp>
        <v>245638644139.12</v>
        <stp/>
        <stp>##V3_BDPV12</stp>
        <stp>PFE UN Equity</stp>
        <stp>CUR_MKT_CAP</stp>
        <stp>[VALORES POTENCIALES Y SEGUIMIENTO.xlsx]SPX SX5E CAC40 DAX30 IBEX35!R371C3</stp>
        <tr r="C371" s="6"/>
      </tp>
      <tp>
        <v>71</v>
        <stp/>
        <stp>##V3_BDPV12</stp>
        <stp>STN CN Equity</stp>
        <stp>LAST PRICE</stp>
        <stp>[VALORES POTENCIALES Y SEGUIMIENTO.xlsx]POTENCIALES!R141C30</stp>
        <tr r="AD141" s="1"/>
      </tp>
      <tp t="s">
        <v>EUR</v>
        <stp/>
        <stp>##V3_BDPV12</stp>
        <stp>AI FP Equity</stp>
        <stp>CRNCY</stp>
        <stp>[VALORES POTENCIALES Y SEGUIMIENTO.xlsx]CARTERA!R19C9</stp>
        <tr r="I19" s="4"/>
      </tp>
      <tp t="s">
        <v>Communications Equipment</v>
        <stp/>
        <stp>##V3_BDPV12</stp>
        <stp>MSI US Equity</stp>
        <stp>GICS_SUB_INDUSTRY_NAME</stp>
        <stp>[VALORES POTENCIALES Y SEGUIMIENTO.xlsx]POTENCIALES!R14C7</stp>
        <tr r="G14" s="1"/>
      </tp>
      <tp t="s">
        <v>Pharmaceuticals</v>
        <stp/>
        <stp>##V3_BDPV12</stp>
        <stp>MRK US Equity</stp>
        <stp>GICS_SUB_INDUSTRY_NAME</stp>
        <stp>[VALORES POTENCIALES Y SEGUIMIENTO.xlsx]POTENCIALES!R94C7</stp>
        <tr r="G94" s="1"/>
      </tp>
      <tp t="s">
        <v>Soft Drinks</v>
        <stp/>
        <stp>##V3_BDPV12</stp>
        <stp>KDP US Equity</stp>
        <stp>GICS_SUB_INDUSTRY_NAME</stp>
        <stp>[VALORES POTENCIALES Y SEGUIMIENTO.xlsx]POTENCIALES!R34C7</stp>
        <tr r="G34" s="1"/>
      </tp>
      <tp>
        <v>4.5911047345767573</v>
        <stp/>
        <stp>##V3_BDPV12</stp>
        <stp>CP CN Equity</stp>
        <stp>NET_DEBT_TO_EBITDA</stp>
        <stp>[VALORES POTENCIALES Y SEGUIMIENTO.xlsx]POTENCIALES!R170C20</stp>
        <tr r="T170" s="1"/>
      </tp>
      <tp t="s">
        <v>E.ON SE</v>
        <stp/>
        <stp>##V3_BDPV12</stp>
        <stp>EOAN GY Equity</stp>
        <stp>SECURITY_NAME</stp>
        <stp>[VALORES POTENCIALES Y SEGUIMIENTO.xlsx]SPX SX5E CAC40 DAX30 IBEX35!R24C32</stp>
        <tr r="AF24" s="6"/>
      </tp>
      <tp t="s">
        <v>#N/A N/A</v>
        <stp/>
        <stp>##V3_BDPV12</stp>
        <stp>CERN UW Equity</stp>
        <stp>CUR_MKT_CAP</stp>
        <stp>[VALORES POTENCIALES Y SEGUIMIENTO.xlsx]SPX SX5E CAC40 DAX30 IBEX35!R96C3</stp>
        <tr r="C96" s="6"/>
      </tp>
      <tp t="s">
        <v>Engie SA</v>
        <stp/>
        <stp>##V3_BDPV12</stp>
        <stp>ENGI FP Equity</stp>
        <stp>SECURITY_NAME</stp>
        <stp>[VALORES POTENCIALES Y SEGUIMIENTO.xlsx]SPX SX5E CAC40 DAX30 IBEX35!R20C23</stp>
        <tr r="W20" s="6"/>
      </tp>
      <tp t="s">
        <v>Enel SpA</v>
        <stp/>
        <stp>##V3_BDPV12</stp>
        <stp>ENEL IM Equity</stp>
        <stp>SECURITY_NAME</stp>
        <stp>[VALORES POTENCIALES Y SEGUIMIENTO.xlsx]SPX SX5E CAC40 DAX30 IBEX35!R29C14</stp>
        <tr r="N29" s="6"/>
      </tp>
      <tp>
        <v>183.79</v>
        <stp/>
        <stp>##V3_BDPV12</stp>
        <stp>FR0014004L86 ISIN</stp>
        <stp>INTERVAL_HIGH</stp>
        <stp>[VALORES POTENCIALES Y SEGUIMIENTO.xlsx]CARTERA!R13C4</stp>
        <stp>START_DATE_OVERRIDE</stp>
        <stp>20200101</stp>
        <stp>END_DATE_OVERRIDE</stp>
        <stp>20230203</stp>
        <stp>MARKET_DATA_OVERRIDE</stp>
        <stp>PX_LAST</stp>
        <tr r="D13" s="4"/>
      </tp>
      <tp>
        <v>257809088456.24002</v>
        <stp/>
        <stp>##V3_BDPV12</stp>
        <stp>ABBV UN Equity</stp>
        <stp>CUR_MKT_CAP</stp>
        <stp>[VALORES POTENCIALES Y SEGUIMIENTO.xlsx]SPX SX5E CAC40 DAX30 IBEX35!R11C3</stp>
        <tr r="C11" s="6"/>
      </tp>
      <tp>
        <v>167</v>
        <stp/>
        <stp>##V3_BDPV12</stp>
        <stp>DE0007164600 ISIN</stp>
        <stp>INTERVAL_HIGH</stp>
        <stp>[VALORES POTENCIALES Y SEGUIMIENTO.xlsx]CARTERA!R15C4</stp>
        <stp>START_DATE_OVERRIDE</stp>
        <stp>20200101</stp>
        <stp>END_DATE_OVERRIDE</stp>
        <stp>20230203</stp>
        <stp>MARKET_DATA_OVERRIDE</stp>
        <stp>PX_LAST</stp>
        <tr r="D15" s="4"/>
      </tp>
      <tp t="s">
        <v>#N/A N/A</v>
        <stp/>
        <stp>##V3_BDPV12</stp>
        <stp>FB US Equity</stp>
        <stp>DVD_PAY_DT</stp>
        <stp>[VALORES POTENCIALES Y SEGUIMIENTO.xlsx]POTENCIALES!R272C12</stp>
        <tr r="L272" s="1"/>
      </tp>
      <tp>
        <v>261.38</v>
        <stp/>
        <stp>##V3_BDPV12</stp>
        <stp>US5486611073 ISIN</stp>
        <stp>INTERVAL_HIGH</stp>
        <stp>[VALORES POTENCIALES Y SEGUIMIENTO.xlsx]CARTERA!R31C4</stp>
        <stp>START_DATE_OVERRIDE</stp>
        <stp>20200101</stp>
        <stp>END_DATE_OVERRIDE</stp>
        <stp>20230203</stp>
        <stp>MARKET_DATA_OVERRIDE</stp>
        <stp>PX_LAST</stp>
        <tr r="D31" s="4"/>
      </tp>
      <tp>
        <v>13908080727.4</v>
        <stp/>
        <stp>##V3_BDPV12</stp>
        <stp>AKAM UW Equity</stp>
        <stp>CUR_MKT_CAP</stp>
        <stp>[VALORES POTENCIALES Y SEGUIMIENTO.xlsx]SPX SX5E CAC40 DAX30 IBEX35!R28C3</stp>
        <tr r="C28" s="6"/>
      </tp>
      <tp t="s">
        <v>Life Sciences Tools &amp; Services</v>
        <stp/>
        <stp>##V3_BDPV12</stp>
        <stp>RGEN US Equity</stp>
        <stp>GICS_SUB_INDUSTRY_NAME</stp>
        <stp>[VALORES POTENCIALES Y SEGUIMIENTO.xlsx]POTENCIALES!R75C7</stp>
        <tr r="G75" s="1"/>
      </tp>
      <tp>
        <v>82.05</v>
        <stp/>
        <stp>##V3_BDPV12</stp>
        <stp>IL0010824113 ISIN</stp>
        <stp>INTERVAL_LOW</stp>
        <stp>[VALORES POTENCIALES Y SEGUIMIENTO.xlsx]CARTERA!R35C6</stp>
        <stp>START_DATE_OVERRIDE</stp>
        <stp>20200101</stp>
        <stp>END_DATE_OVERRIDE</stp>
        <stp>20230203</stp>
        <stp>MARKET_DATA_OVERRIDE</stp>
        <stp>PX_LAST</stp>
        <tr r="F35" s="4"/>
      </tp>
      <tp t="s">
        <v>Leisure Products</v>
        <stp/>
        <stp>##V3_BDPV12</stp>
        <stp>DOO CN Equity</stp>
        <stp>GICS_SUB_INDUSTRY_NAME</stp>
        <stp>[VALORES POTENCIALES Y SEGUIMIENTO.xlsx]POTENCIALES!R24C7</stp>
        <tr r="G24" s="1"/>
      </tp>
      <tp t="s">
        <v>Health Care Equipment</v>
        <stp/>
        <stp>##V3_BDPV12</stp>
        <stp>RMD US Equity</stp>
        <stp>GICS_SUB_INDUSTRY_NAME</stp>
        <stp>[VALORES POTENCIALES Y SEGUIMIENTO.xlsx]POTENCIALES!R74C7</stp>
        <tr r="G74" s="1"/>
      </tp>
      <tp t="s">
        <v>Specialized Consumer Services</v>
        <stp/>
        <stp>##V3_BDPV12</stp>
        <stp>SCI US Equity</stp>
        <stp>GICS_SUB_INDUSTRY_NAME</stp>
        <stp>[VALORES POTENCIALES Y SEGUIMIENTO.xlsx]POTENCIALES!R54C7</stp>
        <tr r="G54" s="1"/>
      </tp>
      <tp t="s">
        <v>27/01/2023</v>
        <stp/>
        <stp>##V3_BDPV12</stp>
        <stp>FL US Equity</stp>
        <stp>DVD_PAY_DT</stp>
        <stp>[VALORES POTENCIALES Y SEGUIMIENTO.xlsx]POTENCIALES!R215C12</stp>
        <tr r="L215" s="1"/>
      </tp>
      <tp>
        <v>13455930731.379999</v>
        <stp/>
        <stp>##V3_BDPV12</stp>
        <stp>RE UN Equity</stp>
        <stp>CUR_MKT_CAP</stp>
        <stp>[VALORES POTENCIALES Y SEGUIMIENTO.xlsx]SPX SX5E CAC40 DAX30 IBEX35!R398C3</stp>
        <tr r="C398" s="6"/>
      </tp>
      <tp t="s">
        <v>IT Services</v>
        <stp/>
        <stp>##V3_BDPV12</stp>
        <stp>PYPL US Equity</stp>
        <stp>GICS_INDUSTRY_NAME</stp>
        <stp>[VALORES POTENCIALES Y SEGUIMIENTO.xlsx]POTENCIALES!R188C6</stp>
        <tr r="F188" s="1"/>
      </tp>
      <tp t="s">
        <v>Professional Services</v>
        <stp/>
        <stp>##V3_BDPV12</stp>
        <stp>EXPO US Equity</stp>
        <stp>GICS_INDUSTRY_NAME</stp>
        <stp>[VALORES POTENCIALES Y SEGUIMIENTO.xlsx]POTENCIALES!R139C6</stp>
        <tr r="F139" s="1"/>
      </tp>
      <tp t="s">
        <v>PAYCHEX INC</v>
        <stp/>
        <stp>##V3_BDPV12</stp>
        <stp>PAYX US Equity</stp>
        <stp>SHORT_NAME</stp>
        <stp>[VALORES POTENCIALES Y SEGUIMIENTO.xlsx]POTENCIALES!R306C5</stp>
        <tr r="E306" s="1"/>
      </tp>
      <tp>
        <v>8755121387.7322502</v>
        <stp/>
        <stp>##V3_BDPV12</stp>
        <stp>XPEV US Equity</stp>
        <stp>CUR_MKT_CAP</stp>
        <stp>[VALORES POTENCIALES Y SEGUIMIENTO.xlsx]CARTERA!R33C20</stp>
        <tr r="T33" s="4"/>
      </tp>
      <tp t="s">
        <v>02/05/2023</v>
        <stp/>
        <stp>##V3_BDPV12</stp>
        <stp>SBUX US Equity</stp>
        <stp>EXPECTED_REPORT_DT</stp>
        <stp>[VALORES POTENCIALES Y SEGUIMIENTO.xlsx]POTENCIALES!R240C8</stp>
        <tr r="H240" s="1"/>
      </tp>
      <tp t="s">
        <v>ZEBRA TECH CORP</v>
        <stp/>
        <stp>##V3_BDPV12</stp>
        <stp>ZBRA US Equity</stp>
        <stp>SHORT_NAME</stp>
        <stp>[VALORES POTENCIALES Y SEGUIMIENTO.xlsx]POTENCIALES!R345C5</stp>
        <tr r="E345" s="1"/>
      </tp>
      <tp>
        <v>51.34</v>
        <stp/>
        <stp>##V3_BDPV12</stp>
        <stp>SQ US Equity</stp>
        <stp>LOW_52WEEK</stp>
        <stp>[VALORES POTENCIALES Y SEGUIMIENTO.xlsx]POTENCIALES!R190C35</stp>
        <tr r="AI190" s="1"/>
      </tp>
      <tp t="s">
        <v>AUTODESK INC</v>
        <stp/>
        <stp>##V3_BDPV12</stp>
        <stp>ADSK US Equity</stp>
        <stp>SHORT_NAME</stp>
        <stp>[VALORES POTENCIALES Y SEGUIMIENTO.xlsx]POTENCIALES!R293C5</stp>
        <tr r="E293" s="1"/>
      </tp>
      <tp t="s">
        <v>#N/A N/A</v>
        <stp/>
        <stp>##V3_BDPV12</stp>
        <stp>SANT GY Equity</stp>
        <stp>ID_ISIN</stp>
        <stp>[VALORES POTENCIALES Y SEGUIMIENTO.xlsx]CARTERA!R53C3</stp>
        <tr r="C53" s="4"/>
      </tp>
      <tp t="s">
        <v>PALO ALTO NETWOR</v>
        <stp/>
        <stp>##V3_BDPV12</stp>
        <stp>PANW US Equity</stp>
        <stp>SHORT_NAME</stp>
        <stp>[VALORES POTENCIALES Y SEGUIMIENTO.xlsx]POTENCIALES!R276C5</stp>
        <tr r="E276" s="1"/>
      </tp>
      <tp t="s">
        <v>19/04/2023</v>
        <stp/>
        <stp>##V3_BDPV12</stp>
        <stp>NFLX US Equity</stp>
        <stp>EXPECTED_REPORT_DT</stp>
        <stp>[VALORES POTENCIALES Y SEGUIMIENTO.xlsx]POTENCIALES!R274C8</stp>
        <tr r="H274" s="1"/>
      </tp>
      <tp t="s">
        <v>Software</v>
        <stp/>
        <stp>##V3_BDPV12</stp>
        <stp>MSFT US Equity</stp>
        <stp>GICS_INDUSTRY_NAME</stp>
        <stp>[VALORES POTENCIALES Y SEGUIMIENTO.xlsx]POTENCIALES!R282C6</stp>
        <tr r="F282" s="1"/>
      </tp>
      <tp t="s">
        <v>23/02/2023</v>
        <stp/>
        <stp>##V3_BDPV12</stp>
        <stp>CCOI US Equity</stp>
        <stp>EXPECTED_REPORT_DT</stp>
        <stp>[VALORES POTENCIALES Y SEGUIMIENTO.xlsx]POTENCIALES!R271C8</stp>
        <tr r="H271" s="1"/>
      </tp>
      <tp>
        <v>23.829520500347463</v>
        <stp/>
        <stp>##V3_BDPV12</stp>
        <stp>TRU US Equity</stp>
        <stp>EV_EBITDA_ADJUSTED</stp>
        <stp>[VALORES POTENCIALES Y SEGUIMIENTO.xlsx]POTENCIALES!R181C15</stp>
        <tr r="O181" s="1"/>
      </tp>
      <tp>
        <v>3.6052490626673808</v>
        <stp/>
        <stp>##V3_BDPV12</stp>
        <stp>CCK US Equity</stp>
        <stp>NET_DEBT_TO_EBITDA</stp>
        <stp>[VALORES POTENCIALES Y SEGUIMIENTO.xlsx]POTENCIALES!R166C20</stp>
        <tr r="T166" s="1"/>
      </tp>
      <tp>
        <v>3.0357536634329882</v>
        <stp/>
        <stp>##V3_BDPV12</stp>
        <stp>WCN US Equity</stp>
        <stp>NET_DEBT_TO_EBITDA</stp>
        <stp>[VALORES POTENCIALES Y SEGUIMIENTO.xlsx]POTENCIALES!R147C20</stp>
        <tr r="T147" s="1"/>
      </tp>
      <tp>
        <v>2.6275711159737418</v>
        <stp/>
        <stp>##V3_BDPV12</stp>
        <stp>MCO US Equity</stp>
        <stp>NET_DEBT_TO_EBITDA</stp>
        <stp>[VALORES POTENCIALES Y SEGUIMIENTO.xlsx]POTENCIALES!R182C20</stp>
        <tr r="T182" s="1"/>
      </tp>
      <tp>
        <v>1.7822069741508355</v>
        <stp/>
        <stp>##V3_BDPV12</stp>
        <stp>ACM US Equity</stp>
        <stp>NET_DEBT_TO_EBITDA</stp>
        <stp>[VALORES POTENCIALES Y SEGUIMIENTO.xlsx]POTENCIALES!R136C20</stp>
        <tr r="T136" s="1"/>
      </tp>
      <tp>
        <v>4.1816484052291187</v>
        <stp/>
        <stp>##V3_BDPV12</stp>
        <stp>MCD US Equity</stp>
        <stp>NET_DEBT_TO_EBITDA</stp>
        <stp>[VALORES POTENCIALES Y SEGUIMIENTO.xlsx]POTENCIALES!R246C20</stp>
        <tr r="T246" s="1"/>
      </tp>
      <tp t="s">
        <v>Advertising</v>
        <stp/>
        <stp>##V3_BDPV12</stp>
        <stp>TTD US Equity</stp>
        <stp>GICS_SUB_INDUSTRY_NAME</stp>
        <stp>[VALORES POTENCIALES Y SEGUIMIENTO.xlsx]POTENCIALES!R7C7</stp>
        <tr r="G7" s="1"/>
      </tp>
      <tp>
        <v>9.8127824114262854</v>
        <stp/>
        <stp>##V3_BDPV12</stp>
        <stp>BRC US Equity</stp>
        <stp>EV_EBITDA_ADJUSTED</stp>
        <stp>[VALORES POTENCIALES Y SEGUIMIENTO.xlsx]POTENCIALES!R258C15</stp>
        <tr r="O258" s="1"/>
      </tp>
      <tp>
        <v>9.8127824114262854</v>
        <stp/>
        <stp>##V3_BDPV12</stp>
        <stp>BRC US Equity</stp>
        <stp>EV_EBITDA_ADJUSTED</stp>
        <stp>[VALORES POTENCIALES Y SEGUIMIENTO.xlsx]POTENCIALES!R308C15</stp>
        <tr r="O308" s="1"/>
      </tp>
      <tp>
        <v>5.9722783146935532</v>
        <stp/>
        <stp>##V3_BDPV12</stp>
        <stp>HRB US Equity</stp>
        <stp>EV_EBITDA_ADJUSTED</stp>
        <stp>[VALORES POTENCIALES Y SEGUIMIENTO.xlsx]POTENCIALES!R191C15</stp>
        <tr r="O191" s="1"/>
      </tp>
      <tp>
        <v>9.8127824114262854</v>
        <stp/>
        <stp>##V3_BDPV12</stp>
        <stp>BRC US Equity</stp>
        <stp>EV_EBITDA_ADJUSTED</stp>
        <stp>[VALORES POTENCIALES Y SEGUIMIENTO.xlsx]POTENCIALES!R130C15</stp>
        <tr r="O130" s="1"/>
      </tp>
      <tp>
        <v>47.483570848558671</v>
        <stp/>
        <stp>##V3_BDPV12</stp>
        <stp>CRM US Equity</stp>
        <stp>EV_EBITDA_ADJUSTED</stp>
        <stp>[VALORES POTENCIALES Y SEGUIMIENTO.xlsx]POTENCIALES!R288C15</stp>
        <tr r="O288" s="1"/>
      </tp>
      <tp>
        <v>5.2134935304990755</v>
        <stp/>
        <stp>##V3_BDPV12</stp>
        <stp>NCR US Equity</stp>
        <stp>NET_DEBT_TO_EBITDA</stp>
        <stp>[VALORES POTENCIALES Y SEGUIMIENTO.xlsx]POTENCIALES!R343C20</stp>
        <tr r="T343" s="1"/>
      </tp>
      <tp>
        <v>16.747718848748825</v>
        <stp/>
        <stp>##V3_BDPV12</stp>
        <stp>BRO US Equity</stp>
        <stp>EV_EBITDA_ADJUSTED</stp>
        <stp>[VALORES POTENCIALES Y SEGUIMIENTO.xlsx]POTENCIALES!R116C15</stp>
        <tr r="O116" s="1"/>
      </tp>
      <tp>
        <v>17.497031900445457</v>
        <stp/>
        <stp>##V3_BDPV12</stp>
        <stp>DOL CN Equity</stp>
        <stp>EV_EBITDA_ADJUSTED</stp>
        <stp>[VALORES POTENCIALES Y SEGUIMIENTO.xlsx]POTENCIALES!R226C15</stp>
        <tr r="O226" s="1"/>
      </tp>
      <tp>
        <v>11.087843838787752</v>
        <stp/>
        <stp>##V3_BDPV12</stp>
        <stp>DRI US Equity</stp>
        <stp>EV_EBITDA_ADJUSTED</stp>
        <stp>[VALORES POTENCIALES Y SEGUIMIENTO.xlsx]POTENCIALES!R245C15</stp>
        <tr r="O245" s="1"/>
      </tp>
      <tp t="s">
        <v>09/02/2023</v>
        <stp/>
        <stp>##V3_BDPV12</stp>
        <stp>WEX US Equity</stp>
        <stp>EXPECTED_REPORT_DT</stp>
        <stp>[VALORES POTENCIALES Y SEGUIMIENTO.xlsx]POTENCIALES!R187C8</stp>
        <tr r="H187" s="1"/>
      </tp>
      <tp t="s">
        <v>Amcor PLC</v>
        <stp/>
        <stp>##V3_BDPV12</stp>
        <stp>AMCR UN Equity</stp>
        <stp>SECURITY_NAME</stp>
        <stp>[VALORES POTENCIALES Y SEGUIMIENTO.xlsx]SPX SX5E CAC40 DAX30 IBEX35!R35C5</stp>
        <tr r="E35" s="6"/>
      </tp>
      <tp t="s">
        <v>AbbVie Inc</v>
        <stp/>
        <stp>##V3_BDPV12</stp>
        <stp>ABBV UN Equity</stp>
        <stp>SECURITY_NAME</stp>
        <stp>[VALORES POTENCIALES Y SEGUIMIENTO.xlsx]SPX SX5E CAC40 DAX30 IBEX35!R11C5</stp>
        <tr r="E11" s="6"/>
      </tp>
      <tp t="s">
        <v>Berkshire Hathaway Inc</v>
        <stp/>
        <stp>##V3_BDPV12</stp>
        <stp>BRK/B UN Equity</stp>
        <stp>SECURITY_NAME</stp>
        <stp>[VALORES POTENCIALES Y SEGUIMIENTO.xlsx]SPX SX5E CAC40 DAX30 IBEX35!R77C5</stp>
        <tr r="E77" s="6"/>
      </tp>
      <tp t="s">
        <v>WALGREENS BOOTS</v>
        <stp/>
        <stp>##V3_BDPV12</stp>
        <stp>WBA US Equity</stp>
        <stp>SHORT_NAME</stp>
        <stp>[VALORES POTENCIALES Y SEGUIMIENTO.xlsx]POTENCIALES!R232C5</stp>
        <tr r="E232" s="1"/>
      </tp>
      <tp t="s">
        <v>Carrier Global Corp</v>
        <stp/>
        <stp>##V3_BDPV12</stp>
        <stp>CARR UN Equity</stp>
        <stp>SECURITY_NAME</stp>
        <stp>[VALORES POTENCIALES Y SEGUIMIENTO.xlsx]SPX SX5E CAC40 DAX30 IBEX35!R85C5</stp>
        <tr r="E85" s="6"/>
      </tp>
      <tp>
        <v>41.52</v>
        <stp/>
        <stp>##V3_BDPV12</stp>
        <stp>IAC US Equity</stp>
        <stp>LOW_52WEEK</stp>
        <stp>[VALORES POTENCIALES Y SEGUIMIENTO.xlsx]POTENCIALES!R268C35</stp>
        <tr r="AI268" s="1"/>
      </tp>
      <tp t="s">
        <v>TELEDYNE TECH</v>
        <stp/>
        <stp>##V3_BDPV12</stp>
        <stp>TDY US Equity</stp>
        <stp>SHORT_NAME</stp>
        <stp>[VALORES POTENCIALES Y SEGUIMIENTO.xlsx]POTENCIALES!R201C5</stp>
        <tr r="E201" s="1"/>
      </tp>
      <tp t="s">
        <v>Specialty Retail</v>
        <stp/>
        <stp>##V3_BDPV12</stp>
        <stp>DKS US Equity</stp>
        <stp>GICS_INDUSTRY_NAME</stp>
        <stp>[VALORES POTENCIALES Y SEGUIMIENTO.xlsx]POTENCIALES!R247C6</stp>
        <tr r="F247" s="1"/>
      </tp>
      <tp>
        <v>235009636871.22003</v>
        <stp/>
        <stp>##V3_BDPV12</stp>
        <stp>PEP US Equity</stp>
        <stp>CUR_MKT_CAP</stp>
        <stp>[VALORES POTENCIALES Y SEGUIMIENTO.xlsx]POTENCIALES!R35C17</stp>
        <tr r="Q35" s="1"/>
      </tp>
      <tp t="s">
        <v>15/02/2023</v>
        <stp/>
        <stp>##V3_BDPV12</stp>
        <stp>WCN US Equity</stp>
        <stp>EXPECTED_REPORT_DT</stp>
        <stp>[VALORES POTENCIALES Y SEGUIMIENTO.xlsx]POTENCIALES!R147C8</stp>
        <tr r="H147" s="1"/>
      </tp>
      <tp t="s">
        <v>FR0014004L86</v>
        <stp/>
        <stp>##V3_BDPV12</stp>
        <stp>AM FP Equity</stp>
        <stp>ID_ISIN</stp>
        <stp>[VALORES POTENCIALES Y SEGUIMIENTO.xlsx]CARTERA!R13C3</stp>
        <tr r="C13" s="4"/>
      </tp>
      <tp t="s">
        <v>PTCOR0AE0006</v>
        <stp/>
        <stp>##V3_BDPV12</stp>
        <stp>COR PL Equity</stp>
        <stp>ID_ISIN</stp>
        <stp>[VALORES POTENCIALES Y SEGUIMIENTO.xlsx]CARTERA!R54C3</stp>
        <tr r="C54" s="4"/>
      </tp>
      <tp>
        <v>222.46</v>
        <stp/>
        <stp>##V3_BDPV12</stp>
        <stp>EFX US Equity</stp>
        <stp>LAST PRICE</stp>
        <stp>[VALORES POTENCIALES Y SEGUIMIENTO.xlsx]POTENCIALES!R180C30</stp>
        <tr r="AD180" s="1"/>
      </tp>
      <tp t="s">
        <v>ZILLOW GROUP I-A</v>
        <stp/>
        <stp>##V3_BDPV12</stp>
        <stp>ZG US Equity</stp>
        <stp>SHORT_NAME</stp>
        <stp>[VALORES POTENCIALES Y SEGUIMIENTO.xlsx]POTENCIALES!R267C5</stp>
        <tr r="E267" s="1"/>
      </tp>
      <tp t="s">
        <v>26/04/2023</v>
        <stp/>
        <stp>##V3_BDPV12</stp>
        <stp>ROP US Equity</stp>
        <stp>EXPECTED_REPORT_DT</stp>
        <stp>[VALORES POTENCIALES Y SEGUIMIENTO.xlsx]POTENCIALES!R132C8</stp>
        <tr r="H132" s="1"/>
      </tp>
      <tp>
        <v>56.59</v>
        <stp/>
        <stp>##V3_BDPV12</stp>
        <stp>KFY US Equity</stp>
        <stp>LAST PRICE</stp>
        <stp>[VALORES POTENCIALES Y SEGUIMIENTO.xlsx]POTENCIALES!R250C30</stp>
        <tr r="AD250" s="1"/>
      </tp>
      <tp t="s">
        <v>Electronic Equipment, Instrume</v>
        <stp/>
        <stp>##V3_BDPV12</stp>
        <stp>CDW US Equity</stp>
        <stp>GICS_INDUSTRY_NAME</stp>
        <stp>[VALORES POTENCIALES Y SEGUIMIENTO.xlsx]POTENCIALES!R270C6</stp>
        <tr r="F270" s="1"/>
      </tp>
      <tp>
        <v>377767751564.32001</v>
        <stp/>
        <stp>##V3_BDPV12</stp>
        <stp>WMT UN Equity</stp>
        <stp>CUR_MKT_CAP</stp>
        <stp>[VALORES POTENCIALES Y SEGUIMIENTO.xlsx]SPX SX5E CAC40 DAX30 IBEX35!R495C3</stp>
        <tr r="C495" s="6"/>
      </tp>
      <tp>
        <v>138.52000000000001</v>
        <stp/>
        <stp>##V3_BDPV12</stp>
        <stp>AAP US Equity</stp>
        <stp>LOW_52WEEK</stp>
        <stp>[VALORES POTENCIALES Y SEGUIMIENTO.xlsx]POTENCIALES!R220C35</stp>
        <tr r="AI220" s="1"/>
      </tp>
      <tp>
        <v>73.81</v>
        <stp/>
        <stp>##V3_BDPV12</stp>
        <stp>SCI US Equity</stp>
        <stp>PX_CLOSE_1D</stp>
        <stp>[VALORES POTENCIALES Y SEGUIMIENTO.xlsx]POTENCIALES!R54C32</stp>
        <tr r="AF54" s="1"/>
      </tp>
      <tp>
        <v>33601039199.649998</v>
        <stp/>
        <stp>##V3_BDPV12</stp>
        <stp>DHI UN Equity</stp>
        <stp>CUR_MKT_CAP</stp>
        <stp>[VALORES POTENCIALES Y SEGUIMIENTO.xlsx]SPX SX5E CAC40 DAX30 IBEX35!R140C3</stp>
        <tr r="C140" s="6"/>
      </tp>
      <tp t="s">
        <v>26/04/2023</v>
        <stp/>
        <stp>##V3_BDPV12</stp>
        <stp>UTX US Equity</stp>
        <stp>EXPECTED_REPORT_DT</stp>
        <stp>[VALORES POTENCIALES Y SEGUIMIENTO.xlsx]POTENCIALES!R205C8</stp>
        <tr r="H205" s="1"/>
      </tp>
      <tp t="s">
        <v>27/04/2023</v>
        <stp/>
        <stp>##V3_BDPV12</stp>
        <stp>FB US Equity</stp>
        <stp>EXPECTED_REPORT_DT</stp>
        <stp>[VALORES POTENCIALES Y SEGUIMIENTO.xlsx]POTENCIALES!R272C8</stp>
        <tr r="H272" s="1"/>
      </tp>
      <tp t="s">
        <v>TRANSUNION</v>
        <stp/>
        <stp>##V3_BDPV12</stp>
        <stp>TRU US Equity</stp>
        <stp>SHORT_NAME</stp>
        <stp>[VALORES POTENCIALES Y SEGUIMIENTO.xlsx]POTENCIALES!R181C5</stp>
        <tr r="E181" s="1"/>
      </tp>
      <tp>
        <v>362.58</v>
        <stp/>
        <stp>##V3_BDPV12</stp>
        <stp>MCK US Equity</stp>
        <stp>PX_CLOSE_1D</stp>
        <stp>[VALORES POTENCIALES Y SEGUIMIENTO.xlsx]POTENCIALES!R97C32</stp>
        <tr r="AF97" s="1"/>
      </tp>
      <tp t="s">
        <v>Crown Castle Inc</v>
        <stp/>
        <stp>##V3_BDPV12</stp>
        <stp>CCI UN Equity</stp>
        <stp>SECURITY_NAME</stp>
        <stp>[VALORES POTENCIALES Y SEGUIMIENTO.xlsx]SPX SX5E CAC40 DAX30 IBEX35!R90C5</stp>
        <tr r="E90" s="6"/>
      </tp>
      <tp>
        <v>7708584102.5600004</v>
        <stp/>
        <stp>##V3_BDPV12</stp>
        <stp>MHK UN Equity</stp>
        <stp>CUR_MKT_CAP</stp>
        <stp>[VALORES POTENCIALES Y SEGUIMIENTO.xlsx]SPX SX5E CAC40 DAX30 IBEX35!R310C3</stp>
        <tr r="C310" s="6"/>
      </tp>
      <tp>
        <v>17689609901.120003</v>
        <stp/>
        <stp>##V3_BDPV12</stp>
        <stp>ROL UN Equity</stp>
        <stp>CUR_MKT_CAP</stp>
        <stp>[VALORES POTENCIALES Y SEGUIMIENTO.xlsx]SPX SX5E CAC40 DAX30 IBEX35!R407C3</stp>
        <tr r="C407" s="6"/>
      </tp>
      <tp>
        <v>34251524428.440002</v>
        <stp/>
        <stp>##V3_BDPV12</stp>
        <stp>HAL UN Equity</stp>
        <stp>CUR_MKT_CAP</stp>
        <stp>[VALORES POTENCIALES Y SEGUIMIENTO.xlsx]SPX SX5E CAC40 DAX30 IBEX35!R219C3</stp>
        <tr r="C219" s="6"/>
      </tp>
      <tp t="s">
        <v>RAYTHEON CO</v>
        <stp/>
        <stp>##V3_BDPV12</stp>
        <stp>RTN US Equity</stp>
        <stp>SHORT_NAME</stp>
        <stp>[VALORES POTENCIALES Y SEGUIMIENTO.xlsx]POTENCIALES!R197C5</stp>
        <tr r="E197" s="1"/>
      </tp>
      <tp>
        <v>64079486135.950005</v>
        <stp/>
        <stp>##V3_BDPV12</stp>
        <stp>MMM UN Equity</stp>
        <stp>CUR_MKT_CAP</stp>
        <stp>[VALORES POTENCIALES Y SEGUIMIENTO.xlsx]SPX SX5E CAC40 DAX30 IBEX35!R315C3</stp>
        <tr r="C315" s="6"/>
      </tp>
      <tp t="s">
        <v>Electrical Equipment</v>
        <stp/>
        <stp>##V3_BDPV12</stp>
        <stp>AYI US Equity</stp>
        <stp>GICS_INDUSTRY_NAME</stp>
        <stp>[VALORES POTENCIALES Y SEGUIMIENTO.xlsx]POTENCIALES!R122C6</stp>
        <tr r="F122" s="1"/>
      </tp>
      <tp>
        <v>65.010000000000005</v>
        <stp/>
        <stp>##V3_BDPV12</stp>
        <stp>BCO US Equity</stp>
        <stp>PX_CLOSE_1D</stp>
        <stp>[VALORES POTENCIALES Y SEGUIMIENTO.xlsx]POTENCIALES!R66C32</stp>
        <tr r="AF66" s="1"/>
      </tp>
      <tp t="s">
        <v>DOLLAR GENERAL C</v>
        <stp/>
        <stp>##V3_BDPV12</stp>
        <stp>DG US Equity</stp>
        <stp>SHORT_NAME</stp>
        <stp>[VALORES POTENCIALES Y SEGUIMIENTO.xlsx]POTENCIALES!R227C5</stp>
        <tr r="E227" s="1"/>
      </tp>
      <tp>
        <v>265.60500000000002</v>
        <stp/>
        <stp>##V3_BDPV12</stp>
        <stp>WAT US Equity</stp>
        <stp>LOW_52WEEK</stp>
        <stp>[VALORES POTENCIALES Y SEGUIMIENTO.xlsx]POTENCIALES!R126C35</stp>
        <tr r="AI126" s="1"/>
      </tp>
      <tp>
        <v>164.63</v>
        <stp/>
        <stp>##V3_BDPV12</stp>
        <stp>FCN US Equity</stp>
        <stp>PX_CLOSE_1D</stp>
        <stp>[VALORES POTENCIALES Y SEGUIMIENTO.xlsx]POTENCIALES!R51C32</stp>
        <tr r="AF51" s="1"/>
      </tp>
      <tp>
        <v>160.6</v>
        <stp/>
        <stp>##V3_BDPV12</stp>
        <stp>CAT US Equity</stp>
        <stp>LOW_52WEEK</stp>
        <stp>[VALORES POTENCIALES Y SEGUIMIENTO.xlsx]POTENCIALES!R152C35</stp>
        <tr r="AI152" s="1"/>
      </tp>
      <tp t="s">
        <v>Health Care Providers &amp; Servic</v>
        <stp/>
        <stp>##V3_BDPV12</stp>
        <stp>CVS US Equity</stp>
        <stp>GICS_INDUSTRY_NAME</stp>
        <stp>[VALORES POTENCIALES Y SEGUIMIENTO.xlsx]POTENCIALES!R100C6</stp>
        <tr r="F100" s="1"/>
      </tp>
      <tp>
        <v>19856273245.099998</v>
        <stp/>
        <stp>##V3_BDPV12</stp>
        <stp>MAA UN Equity</stp>
        <stp>CUR_MKT_CAP</stp>
        <stp>[VALORES POTENCIALES Y SEGUIMIENTO.xlsx]SPX SX5E CAC40 DAX30 IBEX35!R299C3</stp>
        <tr r="C299" s="6"/>
      </tp>
      <tp>
        <v>40405550939.800003</v>
        <stp/>
        <stp>##V3_BDPV12</stp>
        <stp>EXC UW Equity</stp>
        <stp>CUR_MKT_CAP</stp>
        <stp>[VALORES POTENCIALES Y SEGUIMIENTO.xlsx]SPX SX5E CAC40 DAX30 IBEX35!R179C3</stp>
        <tr r="C179" s="6"/>
      </tp>
      <tp>
        <v>32408216507.799999</v>
        <stp/>
        <stp>##V3_BDPV12</stp>
        <stp>RMD UN Equity</stp>
        <stp>CUR_MKT_CAP</stp>
        <stp>[VALORES POTENCIALES Y SEGUIMIENTO.xlsx]SPX SX5E CAC40 DAX30 IBEX35!R405C3</stp>
        <tr r="C405" s="6"/>
      </tp>
      <tp t="s">
        <v>CAE INC</v>
        <stp/>
        <stp>##V3_BDPV12</stp>
        <stp>CAE CN Equity</stp>
        <stp>SHORT_NAME</stp>
        <stp>[VALORES POTENCIALES Y SEGUIMIENTO.xlsx]POTENCIALES!R210C5</stp>
        <tr r="E210" s="1"/>
      </tp>
      <tp>
        <v>1.5</v>
        <stp/>
        <stp>##V3_BDPV12</stp>
        <stp>AIR FP Equity</stp>
        <stp>EQY_DPS</stp>
        <stp>[VALORES POTENCIALES Y SEGUIMIENTO.xlsx]CARTERA!R32C39</stp>
        <tr r="AM32" s="4"/>
      </tp>
      <tp t="s">
        <v>Specialty Retail</v>
        <stp/>
        <stp>##V3_BDPV12</stp>
        <stp>GPS US Equity</stp>
        <stp>GICS_INDUSTRY_NAME</stp>
        <stp>[VALORES POTENCIALES Y SEGUIMIENTO.xlsx]POTENCIALES!R214C6</stp>
        <tr r="F214" s="1"/>
      </tp>
      <tp t="s">
        <v>27/04/2023</v>
        <stp/>
        <stp>##V3_BDPV12</stp>
        <stp>HP US Equity</stp>
        <stp>EXPECTED_REPORT_DT</stp>
        <stp>[VALORES POTENCIALES Y SEGUIMIENTO.xlsx]POTENCIALES!R332C8</stp>
        <tr r="H332" s="1"/>
      </tp>
      <tp t="s">
        <v>USD</v>
        <stp/>
        <stp>##V3_BDPV12</stp>
        <stp>TK US Equity</stp>
        <stp>CRNCY</stp>
        <stp>[VALORES POTENCIALES Y SEGUIMIENTO.xlsx]CARTERA!R64C9</stp>
        <tr r="I64" s="4"/>
      </tp>
      <tp t="s">
        <v>16/12/2022</v>
        <stp/>
        <stp>##V3_BDPV12</stp>
        <stp>IR US Equity</stp>
        <stp>DVD_PAY_DT</stp>
        <stp>[VALORES POTENCIALES Y SEGUIMIENTO.xlsx]POTENCIALES!R163C12</stp>
        <tr r="L163" s="1"/>
      </tp>
      <tp>
        <v>39880282114.159996</v>
        <stp/>
        <stp>##V3_BDPV12</stp>
        <stp>ANET UN Equity</stp>
        <stp>CUR_MKT_CAP</stp>
        <stp>[VALORES POTENCIALES Y SEGUIMIENTO.xlsx]SPX SX5E CAC40 DAX30 IBEX35!R42C3</stp>
        <tr r="C42" s="6"/>
      </tp>
      <tp>
        <v>1038354831176.8099</v>
        <stp/>
        <stp>##V3_BDPV12</stp>
        <stp>AMZN UW Equity</stp>
        <stp>CUR_MKT_CAP</stp>
        <stp>[VALORES POTENCIALES Y SEGUIMIENTO.xlsx]SPX SX5E CAC40 DAX30 IBEX35!R41C3</stp>
        <tr r="C41" s="6"/>
      </tp>
      <tp>
        <v>27743944828.180004</v>
        <stp/>
        <stp>##V3_BDPV12</stp>
        <stp>ALGN UW Equity</stp>
        <stp>CUR_MKT_CAP</stp>
        <stp>[VALORES POTENCIALES Y SEGUIMIENTO.xlsx]SPX SX5E CAC40 DAX30 IBEX35!R30C3</stp>
        <tr r="C30" s="6"/>
      </tp>
      <tp>
        <v>73.36</v>
        <stp/>
        <stp>##V3_BDPV12</stp>
        <stp>FR0000120578 ISIN</stp>
        <stp>INTERVAL_LOW</stp>
        <stp>[VALORES POTENCIALES Y SEGUIMIENTO.xlsx]CARTERA!R26C6</stp>
        <stp>START_DATE_OVERRIDE</stp>
        <stp>20200101</stp>
        <stp>END_DATE_OVERRIDE</stp>
        <stp>20230203</stp>
        <stp>MARKET_DATA_OVERRIDE</stp>
        <stp>PX_LAST</stp>
        <tr r="F26" s="4"/>
      </tp>
      <tp>
        <v>99.090909090909079</v>
        <stp/>
        <stp>##V3_BDPV12</stp>
        <stp>FR0000120073 ISIN</stp>
        <stp>INTERVAL_LOW</stp>
        <stp>[VALORES POTENCIALES Y SEGUIMIENTO.xlsx]CARTERA!R19C6</stp>
        <stp>START_DATE_OVERRIDE</stp>
        <stp>20200101</stp>
        <stp>END_DATE_OVERRIDE</stp>
        <stp>20230203</stp>
        <stp>MARKET_DATA_OVERRIDE</stp>
        <stp>PX_LAST</stp>
        <tr r="F19" s="4"/>
      </tp>
      <tp>
        <v>358.25</v>
        <stp/>
        <stp>##V3_BDPV12</stp>
        <stp>IT US Equity</stp>
        <stp>HIGH_52WEEK</stp>
        <stp>[VALORES POTENCIALES Y SEGUIMIENTO.xlsx]POTENCIALES!R49C33</stp>
        <tr r="AG49" s="1"/>
      </tp>
      <tp t="s">
        <v>24/02/2023</v>
        <stp/>
        <stp>##V3_BDPV12</stp>
        <stp>AAXN US Equity</stp>
        <stp>EXPECTED_REPORT_DT</stp>
        <stp>[VALORES POTENCIALES Y SEGUIMIENTO.xlsx]POTENCIALES!R162C8</stp>
        <tr r="H162" s="1"/>
      </tp>
      <tp>
        <v>142.61000000000001</v>
        <stp/>
        <stp>##V3_BDPV12</stp>
        <stp>PG US Equity</stp>
        <stp>PX_CLOSE_1D</stp>
        <stp>[VALORES POTENCIALES Y SEGUIMIENTO.xlsx]POTENCIALES!R69C32</stp>
        <tr r="AF69" s="1"/>
      </tp>
      <tp>
        <v>102.59</v>
        <stp/>
        <stp>##V3_BDPV12</stp>
        <stp>PM US Equity</stp>
        <stp>PX_CLOSE_1D</stp>
        <stp>[VALORES POTENCIALES Y SEGUIMIENTO.xlsx]POTENCIALES!R31C32</stp>
        <tr r="AF31" s="1"/>
      </tp>
      <tp t="s">
        <v>#N/A N/A</v>
        <stp/>
        <stp>##V3_BDPV12</stp>
        <stp>SANT GY Equity</stp>
        <stp>CUR_MKT_CAP</stp>
        <stp>[VALORES POTENCIALES Y SEGUIMIENTO.xlsx]CARTERA!R53C20</stp>
        <tr r="T53" s="4"/>
      </tp>
      <tp>
        <v>229.19</v>
        <stp/>
        <stp>##V3_BDPV12</stp>
        <stp>V US Equity</stp>
        <stp>LAST PRICE</stp>
        <stp>[VALORES POTENCIALES Y SEGUIMIENTO.xlsx]POTENCIALES!R105C30</stp>
        <tr r="AD105" s="1"/>
      </tp>
      <tp t="s">
        <v>US78409V1044</v>
        <stp/>
        <stp>##V3_BDPV12</stp>
        <stp>SPGI US Equity</stp>
        <stp>ID_ISIN</stp>
        <stp>[VALORES POTENCIALES Y SEGUIMIENTO.xlsx]CARTERA!R21C3</stp>
        <tr r="C21" s="4"/>
      </tp>
      <tp t="s">
        <v>CERNER CORP</v>
        <stp/>
        <stp>##V3_BDPV12</stp>
        <stp>CERN US Equity</stp>
        <stp>SHORT_NAME</stp>
        <stp>[VALORES POTENCIALES Y SEGUIMIENTO.xlsx]POTENCIALES!R313C5</stp>
        <tr r="E313" s="1"/>
      </tp>
      <tp t="s">
        <v>COSTCO WHOLESALE</v>
        <stp/>
        <stp>##V3_BDPV12</stp>
        <stp>COST US Equity</stp>
        <stp>SHORT_NAME</stp>
        <stp>[VALORES POTENCIALES Y SEGUIMIENTO.xlsx]POTENCIALES!R229C5</stp>
        <tr r="E229" s="1"/>
      </tp>
      <tp t="s">
        <v>26/04/2023</v>
        <stp/>
        <stp>##V3_BDPV12</stp>
        <stp>FFIV US Equity</stp>
        <stp>EXPECTED_REPORT_DT</stp>
        <stp>[VALORES POTENCIALES Y SEGUIMIENTO.xlsx]POTENCIALES!R275C8</stp>
        <tr r="H275" s="1"/>
      </tp>
      <tp>
        <v>23.87</v>
        <stp/>
        <stp>##V3_BDPV12</stp>
        <stp>M US Equity</stp>
        <stp>LAST PRICE</stp>
        <stp>[VALORES POTENCIALES Y SEGUIMIENTO.xlsx]POTENCIALES!R238C30</stp>
        <tr r="AD238" s="1"/>
      </tp>
      <tp t="s">
        <v>IT Services</v>
        <stp/>
        <stp>##V3_BDPV12</stp>
        <stp>EPAM US Equity</stp>
        <stp>GICS_INDUSTRY_NAME</stp>
        <stp>[VALORES POTENCIALES Y SEGUIMIENTO.xlsx]POTENCIALES!R340C6</stp>
        <tr r="F340" s="1"/>
      </tp>
      <tp t="s">
        <v>QUALCOMM INC</v>
        <stp/>
        <stp>##V3_BDPV12</stp>
        <stp>QCOM US Equity</stp>
        <stp>SHORT_NAME</stp>
        <stp>[VALORES POTENCIALES Y SEGUIMIENTO.xlsx]POTENCIALES!R355C5</stp>
        <tr r="E355" s="1"/>
      </tp>
      <tp t="s">
        <v>Electronic Equipment, Instrume</v>
        <stp/>
        <stp>##V3_BDPV12</stp>
        <stp>IPGP US Equity</stp>
        <stp>GICS_INDUSTRY_NAME</stp>
        <stp>[VALORES POTENCIALES Y SEGUIMIENTO.xlsx]POTENCIALES!R350C6</stp>
        <tr r="F350" s="1"/>
      </tp>
      <tp>
        <v>125.33</v>
        <stp/>
        <stp>##V3_BDPV12</stp>
        <stp>J US Equity</stp>
        <stp>LAST PRICE</stp>
        <stp>[VALORES POTENCIALES Y SEGUIMIENTO.xlsx]POTENCIALES!R137C30</stp>
        <tr r="AD137" s="1"/>
      </tp>
      <tp>
        <v>0.16</v>
        <stp/>
        <stp>##V3_BDPV12</stp>
        <stp>BRKR US Equity</stp>
        <stp>EQY_DPS</stp>
        <stp>[VALORES POTENCIALES Y SEGUIMIENTO.xlsx]POTENCIALES!R78C10</stp>
        <tr r="J78" s="1"/>
      </tp>
      <tp t="s">
        <v>Semiconductors &amp; Semiconductor</v>
        <stp/>
        <stp>##V3_BDPV12</stp>
        <stp>NVDA US Equity</stp>
        <stp>GICS_INDUSTRY_NAME</stp>
        <stp>[VALORES POTENCIALES Y SEGUIMIENTO.xlsx]POTENCIALES!R346C6</stp>
        <tr r="F346" s="1"/>
      </tp>
      <tp t="s">
        <v>22/02/2023</v>
        <stp/>
        <stp>##V3_BDPV12</stp>
        <stp>EBAY US Equity</stp>
        <stp>EXPECTED_REPORT_DT</stp>
        <stp>[VALORES POTENCIALES Y SEGUIMIENTO.xlsx]POTENCIALES!R261C8</stp>
        <tr r="H261" s="1"/>
      </tp>
      <tp t="s">
        <v>ZYNGA INC- CL A</v>
        <stp/>
        <stp>##V3_BDPV12</stp>
        <stp>ZNGA US Equity</stp>
        <stp>SHORT_NAME</stp>
        <stp>[VALORES POTENCIALES Y SEGUIMIENTO.xlsx]POTENCIALES!R328C5</stp>
        <tr r="E328" s="1"/>
      </tp>
      <tp t="s">
        <v>24/02/2023</v>
        <stp/>
        <stp>##V3_BDPV12</stp>
        <stp>BABA US Equity</stp>
        <stp>EXPECTED_REPORT_DT</stp>
        <stp>[VALORES POTENCIALES Y SEGUIMIENTO.xlsx]POTENCIALES!R362C8</stp>
        <tr r="H362" s="1"/>
      </tp>
      <tp t="s">
        <v>01/03/2023</v>
        <stp/>
        <stp>##V3_BDPV12</stp>
        <stp>VEEV US Equity</stp>
        <stp>EXPECTED_REPORT_DT</stp>
        <stp>[VALORES POTENCIALES Y SEGUIMIENTO.xlsx]POTENCIALES!R316C8</stp>
        <tr r="H316" s="1"/>
      </tp>
      <tp t="s">
        <v>CACI INTL-A</v>
        <stp/>
        <stp>##V3_BDPV12</stp>
        <stp>CACI US Equity</stp>
        <stp>SHORT_NAME</stp>
        <stp>[VALORES POTENCIALES Y SEGUIMIENTO.xlsx]POTENCIALES!R337C5</stp>
        <tr r="E337" s="1"/>
      </tp>
      <tp t="s">
        <v>Software</v>
        <stp/>
        <stp>##V3_BDPV12</stp>
        <stp>AVLR US Equity</stp>
        <stp>GICS_INDUSTRY_NAME</stp>
        <stp>[VALORES POTENCIALES Y SEGUIMIENTO.xlsx]POTENCIALES!R186C6</stp>
        <tr r="F186" s="1"/>
      </tp>
      <tp>
        <v>45.19</v>
        <stp/>
        <stp>##V3_BDPV12</stp>
        <stp>B US Equity</stp>
        <stp>LAST PRICE</stp>
        <stp>[VALORES POTENCIALES Y SEGUIMIENTO.xlsx]POTENCIALES!R209C30</stp>
        <tr r="AD209" s="1"/>
      </tp>
      <tp>
        <v>153.77000000000001</v>
        <stp/>
        <stp>##V3_BDPV12</stp>
        <stp>A US Equity</stp>
        <stp>LAST PRICE</stp>
        <stp>[VALORES POTENCIALES Y SEGUIMIENTO.xlsx]POTENCIALES!R131C30</stp>
        <tr r="AD131" s="1"/>
      </tp>
      <tp t="s">
        <v>#N/A Field Not Applicable</v>
        <stp/>
        <stp>##V3_BDPV12</stp>
        <stp>AZO US Equity</stp>
        <stp>DVD_PAY_DT</stp>
        <stp>[VALORES POTENCIALES Y SEGUIMIENTO.xlsx]POTENCIALES!R217C12</stp>
        <tr r="L217" s="1"/>
      </tp>
      <tp t="s">
        <v>#N/A N/A</v>
        <stp/>
        <stp>##V3_BDPV12</stp>
        <stp>KSU US Equity</stp>
        <stp>EV_EBITDA_ADJUSTED</stp>
        <stp>[VALORES POTENCIALES Y SEGUIMIENTO.xlsx]POTENCIALES!R175C15</stp>
        <tr r="O175" s="1"/>
      </tp>
      <tp>
        <v>4.6445170454545455</v>
        <stp/>
        <stp>##V3_BDPV12</stp>
        <stp>KSS US Equity</stp>
        <stp>EV_EBITDA_ADJUSTED</stp>
        <stp>[VALORES POTENCIALES Y SEGUIMIENTO.xlsx]POTENCIALES!R239C15</stp>
        <tr r="O239" s="1"/>
      </tp>
      <tp>
        <v>3.6767094364138377</v>
        <stp/>
        <stp>##V3_BDPV12</stp>
        <stp>IBM US Equity</stp>
        <stp>NET_DEBT_TO_EBITDA</stp>
        <stp>[VALORES POTENCIALES Y SEGUIMIENTO.xlsx]POTENCIALES!R335C20</stp>
        <tr r="T335" s="1"/>
      </tp>
      <tp>
        <v>14.359869631009195</v>
        <stp/>
        <stp>##V3_BDPV12</stp>
        <stp>CNR CN Equity</stp>
        <stp>EV_EBITDA_ADJUSTED</stp>
        <stp>[VALORES POTENCIALES Y SEGUIMIENTO.xlsx]POTENCIALES!R172C15</stp>
        <tr r="O172" s="1"/>
      </tp>
      <tp t="s">
        <v>#N/A N/A</v>
        <stp/>
        <stp>##V3_BDPV12</stp>
        <stp>WBA US Equity</stp>
        <stp>NET_DEBT_TO_EBITDA</stp>
        <stp>[VALORES POTENCIALES Y SEGUIMIENTO.xlsx]POTENCIALES!R232C20</stp>
        <tr r="T232" s="1"/>
      </tp>
      <tp>
        <v>11.131414138641045</v>
        <stp/>
        <stp>##V3_BDPV12</stp>
        <stp>CSX US Equity</stp>
        <stp>EV_EBITDA_ADJUSTED</stp>
        <stp>[VALORES POTENCIALES Y SEGUIMIENTO.xlsx]POTENCIALES!R174C15</stp>
        <tr r="O174" s="1"/>
      </tp>
      <tp>
        <v>1.0602409638554218</v>
        <stp/>
        <stp>##V3_BDPV12</stp>
        <stp>BBY US Equity</stp>
        <stp>NET_DEBT_TO_EBITDA</stp>
        <stp>[VALORES POTENCIALES Y SEGUIMIENTO.xlsx]POTENCIALES!R224C20</stp>
        <tr r="T224" s="1"/>
      </tp>
      <tp>
        <v>15.762941571132696</v>
        <stp/>
        <stp>##V3_BDPV12</stp>
        <stp>RSG US Equity</stp>
        <stp>EV_EBITDA_ADJUSTED</stp>
        <stp>[VALORES POTENCIALES Y SEGUIMIENTO.xlsx]POTENCIALES!R144C15</stp>
        <tr r="O144" s="1"/>
      </tp>
      <tp>
        <v>52.970477399376705</v>
        <stp/>
        <stp>##V3_BDPV12</stp>
        <stp>MSA US Equity</stp>
        <stp>EV_EBITDA_ADJUSTED</stp>
        <stp>[VALORES POTENCIALES Y SEGUIMIENTO.xlsx]POTENCIALES!R150C15</stp>
        <tr r="O150" s="1"/>
      </tp>
      <tp>
        <v>11.793451840684412</v>
        <stp/>
        <stp>##V3_BDPV12</stp>
        <stp>NSC US Equity</stp>
        <stp>EV_EBITDA_ADJUSTED</stp>
        <stp>[VALORES POTENCIALES Y SEGUIMIENTO.xlsx]POTENCIALES!R171C15</stp>
        <tr r="O171" s="1"/>
      </tp>
      <tp>
        <v>11.322465134820121</v>
        <stp/>
        <stp>##V3_BDPV12</stp>
        <stp>PSN US Equity</stp>
        <stp>EV_EBITDA_ADJUSTED</stp>
        <stp>[VALORES POTENCIALES Y SEGUIMIENTO.xlsx]POTENCIALES!R341C15</stp>
        <tr r="O341" s="1"/>
      </tp>
      <tp>
        <v>3.1226611226611225</v>
        <stp/>
        <stp>##V3_BDPV12</stp>
        <stp>KBR US Equity</stp>
        <stp>NET_DEBT_TO_EBITDA</stp>
        <stp>[VALORES POTENCIALES Y SEGUIMIENTO.xlsx]POTENCIALES!R142C20</stp>
        <tr r="T142" s="1"/>
      </tp>
      <tp>
        <v>6.0383564220209802</v>
        <stp/>
        <stp>##V3_BDPV12</stp>
        <stp>WSM US Equity</stp>
        <stp>EV_EBITDA_ADJUSTED</stp>
        <stp>[VALORES POTENCIALES Y SEGUIMIENTO.xlsx]POTENCIALES!R233C15</stp>
        <tr r="O233" s="1"/>
      </tp>
      <tp>
        <v>9.2128450434733491</v>
        <stp/>
        <stp>##V3_BDPV12</stp>
        <stp>MSM US Equity</stp>
        <stp>EV_EBITDA_ADJUSTED</stp>
        <stp>[VALORES POTENCIALES Y SEGUIMIENTO.xlsx]POTENCIALES!R223C15</stp>
        <tr r="O223" s="1"/>
      </tp>
      <tp>
        <v>4.2889847049313845</v>
        <stp/>
        <stp>##V3_BDPV12</stp>
        <stp>VSH US Equity</stp>
        <stp>EV_EBITDA_ADJUSTED</stp>
        <stp>[VALORES POTENCIALES Y SEGUIMIENTO.xlsx]POTENCIALES!R134C15</stp>
        <tr r="O134" s="1"/>
      </tp>
      <tp>
        <v>13.613883546920217</v>
        <stp/>
        <stp>##V3_BDPV12</stp>
        <stp>OSK US Equity</stp>
        <stp>EV_EBITDA_ADJUSTED</stp>
        <stp>[VALORES POTENCIALES Y SEGUIMIENTO.xlsx]POTENCIALES!R154C15</stp>
        <tr r="O154" s="1"/>
      </tp>
      <tp>
        <v>18722673336.959999</v>
        <stp/>
        <stp>##V3_BDPV12</stp>
        <stp>CLX UN Equity</stp>
        <stp>CUR_MKT_CAP</stp>
        <stp>[VALORES POTENCIALES Y SEGUIMIENTO.xlsx]SPX SX5E CAC40 DAX30 IBEX35!R105C3</stp>
        <tr r="C105" s="6"/>
      </tp>
      <tp>
        <v>67487320200.900009</v>
        <stp/>
        <stp>##V3_BDPV12</stp>
        <stp>CSX UW Equity</stp>
        <stp>CUR_MKT_CAP</stp>
        <stp>[VALORES POTENCIALES Y SEGUIMIENTO.xlsx]SPX SX5E CAC40 DAX30 IBEX35!R123C3</stp>
        <tr r="C123" s="6"/>
      </tp>
      <tp>
        <v>12144105898.149998</v>
        <stp/>
        <stp>##V3_BDPV12</stp>
        <stp>KMX UN Equity</stp>
        <stp>CUR_MKT_CAP</stp>
        <stp>[VALORES POTENCIALES Y SEGUIMIENTO.xlsx]SPX SX5E CAC40 DAX30 IBEX35!R274C3</stp>
        <tr r="C274" s="6"/>
      </tp>
      <tp t="s">
        <v>IT Services</v>
        <stp/>
        <stp>##V3_BDPV12</stp>
        <stp>DOX US Equity</stp>
        <stp>GICS_INDUSTRY_NAME</stp>
        <stp>[VALORES POTENCIALES Y SEGUIMIENTO.xlsx]POTENCIALES!R336C6</stp>
        <tr r="F336" s="1"/>
      </tp>
      <tp t="s">
        <v>Aptiv PLC</v>
        <stp/>
        <stp>##V3_BDPV12</stp>
        <stp>APTV UN Equity</stp>
        <stp>SECURITY_NAME</stp>
        <stp>[VALORES POTENCIALES Y SEGUIMIENTO.xlsx]SPX SX5E CAC40 DAX30 IBEX35!R50C5</stp>
        <tr r="E50" s="6"/>
      </tp>
      <tp t="s">
        <v>Arista Networks Inc</v>
        <stp/>
        <stp>##V3_BDPV12</stp>
        <stp>ANET UN Equity</stp>
        <stp>SECURITY_NAME</stp>
        <stp>[VALORES POTENCIALES Y SEGUIMIENTO.xlsx]SPX SX5E CAC40 DAX30 IBEX35!R42C5</stp>
        <tr r="E42" s="6"/>
      </tp>
      <tp>
        <v>58.65</v>
        <stp/>
        <stp>##V3_BDPV12</stp>
        <stp>941 HK Equity</stp>
        <stp>HIGH_52WEEK</stp>
        <stp>[VALORES POTENCIALES Y SEGUIMIENTO.xlsx]POTENCIALES!R363C33</stp>
        <tr r="AG363" s="1"/>
      </tp>
      <tp t="s">
        <v>15/02/2023</v>
        <stp/>
        <stp>##V3_BDPV12</stp>
        <stp>WAT US Equity</stp>
        <stp>EXPECTED_REPORT_DT</stp>
        <stp>[VALORES POTENCIALES Y SEGUIMIENTO.xlsx]POTENCIALES!R126C8</stp>
        <tr r="H126" s="1"/>
      </tp>
      <tp>
        <v>49703339619.164993</v>
        <stp/>
        <stp>##V3_BDPV12</stp>
        <stp>KDP US Equity</stp>
        <stp>CUR_MKT_CAP</stp>
        <stp>[VALORES POTENCIALES Y SEGUIMIENTO.xlsx]POTENCIALES!R34C17</stp>
        <tr r="Q34" s="1"/>
      </tp>
      <tp>
        <v>47.71</v>
        <stp/>
        <stp>##V3_BDPV12</stp>
        <stp>HGV US Equity</stp>
        <stp>LAST PRICE</stp>
        <stp>[VALORES POTENCIALES Y SEGUIMIENTO.xlsx]POTENCIALES!R255C30</stp>
        <tr r="AD255" s="1"/>
      </tp>
      <tp t="s">
        <v>WASTE MANAGEMENT</v>
        <stp/>
        <stp>##V3_BDPV12</stp>
        <stp>WM US Equity</stp>
        <stp>SHORT_NAME</stp>
        <stp>[VALORES POTENCIALES Y SEGUIMIENTO.xlsx]POTENCIALES!R146C5</stp>
        <tr r="E146" s="1"/>
      </tp>
      <tp>
        <v>16346153659.24</v>
        <stp/>
        <stp>##V3_BDPV12</stp>
        <stp>FDS US Equity</stp>
        <stp>CUR_MKT_CAP</stp>
        <stp>[VALORES POTENCIALES Y SEGUIMIENTO.xlsx]POTENCIALES!R10C17</stp>
        <tr r="Q10" s="1"/>
      </tp>
      <tp>
        <v>9.5</v>
        <stp/>
        <stp>##V3_BDPV12</stp>
        <stp>ROG SW Equity</stp>
        <stp>EQY_DPS</stp>
        <stp>[VALORES POTENCIALES Y SEGUIMIENTO.xlsx]CARTERA!R17C39</stp>
        <tr r="AM17" s="4"/>
      </tp>
      <tp t="s">
        <v>02/03/2023</v>
        <stp/>
        <stp>##V3_BDPV12</stp>
        <stp>VMW US Equity</stp>
        <stp>EXPECTED_REPORT_DT</stp>
        <stp>[VALORES POTENCIALES Y SEGUIMIENTO.xlsx]POTENCIALES!R297C8</stp>
        <tr r="H297" s="1"/>
      </tp>
      <tp>
        <v>134239235940.17999</v>
        <stp/>
        <stp>##V3_BDPV12</stp>
        <stp>COP UN Equity</stp>
        <stp>CUR_MKT_CAP</stp>
        <stp>[VALORES POTENCIALES Y SEGUIMIENTO.xlsx]SPX SX5E CAC40 DAX30 IBEX35!R116C3</stp>
        <tr r="C116" s="6"/>
      </tp>
      <tp>
        <v>19.7816971247798</v>
        <stp/>
        <stp>##V3_BDPV12</stp>
        <stp>327 HK Equity</stp>
        <stp>RETURN_COM_EQY</stp>
        <stp>[VALORES POTENCIALES Y SEGUIMIENTO.xlsx]CARTERA!R66C19</stp>
        <tr r="S66" s="4"/>
      </tp>
      <tp>
        <v>8063820000.000001</v>
        <stp/>
        <stp>##V3_BDPV12</stp>
        <stp>WHR UN Equity</stp>
        <stp>CUR_MKT_CAP</stp>
        <stp>[VALORES POTENCIALES Y SEGUIMIENTO.xlsx]SPX SX5E CAC40 DAX30 IBEX35!R491C3</stp>
        <tr r="C491" s="6"/>
      </tp>
      <tp>
        <v>193633120999.99997</v>
        <stp/>
        <stp>##V3_BDPV12</stp>
        <stp>DHR UN Equity</stp>
        <stp>CUR_MKT_CAP</stp>
        <stp>[VALORES POTENCIALES Y SEGUIMIENTO.xlsx]SPX SX5E CAC40 DAX30 IBEX35!R141C3</stp>
        <tr r="C141" s="6"/>
      </tp>
      <tp>
        <v>15589036755.940002</v>
        <stp/>
        <stp>##V3_BDPV12</stp>
        <stp>FLT UN Equity</stp>
        <stp>CUR_MKT_CAP</stp>
        <stp>[VALORES POTENCIALES Y SEGUIMIENTO.xlsx]SPX SX5E CAC40 DAX30 IBEX35!R195C3</stp>
        <tr r="C195" s="6"/>
      </tp>
      <tp t="s">
        <v>RINGCENTRAL IN-A</v>
        <stp/>
        <stp>##V3_BDPV12</stp>
        <stp>RNG US Equity</stp>
        <stp>SHORT_NAME</stp>
        <stp>[VALORES POTENCIALES Y SEGUIMIENTO.xlsx]POTENCIALES!R296C5</stp>
        <tr r="E296" s="1"/>
      </tp>
      <tp>
        <v>442376912102.57996</v>
        <stp/>
        <stp>##V3_BDPV12</stp>
        <stp>UNH UN Equity</stp>
        <stp>CUR_MKT_CAP</stp>
        <stp>[VALORES POTENCIALES Y SEGUIMIENTO.xlsx]SPX SX5E CAC40 DAX30 IBEX35!R467C3</stp>
        <tr r="C467" s="6"/>
      </tp>
      <tp t="s">
        <v>BOEING CO/THE</v>
        <stp/>
        <stp>##V3_BDPV12</stp>
        <stp>BA US Equity</stp>
        <stp>SHORT_NAME</stp>
        <stp>[VALORES POTENCIALES Y SEGUIMIENTO.xlsx]POTENCIALES!R196C5</stp>
        <tr r="E196" s="1"/>
      </tp>
      <tp>
        <v>4347475119.1799994</v>
        <stp/>
        <stp>##V3_BDPV12</stp>
        <stp>BYD CN Equity</stp>
        <stp>CUR_MKT_CAP</stp>
        <stp>[VALORES POTENCIALES Y SEGUIMIENTO.xlsx]POTENCIALES!R42C17</stp>
        <tr r="Q42" s="1"/>
      </tp>
      <tp t="s">
        <v>CRANE HOLDINGS C</v>
        <stp/>
        <stp>##V3_BDPV12</stp>
        <stp>CR US Equity</stp>
        <stp>SHORT_NAME</stp>
        <stp>[VALORES POTENCIALES Y SEGUIMIENTO.xlsx]POTENCIALES!R156C5</stp>
        <tr r="E156" s="1"/>
      </tp>
      <tp t="s">
        <v>DOLLARAMA INC</v>
        <stp/>
        <stp>##V3_BDPV12</stp>
        <stp>DOL CN Equity</stp>
        <stp>SHORT_NAME</stp>
        <stp>[VALORES POTENCIALES Y SEGUIMIENTO.xlsx]POTENCIALES!R226C5</stp>
        <tr r="E226" s="1"/>
      </tp>
      <tp t="s">
        <v>BlackRock Inc</v>
        <stp/>
        <stp>##V3_BDPV12</stp>
        <stp>BLK UN Equity</stp>
        <stp>SECURITY_NAME</stp>
        <stp>[VALORES POTENCIALES Y SEGUIMIENTO.xlsx]SPX SX5E CAC40 DAX30 IBEX35!R73C5</stp>
        <tr r="E73" s="6"/>
      </tp>
      <tp t="s">
        <v>Ball Corp</v>
        <stp/>
        <stp>##V3_BDPV12</stp>
        <stp>BLL UN Equity</stp>
        <stp>SECURITY_NAME</stp>
        <stp>[VALORES POTENCIALES Y SEGUIMIENTO.xlsx]SPX SX5E CAC40 DAX30 IBEX35!R74C5</stp>
        <tr r="E74" s="6"/>
      </tp>
      <tp t="s">
        <v>Franklin Resources Inc</v>
        <stp/>
        <stp>##V3_BDPV12</stp>
        <stp>BEN UN Equity</stp>
        <stp>SECURITY_NAME</stp>
        <stp>[VALORES POTENCIALES Y SEGUIMIENTO.xlsx]SPX SX5E CAC40 DAX30 IBEX35!R66C5</stp>
        <tr r="E66" s="6"/>
      </tp>
      <tp t="s">
        <v>Aflac Inc</v>
        <stp/>
        <stp>##V3_BDPV12</stp>
        <stp>AFL UN Equity</stp>
        <stp>SECURITY_NAME</stp>
        <stp>[VALORES POTENCIALES Y SEGUIMIENTO.xlsx]SPX SX5E CAC40 DAX30 IBEX35!R24C5</stp>
        <tr r="E24" s="6"/>
      </tp>
      <tp>
        <v>32688893081.130005</v>
        <stp/>
        <stp>##V3_BDPV12</stp>
        <stp>ROK UN Equity</stp>
        <stp>CUR_MKT_CAP</stp>
        <stp>[VALORES POTENCIALES Y SEGUIMIENTO.xlsx]SPX SX5E CAC40 DAX30 IBEX35!R406C3</stp>
        <tr r="C406" s="6"/>
      </tp>
      <tp t="s">
        <v>WILLIAMS-SONOMA</v>
        <stp/>
        <stp>##V3_BDPV12</stp>
        <stp>WSM US Equity</stp>
        <stp>SHORT_NAME</stp>
        <stp>[VALORES POTENCIALES Y SEGUIMIENTO.xlsx]POTENCIALES!R233C5</stp>
        <tr r="E233" s="1"/>
      </tp>
      <tp t="s">
        <v>CI FINANCIAL COR</v>
        <stp/>
        <stp>##V3_BDPV12</stp>
        <stp>CIX CN Equity</stp>
        <stp>SHORT_NAME</stp>
        <stp>[VALORES POTENCIALES Y SEGUIMIENTO.xlsx]POTENCIALES!R111C5</stp>
        <tr r="E111" s="1"/>
      </tp>
      <tp>
        <v>13621599758.724998</v>
        <stp/>
        <stp>##V3_BDPV12</stp>
        <stp>KIM UN Equity</stp>
        <stp>CUR_MKT_CAP</stp>
        <stp>[VALORES POTENCIALES Y SEGUIMIENTO.xlsx]SPX SX5E CAC40 DAX30 IBEX35!R270C3</stp>
        <tr r="C270" s="6"/>
      </tp>
      <tp t="s">
        <v>15/02/2023</v>
        <stp/>
        <stp>##V3_BDPV12</stp>
        <stp>PSN US Equity</stp>
        <stp>EXPECTED_REPORT_DT</stp>
        <stp>[VALORES POTENCIALES Y SEGUIMIENTO.xlsx]POTENCIALES!R341C8</stp>
        <tr r="H341" s="1"/>
      </tp>
      <tp>
        <v>164295110633.5</v>
        <stp/>
        <stp>##V3_BDPV12</stp>
        <stp>TXN UW Equity</stp>
        <stp>CUR_MKT_CAP</stp>
        <stp>[VALORES POTENCIALES Y SEGUIMIENTO.xlsx]SPX SX5E CAC40 DAX30 IBEX35!R458C3</stp>
        <tr r="C458" s="6"/>
      </tp>
      <tp>
        <v>48868930719.280006</v>
        <stp/>
        <stp>##V3_BDPV12</stp>
        <stp>VLO UN Equity</stp>
        <stp>CUR_MKT_CAP</stp>
        <stp>[VALORES POTENCIALES Y SEGUIMIENTO.xlsx]SPX SX5E CAC40 DAX30 IBEX35!R475C3</stp>
        <tr r="C475" s="6"/>
      </tp>
      <tp>
        <v>4547973577.6400003</v>
        <stp/>
        <stp>##V3_BDPV12</stp>
        <stp>VNO UN Equity</stp>
        <stp>CUR_MKT_CAP</stp>
        <stp>[VALORES POTENCIALES Y SEGUIMIENTO.xlsx]SPX SX5E CAC40 DAX30 IBEX35!R477C3</stp>
        <tr r="C477" s="6"/>
      </tp>
      <tp>
        <v>71.180000000000007</v>
        <stp/>
        <stp>##V3_BDPV12</stp>
        <stp>GGG US Equity</stp>
        <stp>LAST PRICE</stp>
        <stp>[VALORES POTENCIALES Y SEGUIMIENTO.xlsx]POTENCIALES!R157C30</stp>
        <tr r="AD157" s="1"/>
      </tp>
      <tp>
        <v>8.0677102380378258</v>
        <stp/>
        <stp>##V3_BDPV12</stp>
        <stp>941 HK Equity</stp>
        <stp>pe_ratio</stp>
        <stp>[VALORES POTENCIALES Y SEGUIMIENTO.xlsx]CARTERA!R59C18</stp>
        <tr r="R59" s="4"/>
      </tp>
      <tp>
        <v>38414254776.839996</v>
        <stp/>
        <stp>##V3_BDPV12</stp>
        <stp>WMB UN Equity</stp>
        <stp>CUR_MKT_CAP</stp>
        <stp>[VALORES POTENCIALES Y SEGUIMIENTO.xlsx]SPX SX5E CAC40 DAX30 IBEX35!R494C3</stp>
        <tr r="C494" s="6"/>
      </tp>
      <tp>
        <v>156.72999999999999</v>
        <stp/>
        <stp>##V3_BDPV12</stp>
        <stp>ABC US Equity</stp>
        <stp>PX_CLOSE_1D</stp>
        <stp>[VALORES POTENCIALES Y SEGUIMIENTO.xlsx]POTENCIALES!R98C32</stp>
        <tr r="AF98" s="1"/>
      </tp>
      <tp t="s">
        <v>#N/A N/A</v>
        <stp/>
        <stp>##V3_BDPV12</stp>
        <stp>WBC US Equity</stp>
        <stp>PX_CLOSE_1D</stp>
        <stp>[VALORES POTENCIALES Y SEGUIMIENTO.xlsx]POTENCIALES!R17C32</stp>
        <tr r="AF17" s="1"/>
      </tp>
      <tp t="s">
        <v>28/04/2023</v>
        <stp/>
        <stp>##V3_BDPV12</stp>
        <stp>MA US Equity</stp>
        <stp>EXPECTED_REPORT_DT</stp>
        <stp>[VALORES POTENCIALES Y SEGUIMIENTO.xlsx]POTENCIALES!R103C8</stp>
        <tr r="H103" s="1"/>
      </tp>
      <tp>
        <v>85288834556.699997</v>
        <stp/>
        <stp>##V3_BDPV12</stp>
        <stp>MMC UN Equity</stp>
        <stp>CUR_MKT_CAP</stp>
        <stp>[VALORES POTENCIALES Y SEGUIMIENTO.xlsx]SPX SX5E CAC40 DAX30 IBEX35!R314C3</stp>
        <tr r="C314" s="6"/>
      </tp>
      <tp t="s">
        <v>#N/A Invalid Security</v>
        <stp/>
        <stp>##V3_BDPV12</stp>
        <stp>CGI US Equity</stp>
        <stp>LAST PRICE</stp>
        <stp>[VALORES POTENCIALES Y SEGUIMIENTO.xlsx]POTENCIALES!R342C30</stp>
        <tr r="AD342" s="1"/>
      </tp>
      <tp t="s">
        <v>Multiline Retail</v>
        <stp/>
        <stp>##V3_BDPV12</stp>
        <stp>KSS US Equity</stp>
        <stp>GICS_INDUSTRY_NAME</stp>
        <stp>[VALORES POTENCIALES Y SEGUIMIENTO.xlsx]POTENCIALES!R239C6</stp>
        <tr r="F239" s="1"/>
      </tp>
      <tp t="s">
        <v>Commercial Services &amp; Supplies</v>
        <stp/>
        <stp>##V3_BDPV12</stp>
        <stp>BRC US Equity</stp>
        <stp>GICS_INDUSTRY_NAME</stp>
        <stp>[VALORES POTENCIALES Y SEGUIMIENTO.xlsx]POTENCIALES!R130C6</stp>
        <tr r="F130" s="1"/>
      </tp>
      <tp>
        <v>24013849221.810001</v>
        <stp/>
        <stp>##V3_BDPV12</stp>
        <stp>RJF UN Equity</stp>
        <stp>CUR_MKT_CAP</stp>
        <stp>[VALORES POTENCIALES Y SEGUIMIENTO.xlsx]SPX SX5E CAC40 DAX30 IBEX35!R403C3</stp>
        <tr r="C403" s="6"/>
      </tp>
      <tp t="s">
        <v>20/02/2023</v>
        <stp/>
        <stp>##V3_BDPV12</stp>
        <stp>IR US Equity</stp>
        <stp>EXPECTED_REPORT_DT</stp>
        <stp>[VALORES POTENCIALES Y SEGUIMIENTO.xlsx]POTENCIALES!R163C8</stp>
        <tr r="H163" s="1"/>
      </tp>
      <tp>
        <v>0</v>
        <stp/>
        <stp>##V3_BDPV12</stp>
        <stp>SAP GY Equity</stp>
        <stp>EQY_DPS</stp>
        <stp>[VALORES POTENCIALES Y SEGUIMIENTO.xlsx]CARTERA!R15C39</stp>
        <tr r="AM15" s="4"/>
      </tp>
      <tp t="s">
        <v>EUR</v>
        <stp/>
        <stp>##V3_BDPV12</stp>
        <stp>AM FP Equity</stp>
        <stp>CRNCY</stp>
        <stp>[VALORES POTENCIALES Y SEGUIMIENTO.xlsx]CARTERA!R13C9</stp>
        <tr r="I13" s="4"/>
      </tp>
      <tp t="s">
        <v>28/02/2023</v>
        <stp/>
        <stp>##V3_BDPV12</stp>
        <stp>HP US Equity</stp>
        <stp>DVD_PAY_DT</stp>
        <stp>[VALORES POTENCIALES Y SEGUIMIENTO.xlsx]POTENCIALES!R332C12</stp>
        <tr r="L332" s="1"/>
      </tp>
      <tp>
        <v>23731986181.049999</v>
        <stp/>
        <stp>##V3_BDPV12</stp>
        <stp>ANSS UW Equity</stp>
        <stp>CUR_MKT_CAP</stp>
        <stp>[VALORES POTENCIALES Y SEGUIMIENTO.xlsx]SPX SX5E CAC40 DAX30 IBEX35!R43C3</stp>
        <tr r="C43" s="6"/>
      </tp>
      <tp t="s">
        <v>15/12/2022</v>
        <stp/>
        <stp>##V3_BDPV12</stp>
        <stp>HD US Equity</stp>
        <stp>DVD_PAY_DT</stp>
        <stp>[VALORES POTENCIALES Y SEGUIMIENTO.xlsx]POTENCIALES!R221C12</stp>
        <tr r="L221" s="1"/>
      </tp>
      <tp>
        <v>66.209999999999994</v>
        <stp/>
        <stp>##V3_BDPV12</stp>
        <stp>US1912161007 ISIN</stp>
        <stp>INTERVAL_HIGH</stp>
        <stp>[VALORES POTENCIALES Y SEGUIMIENTO.xlsx]CARTERA!R42C4</stp>
        <stp>START_DATE_OVERRIDE</stp>
        <stp>20200101</stp>
        <stp>END_DATE_OVERRIDE</stp>
        <stp>20230203</stp>
        <stp>MARKET_DATA_OVERRIDE</stp>
        <stp>PX_LAST</stp>
        <tr r="D42" s="4"/>
      </tp>
      <tp>
        <v>3.8750922133995838</v>
        <stp/>
        <stp>##V3_BDPV12</stp>
        <stp>PH US Equity</stp>
        <stp>NET_DEBT_TO_EBITDA</stp>
        <stp>[VALORES POTENCIALES Y SEGUIMIENTO.xlsx]POTENCIALES!R164C20</stp>
        <tr r="T164" s="1"/>
      </tp>
      <tp>
        <v>95.01</v>
        <stp/>
        <stp>##V3_BDPV12</stp>
        <stp>US0970231058 ISIN</stp>
        <stp>INTERVAL_LOW</stp>
        <stp>[VALORES POTENCIALES Y SEGUIMIENTO.xlsx]CARTERA!R24C6</stp>
        <stp>START_DATE_OVERRIDE</stp>
        <stp>20200101</stp>
        <stp>END_DATE_OVERRIDE</stp>
        <stp>20230203</stp>
        <stp>MARKET_DATA_OVERRIDE</stp>
        <stp>PX_LAST</stp>
        <tr r="F24" s="4"/>
      </tp>
      <tp>
        <v>16966534026.419998</v>
        <stp/>
        <stp>##V3_BDPV12</stp>
        <stp>UI US Equity</stp>
        <stp>CUR_MKT_CAP</stp>
        <stp>[VALORES POTENCIALES Y SEGUIMIENTO.xlsx]POTENCIALES!R12C17</stp>
        <tr r="Q12" s="1"/>
      </tp>
      <tp t="s">
        <v>Specialty Retail</v>
        <stp/>
        <stp>##V3_BDPV12</stp>
        <stp>BURL US Equity</stp>
        <stp>GICS_INDUSTRY_NAME</stp>
        <stp>[VALORES POTENCIALES Y SEGUIMIENTO.xlsx]POTENCIALES!R216C6</stp>
        <tr r="F216" s="1"/>
      </tp>
      <tp t="s">
        <v>Semiconductors &amp; Semiconductor</v>
        <stp/>
        <stp>##V3_BDPV12</stp>
        <stp>MPWR US Equity</stp>
        <stp>GICS_INDUSTRY_NAME</stp>
        <stp>[VALORES POTENCIALES Y SEGUIMIENTO.xlsx]POTENCIALES!R353C6</stp>
        <tr r="F353" s="1"/>
      </tp>
      <tp t="s">
        <v>Entertainment</v>
        <stp/>
        <stp>##V3_BDPV12</stp>
        <stp>TTWO US Equity</stp>
        <stp>GICS_INDUSTRY_NAME</stp>
        <stp>[VALORES POTENCIALES Y SEGUIMIENTO.xlsx]POTENCIALES!R327C6</stp>
        <tr r="F327" s="1"/>
      </tp>
      <tp t="s">
        <v>07/02/2023</v>
        <stp/>
        <stp>##V3_BDPV12</stp>
        <stp>FISV US Equity</stp>
        <stp>EXPECTED_REPORT_DT</stp>
        <stp>[VALORES POTENCIALES Y SEGUIMIENTO.xlsx]POTENCIALES!R309C8</stp>
        <tr r="H309" s="1"/>
      </tp>
      <tp t="s">
        <v>MANHATTAN ASSOC</v>
        <stp/>
        <stp>##V3_BDPV12</stp>
        <stp>MANH US Equity</stp>
        <stp>SHORT_NAME</stp>
        <stp>[VALORES POTENCIALES Y SEGUIMIENTO.xlsx]POTENCIALES!R324C5</stp>
        <tr r="E324" s="1"/>
      </tp>
      <tp t="s">
        <v>CADENCE DESIGN</v>
        <stp/>
        <stp>##V3_BDPV12</stp>
        <stp>CDNS US Equity</stp>
        <stp>SHORT_NAME</stp>
        <stp>[VALORES POTENCIALES Y SEGUIMIENTO.xlsx]POTENCIALES!R291C5</stp>
        <tr r="E291" s="1"/>
      </tp>
      <tp t="s">
        <v>Capital Markets</v>
        <stp/>
        <stp>##V3_BDPV12</stp>
        <stp>SPGI US Equity</stp>
        <stp>GICS_INDUSTRY_NAME</stp>
        <stp>[VALORES POTENCIALES Y SEGUIMIENTO.xlsx]POTENCIALES!R183C6</stp>
        <tr r="F183" s="1"/>
      </tp>
      <tp>
        <v>0</v>
        <stp/>
        <stp>##V3_BDPV12</stp>
        <stp>UTHR US Equity</stp>
        <stp>EQY_DPS</stp>
        <stp>[VALORES POTENCIALES Y SEGUIMIENTO.xlsx]POTENCIALES!R40C10</stp>
        <tr r="J40" s="1"/>
      </tp>
      <tp>
        <v>119498553000.00002</v>
        <stp/>
        <stp>##V3_BDPV12</stp>
        <stp>SPGI US Equity</stp>
        <stp>CUR_MKT_CAP</stp>
        <stp>[VALORES POTENCIALES Y SEGUIMIENTO.xlsx]CARTERA!R21C20</stp>
        <tr r="T21" s="4"/>
      </tp>
      <tp t="s">
        <v>16/02/2023</v>
        <stp/>
        <stp>##V3_BDPV12</stp>
        <stp>JCOM US Equity</stp>
        <stp>EXPECTED_REPORT_DT</stp>
        <stp>[VALORES POTENCIALES Y SEGUIMIENTO.xlsx]POTENCIALES!R303C8</stp>
        <tr r="H303" s="1"/>
      </tp>
      <tp t="s">
        <v>Financials</v>
        <stp/>
        <stp>##V3_BDPV12</stp>
        <stp>CB UN Equity</stp>
        <stp>ICB_INDUSTRY_NAME</stp>
        <stp>[VALORES POTENCIALES Y SEGUIMIENTO.xlsx]SPX SX5E CAC40 DAX30 IBEX35!R87C4</stp>
        <tr r="D87" s="6"/>
      </tp>
      <tp>
        <v>67.55</v>
        <stp/>
        <stp>##V3_BDPV12</stp>
        <stp>US70450Y1038 ISIN</stp>
        <stp>INTERVAL_LOW</stp>
        <stp>[VALORES POTENCIALES Y SEGUIMIENTO.xlsx]CARTERA!R27C6</stp>
        <stp>START_DATE_OVERRIDE</stp>
        <stp>20200101</stp>
        <stp>END_DATE_OVERRIDE</stp>
        <stp>20230203</stp>
        <stp>MARKET_DATA_OVERRIDE</stp>
        <stp>PX_LAST</stp>
        <tr r="F27" s="4"/>
      </tp>
      <tp t="s">
        <v>Software</v>
        <stp/>
        <stp>##V3_BDPV12</stp>
        <stp>VRNT US Equity</stp>
        <stp>GICS_INDUSTRY_NAME</stp>
        <stp>[VALORES POTENCIALES Y SEGUIMIENTO.xlsx]POTENCIALES!R321C6</stp>
        <tr r="F321" s="1"/>
      </tp>
      <tp t="s">
        <v>23/01/1998</v>
        <stp/>
        <stp>##V3_BDPV12</stp>
        <stp>TYL US Equity</stp>
        <stp>DVD_PAY_DT</stp>
        <stp>[VALORES POTENCIALES Y SEGUIMIENTO.xlsx]POTENCIALES!R317C12</stp>
        <tr r="L317" s="1"/>
      </tp>
      <tp t="s">
        <v>14/02/2023</v>
        <stp/>
        <stp>##V3_BDPV12</stp>
        <stp>AYI US Equity</stp>
        <stp>DVD_PAY_DT</stp>
        <stp>[VALORES POTENCIALES Y SEGUIMIENTO.xlsx]POTENCIALES!R122C12</stp>
        <tr r="L122" s="1"/>
      </tp>
      <tp>
        <v>5.0695824546604804</v>
        <stp/>
        <stp>##V3_BDPV12</stp>
        <stp>GPS US Equity</stp>
        <stp>EV_EBITDA_ADJUSTED</stp>
        <stp>[VALORES POTENCIALES Y SEGUIMIENTO.xlsx]POTENCIALES!R214C15</stp>
        <tr r="O214" s="1"/>
      </tp>
      <tp t="s">
        <v>#N/A N/A</v>
        <stp/>
        <stp>##V3_BDPV12</stp>
        <stp>SPR US Equity</stp>
        <stp>EV_EBITDA_ADJUSTED</stp>
        <stp>[VALORES POTENCIALES Y SEGUIMIENTO.xlsx]POTENCIALES!R200C15</stp>
        <tr r="O200" s="1"/>
      </tp>
      <tp>
        <v>10.103303316325636</v>
        <stp/>
        <stp>##V3_BDPV12</stp>
        <stp>UPS US Equity</stp>
        <stp>EV_EBITDA_ADJUSTED</stp>
        <stp>[VALORES POTENCIALES Y SEGUIMIENTO.xlsx]POTENCIALES!R178C15</stp>
        <tr r="O178" s="1"/>
      </tp>
      <tp t="s">
        <v>#N/A N/A</v>
        <stp/>
        <stp>##V3_BDPV12</stp>
        <stp>IAC US Equity</stp>
        <stp>NET_DEBT_TO_EBITDA</stp>
        <stp>[VALORES POTENCIALES Y SEGUIMIENTO.xlsx]POTENCIALES!R268C20</stp>
        <tr r="T268" s="1"/>
      </tp>
      <tp>
        <v>29.584919699875389</v>
        <stp/>
        <stp>##V3_BDPV12</stp>
        <stp>DPZ US Equity</stp>
        <stp>EV_EBITDA_ADJUSTED</stp>
        <stp>[VALORES POTENCIALES Y SEGUIMIENTO.xlsx]POTENCIALES!R241C15</stp>
        <tr r="O241" s="1"/>
      </tp>
      <tp>
        <v>12.269583395068814</v>
        <stp/>
        <stp>##V3_BDPV12</stp>
        <stp>GPC US Equity</stp>
        <stp>EV_EBITDA_ADJUSTED</stp>
        <stp>[VALORES POTENCIALES Y SEGUIMIENTO.xlsx]POTENCIALES!R219C15</stp>
        <tr r="O219" s="1"/>
      </tp>
      <tp t="s">
        <v>Aerospace &amp; Defense</v>
        <stp/>
        <stp>##V3_BDPV12</stp>
        <stp>BBD/B CN Equity</stp>
        <stp>GICS_SUB_INDUSTRY_NAME</stp>
        <stp>[VALORES POTENCIALES Y SEGUIMIENTO.xlsx]POTENCIALES!R198C7</stp>
        <tr r="G198" s="1"/>
      </tp>
      <tp>
        <v>2.5358223411844962</v>
        <stp/>
        <stp>##V3_BDPV12</stp>
        <stp>AAP US Equity</stp>
        <stp>NET_DEBT_TO_EBITDA</stp>
        <stp>[VALORES POTENCIALES Y SEGUIMIENTO.xlsx]POTENCIALES!R220C20</stp>
        <tr r="T220" s="1"/>
      </tp>
      <tp>
        <v>13.614848528914649</v>
        <stp/>
        <stp>##V3_BDPV12</stp>
        <stp>GPN US Equity</stp>
        <stp>EV_EBITDA_ADJUSTED</stp>
        <stp>[VALORES POTENCIALES Y SEGUIMIENTO.xlsx]POTENCIALES!R193C15</stp>
        <tr r="O193" s="1"/>
      </tp>
      <tp>
        <v>16.176432671155254</v>
        <stp/>
        <stp>##V3_BDPV12</stp>
        <stp>APH US Equity</stp>
        <stp>EV_EBITDA_ADJUSTED</stp>
        <stp>[VALORES POTENCIALES Y SEGUIMIENTO.xlsx]POTENCIALES!R129C15</stp>
        <tr r="O129" s="1"/>
      </tp>
      <tp>
        <v>0.35355131877901808</v>
        <stp/>
        <stp>##V3_BDPV12</stp>
        <stp>CAT US Equity</stp>
        <stp>NET_DEBT_TO_EBITDA</stp>
        <stp>[VALORES POTENCIALES Y SEGUIMIENTO.xlsx]POTENCIALES!R152C20</stp>
        <tr r="T152" s="1"/>
      </tp>
      <tp>
        <v>1.207339658776323</v>
        <stp/>
        <stp>##V3_BDPV12</stp>
        <stp>WAT US Equity</stp>
        <stp>NET_DEBT_TO_EBITDA</stp>
        <stp>[VALORES POTENCIALES Y SEGUIMIENTO.xlsx]POTENCIALES!R126C20</stp>
        <tr r="T126" s="1"/>
      </tp>
      <tp>
        <v>225.06</v>
        <stp/>
        <stp>##V3_BDPV12</stp>
        <stp>ADP US Equity</stp>
        <stp>LAST PRICE</stp>
        <stp>[VALORES POTENCIALES Y SEGUIMIENTO.xlsx]POTENCIALES!R184C30</stp>
        <tr r="AD184" s="1"/>
      </tp>
      <tp t="s">
        <v>26/04/2023</v>
        <stp/>
        <stp>##V3_BDPV12</stp>
        <stp>TER US Equity</stp>
        <stp>EXPECTED_REPORT_DT</stp>
        <stp>[VALORES POTENCIALES Y SEGUIMIENTO.xlsx]POTENCIALES!R356C8</stp>
        <tr r="H356" s="1"/>
      </tp>
      <tp t="s">
        <v>Household Products</v>
        <stp/>
        <stp>##V3_BDPV12</stp>
        <stp>ENR US Equity</stp>
        <stp>GICS_INDUSTRY_NAME</stp>
        <stp>[VALORES POTENCIALES Y SEGUIMIENTO.xlsx]POTENCIALES!R254C6</stp>
        <tr r="F254" s="1"/>
      </tp>
      <tp t="s">
        <v>Construction &amp; Engineering</v>
        <stp/>
        <stp>##V3_BDPV12</stp>
        <stp>WSP CN Equity</stp>
        <stp>GICS_INDUSTRY_NAME</stp>
        <stp>[VALORES POTENCIALES Y SEGUIMIENTO.xlsx]POTENCIALES!R140C6</stp>
        <tr r="F140" s="1"/>
      </tp>
      <tp>
        <v>319459311759</v>
        <stp/>
        <stp>##V3_BDPV12</stp>
        <stp>LLY UN Equity</stp>
        <stp>CUR_MKT_CAP</stp>
        <stp>[VALORES POTENCIALES Y SEGUIMIENTO.xlsx]SPX SX5E CAC40 DAX30 IBEX35!R286C3</stp>
        <tr r="C286" s="6"/>
      </tp>
      <tp>
        <v>200.31</v>
        <stp/>
        <stp>##V3_BDPV12</stp>
        <stp>CDW US Equity</stp>
        <stp>LAST PRICE</stp>
        <stp>[VALORES POTENCIALES Y SEGUIMIENTO.xlsx]POTENCIALES!R270C30</stp>
        <tr r="AD270" s="1"/>
      </tp>
      <tp>
        <v>217.67500000000001</v>
        <stp/>
        <stp>##V3_BDPV12</stp>
        <stp>MCD US Equity</stp>
        <stp>LOW_52WEEK</stp>
        <stp>[VALORES POTENCIALES Y SEGUIMIENTO.xlsx]POTENCIALES!R246C35</stp>
        <tr r="AI246" s="1"/>
      </tp>
      <tp t="s">
        <v>23/02/2023</v>
        <stp/>
        <stp>##V3_BDPV12</stp>
        <stp>SQ US Equity</stp>
        <stp>EXPECTED_REPORT_DT</stp>
        <stp>[VALORES POTENCIALES Y SEGUIMIENTO.xlsx]POTENCIALES!R190C8</stp>
        <tr r="H190" s="1"/>
      </tp>
      <tp t="s">
        <v>Aerospace &amp; Defense</v>
        <stp/>
        <stp>##V3_BDPV12</stp>
        <stp>HII US Equity</stp>
        <stp>GICS_INDUSTRY_NAME</stp>
        <stp>[VALORES POTENCIALES Y SEGUIMIENTO.xlsx]POTENCIALES!R169C6</stp>
        <tr r="F169" s="1"/>
      </tp>
      <tp t="s">
        <v>#N/A Invalid Security</v>
        <stp/>
        <stp>##V3_BDPV12</stp>
        <stp>CGI US Equity</stp>
        <stp>GICS_INDUSTRY_NAME</stp>
        <stp>[VALORES POTENCIALES Y SEGUIMIENTO.xlsx]POTENCIALES!R342C6</stp>
        <tr r="F342" s="1"/>
      </tp>
      <tp>
        <v>66</v>
        <stp/>
        <stp>##V3_BDPV12</stp>
        <stp>CCK US Equity</stp>
        <stp>LOW_52WEEK</stp>
        <stp>[VALORES POTENCIALES Y SEGUIMIENTO.xlsx]POTENCIALES!R166C35</stp>
        <tr r="AI166" s="1"/>
      </tp>
      <tp t="s">
        <v>Capital Markets</v>
        <stp/>
        <stp>##V3_BDPV12</stp>
        <stp>BEN US Equity</stp>
        <stp>GICS_INDUSTRY_NAME</stp>
        <stp>[VALORES POTENCIALES Y SEGUIMIENTO.xlsx]POTENCIALES!R113C6</stp>
        <tr r="F113" s="1"/>
      </tp>
      <tp>
        <v>52308287832.32</v>
        <stp/>
        <stp>##V3_BDPV12</stp>
        <stp>EMR UN Equity</stp>
        <stp>CUR_MKT_CAP</stp>
        <stp>[VALORES POTENCIALES Y SEGUIMIENTO.xlsx]SPX SX5E CAC40 DAX30 IBEX35!R167C3</stp>
        <tr r="C167" s="6"/>
      </tp>
      <tp>
        <v>33180747372.990002</v>
        <stp/>
        <stp>##V3_BDPV12</stp>
        <stp>DLR UN Equity</stp>
        <stp>CUR_MKT_CAP</stp>
        <stp>[VALORES POTENCIALES Y SEGUIMIENTO.xlsx]SPX SX5E CAC40 DAX30 IBEX35!R146C3</stp>
        <tr r="C146" s="6"/>
      </tp>
      <tp>
        <v>432.34</v>
        <stp/>
        <stp>##V3_BDPV12</stp>
        <stp>TDY US Equity</stp>
        <stp>LAST PRICE</stp>
        <stp>[VALORES POTENCIALES Y SEGUIMIENTO.xlsx]POTENCIALES!R201C30</stp>
        <tr r="AD201" s="1"/>
      </tp>
      <tp>
        <v>61.73</v>
        <stp/>
        <stp>##V3_BDPV12</stp>
        <stp>HAS US Equity</stp>
        <stp>PX_CLOSE_1D</stp>
        <stp>[VALORES POTENCIALES Y SEGUIMIENTO.xlsx]POTENCIALES!R30C32</stp>
        <tr r="AF30" s="1"/>
      </tp>
      <tp t="s">
        <v>21/04/2023</v>
        <stp/>
        <stp>##V3_BDPV12</stp>
        <stp>SNA US Equity</stp>
        <stp>EXPECTED_REPORT_DT</stp>
        <stp>[VALORES POTENCIALES Y SEGUIMIENTO.xlsx]POTENCIALES!R151C8</stp>
        <tr r="H151" s="1"/>
      </tp>
      <tp t="s">
        <v>#N/A N/A</v>
        <stp/>
        <stp>##V3_BDPV12</stp>
        <stp>VAR US Equity</stp>
        <stp>PX_CLOSE_1D</stp>
        <stp>[VALORES POTENCIALES Y SEGUIMIENTO.xlsx]POTENCIALES!R77C32</stp>
        <tr r="AF77" s="1"/>
      </tp>
      <tp>
        <v>174.43</v>
        <stp/>
        <stp>##V3_BDPV12</stp>
        <stp>MAR US Equity</stp>
        <stp>PX_CLOSE_1D</stp>
        <stp>[VALORES POTENCIALES Y SEGUIMIENTO.xlsx]POTENCIALES!R26C32</stp>
        <tr r="AF26" s="1"/>
      </tp>
      <tp>
        <v>118766856002.58</v>
        <stp/>
        <stp>##V3_BDPV12</stp>
        <stp>LMT UN Equity</stp>
        <stp>CUR_MKT_CAP</stp>
        <stp>[VALORES POTENCIALES Y SEGUIMIENTO.xlsx]SPX SX5E CAC40 DAX30 IBEX35!R287C3</stp>
        <tr r="C287" s="6"/>
      </tp>
      <tp>
        <v>230.16</v>
        <stp/>
        <stp>##V3_BDPV12</stp>
        <stp>MCO US Equity</stp>
        <stp>LOW_52WEEK</stp>
        <stp>[VALORES POTENCIALES Y SEGUIMIENTO.xlsx]POTENCIALES!R182C35</stp>
        <tr r="AI182" s="1"/>
      </tp>
      <tp>
        <v>16062810000.000002</v>
        <stp/>
        <stp>##V3_BDPV12</stp>
        <stp>DGX US Equity</stp>
        <stp>CUR_MKT_CAP</stp>
        <stp>[VALORES POTENCIALES Y SEGUIMIENTO.xlsx]POTENCIALES!R86C17</stp>
        <tr r="Q86" s="1"/>
      </tp>
      <tp>
        <v>113.5</v>
        <stp/>
        <stp>##V3_BDPV12</stp>
        <stp>WCN US Equity</stp>
        <stp>LOW_52WEEK</stp>
        <stp>[VALORES POTENCIALES Y SEGUIMIENTO.xlsx]POTENCIALES!R147C35</stp>
        <tr r="AI147" s="1"/>
      </tp>
      <tp t="s">
        <v>Interactive Media &amp; Services</v>
        <stp/>
        <stp>##V3_BDPV12</stp>
        <stp>IAC US Equity</stp>
        <stp>GICS_INDUSTRY_NAME</stp>
        <stp>[VALORES POTENCIALES Y SEGUIMIENTO.xlsx]POTENCIALES!R268C6</stp>
        <tr r="F268" s="1"/>
      </tp>
      <tp t="s">
        <v>Specialty Retail</v>
        <stp/>
        <stp>##V3_BDPV12</stp>
        <stp>AAP US Equity</stp>
        <stp>GICS_INDUSTRY_NAME</stp>
        <stp>[VALORES POTENCIALES Y SEGUIMIENTO.xlsx]POTENCIALES!R220C6</stp>
        <tr r="F220" s="1"/>
      </tp>
      <tp t="s">
        <v>Machinery</v>
        <stp/>
        <stp>##V3_BDPV12</stp>
        <stp>CAT US Equity</stp>
        <stp>GICS_INDUSTRY_NAME</stp>
        <stp>[VALORES POTENCIALES Y SEGUIMIENTO.xlsx]POTENCIALES!R152C6</stp>
        <tr r="F152" s="1"/>
      </tp>
      <tp>
        <v>60.74</v>
        <stp/>
        <stp>##V3_BDPV12</stp>
        <stp>ACM US Equity</stp>
        <stp>LOW_52WEEK</stp>
        <stp>[VALORES POTENCIALES Y SEGUIMIENTO.xlsx]POTENCIALES!R136C35</stp>
        <tr r="AI136" s="1"/>
      </tp>
      <tp t="s">
        <v>ROCKWELL AUTOMAT</v>
        <stp/>
        <stp>##V3_BDPV12</stp>
        <stp>ROK US Equity</stp>
        <stp>SHORT_NAME</stp>
        <stp>[VALORES POTENCIALES Y SEGUIMIENTO.xlsx]POTENCIALES!R155C5</stp>
        <tr r="E155" s="1"/>
      </tp>
      <tp>
        <v>26911470750.080002</v>
        <stp/>
        <stp>##V3_BDPV12</stp>
        <stp>ZBH UN Equity</stp>
        <stp>CUR_MKT_CAP</stp>
        <stp>[VALORES POTENCIALES Y SEGUIMIENTO.xlsx]SPX SX5E CAC40 DAX30 IBEX35!R508C3</stp>
        <tr r="C508" s="6"/>
      </tp>
      <tp>
        <v>9280964769.4400005</v>
        <stp/>
        <stp>##V3_BDPV12</stp>
        <stp>RHI UN Equity</stp>
        <stp>CUR_MKT_CAP</stp>
        <stp>[VALORES POTENCIALES Y SEGUIMIENTO.xlsx]SPX SX5E CAC40 DAX30 IBEX35!R402C3</stp>
        <tr r="C402" s="6"/>
      </tp>
      <tp>
        <v>78.67</v>
        <stp/>
        <stp>##V3_BDPV12</stp>
        <stp>CAH US Equity</stp>
        <stp>PX_CLOSE_1D</stp>
        <stp>[VALORES POTENCIALES Y SEGUIMIENTO.xlsx]POTENCIALES!R96C32</stp>
        <tr r="AF96" s="1"/>
      </tp>
      <tp>
        <v>96.84</v>
        <stp/>
        <stp>##V3_BDPV12</stp>
        <stp>BAH US Equity</stp>
        <stp>PX_CLOSE_1D</stp>
        <stp>[VALORES POTENCIALES Y SEGUIMIENTO.xlsx]POTENCIALES!R50C32</stp>
        <tr r="AF50" s="1"/>
      </tp>
      <tp t="s">
        <v>Albemarle Corp</v>
        <stp/>
        <stp>##V3_BDPV12</stp>
        <stp>ALB UN Equity</stp>
        <stp>SECURITY_NAME</stp>
        <stp>[VALORES POTENCIALES Y SEGUIMIENTO.xlsx]SPX SX5E CAC40 DAX30 IBEX35!R29C5</stp>
        <tr r="E29" s="6"/>
      </tp>
      <tp t="s">
        <v>Aon PLC</v>
        <stp/>
        <stp>##V3_BDPV12</stp>
        <stp>AON UN Equity</stp>
        <stp>SECURITY_NAME</stp>
        <stp>[VALORES POTENCIALES Y SEGUIMIENTO.xlsx]SPX SX5E CAC40 DAX30 IBEX35!R45C5</stp>
        <tr r="E45" s="6"/>
      </tp>
      <tp t="s">
        <v>Accenture PLC</v>
        <stp/>
        <stp>##V3_BDPV12</stp>
        <stp>ACN UN Equity</stp>
        <stp>SECURITY_NAME</stp>
        <stp>[VALORES POTENCIALES Y SEGUIMIENTO.xlsx]SPX SX5E CAC40 DAX30 IBEX35!R15C5</stp>
        <tr r="E15" s="6"/>
      </tp>
      <tp t="s">
        <v>CAN NATL RAILWAY</v>
        <stp/>
        <stp>##V3_BDPV12</stp>
        <stp>CNR CN Equity</stp>
        <stp>SHORT_NAME</stp>
        <stp>[VALORES POTENCIALES Y SEGUIMIENTO.xlsx]POTENCIALES!R172C5</stp>
        <tr r="E172" s="1"/>
      </tp>
      <tp>
        <v>18.059999999999999</v>
        <stp/>
        <stp>##V3_BDPV12</stp>
        <stp>NCR US Equity</stp>
        <stp>LOW_52WEEK</stp>
        <stp>[VALORES POTENCIALES Y SEGUIMIENTO.xlsx]POTENCIALES!R343C35</stp>
        <tr r="AI343" s="1"/>
      </tp>
      <tp t="s">
        <v>SEAGATE TECHNOLO</v>
        <stp/>
        <stp>##V3_BDPV12</stp>
        <stp>STX US Equity</stp>
        <stp>SHORT_NAME</stp>
        <stp>[VALORES POTENCIALES Y SEGUIMIENTO.xlsx]POTENCIALES!R344C5</stp>
        <tr r="E344" s="1"/>
      </tp>
      <tp>
        <v>714.73</v>
        <stp/>
        <stp>##V3_BDPV12</stp>
        <stp>TDG US Equity</stp>
        <stp>LAST PRICE</stp>
        <stp>[VALORES POTENCIALES Y SEGUIMIENTO.xlsx]POTENCIALES!R202C30</stp>
        <tr r="AD202" s="1"/>
      </tp>
      <tp>
        <v>402.99</v>
        <stp/>
        <stp>##V3_BDPV12</stp>
        <stp>SAM US Equity</stp>
        <stp>PX_CLOSE_1D</stp>
        <stp>[VALORES POTENCIALES Y SEGUIMIENTO.xlsx]POTENCIALES!R37C32</stp>
        <tr r="AF37" s="1"/>
      </tp>
      <tp t="s">
        <v>FOOT LOCKER INC</v>
        <stp/>
        <stp>##V3_BDPV12</stp>
        <stp>FL US Equity</stp>
        <stp>SHORT_NAME</stp>
        <stp>[VALORES POTENCIALES Y SEGUIMIENTO.xlsx]POTENCIALES!R215C5</stp>
        <tr r="E215" s="1"/>
      </tp>
      <tp t="s">
        <v>GENERAL DYNAMICS</v>
        <stp/>
        <stp>##V3_BDPV12</stp>
        <stp>GD US Equity</stp>
        <stp>SHORT_NAME</stp>
        <stp>[VALORES POTENCIALES Y SEGUIMIENTO.xlsx]POTENCIALES!R195C5</stp>
        <tr r="E195" s="1"/>
      </tp>
      <tp t="s">
        <v>08/02/2023</v>
        <stp/>
        <stp>##V3_BDPV12</stp>
        <stp>VSH US Equity</stp>
        <stp>EXPECTED_REPORT_DT</stp>
        <stp>[VALORES POTENCIALES Y SEGUIMIENTO.xlsx]POTENCIALES!R134C8</stp>
        <tr r="H134" s="1"/>
      </tp>
      <tp t="s">
        <v>DYNATRACE INC</v>
        <stp/>
        <stp>##V3_BDPV12</stp>
        <stp>DT US Equity</stp>
        <stp>SHORT_NAME</stp>
        <stp>[VALORES POTENCIALES Y SEGUIMIENTO.xlsx]POTENCIALES!R305C5</stp>
        <tr r="E305" s="1"/>
      </tp>
      <tp>
        <v>17396731173.200001</v>
        <stp/>
        <stp>##V3_BDPV12</stp>
        <stp>COO UN Equity</stp>
        <stp>CUR_MKT_CAP</stp>
        <stp>[VALORES POTENCIALES Y SEGUIMIENTO.xlsx]SPX SX5E CAC40 DAX30 IBEX35!R115C3</stp>
        <tr r="C115" s="6"/>
      </tp>
      <tp>
        <v>90.82</v>
        <stp/>
        <stp>##V3_BDPV12</stp>
        <stp>MAN US Equity</stp>
        <stp>PX_CLOSE_1D</stp>
        <stp>[VALORES POTENCIALES Y SEGUIMIENTO.xlsx]POTENCIALES!R58C32</stp>
        <tr r="AF58" s="1"/>
      </tp>
      <tp t="s">
        <v>#N/A Real Time</v>
        <stp/>
        <stp>##V3_BDPV12</stp>
        <stp>CDK US Equity</stp>
        <stp>LAST PRICE</stp>
        <stp>[VALORES POTENCIALES Y SEGUIMIENTO.xlsx]POTENCIALES!R287C30</stp>
        <tr r="AD287" s="1"/>
      </tp>
      <tp t="s">
        <v>Machinery</v>
        <stp/>
        <stp>##V3_BDPV12</stp>
        <stp>FTV US Equity</stp>
        <stp>GICS_INDUSTRY_NAME</stp>
        <stp>[VALORES POTENCIALES Y SEGUIMIENTO.xlsx]POTENCIALES!R127C6</stp>
        <tr r="F127" s="1"/>
      </tp>
      <tp>
        <v>20035306931.549999</v>
        <stp/>
        <stp>##V3_BDPV12</stp>
        <stp>MKC UN Equity</stp>
        <stp>CUR_MKT_CAP</stp>
        <stp>[VALORES POTENCIALES Y SEGUIMIENTO.xlsx]SPX SX5E CAC40 DAX30 IBEX35!R311C3</stp>
        <tr r="C311" s="6"/>
      </tp>
      <tp t="s">
        <v>Hotels, Restaurants &amp; Leisure</v>
        <stp/>
        <stp>##V3_BDPV12</stp>
        <stp>DRI US Equity</stp>
        <stp>GICS_INDUSTRY_NAME</stp>
        <stp>[VALORES POTENCIALES Y SEGUIMIENTO.xlsx]POTENCIALES!R245C6</stp>
        <tr r="F245" s="1"/>
      </tp>
      <tp t="s">
        <v>USD</v>
        <stp/>
        <stp>##V3_BDPV12</stp>
        <stp>KO US Equity</stp>
        <stp>CRNCY</stp>
        <stp>[VALORES POTENCIALES Y SEGUIMIENTO.xlsx]CARTERA!R42C9</stp>
        <tr r="I42" s="4"/>
      </tp>
      <tp t="s">
        <v>Movies &amp; Entertainment</v>
        <stp/>
        <stp>##V3_BDPV12</stp>
        <stp>LYV US Equity</stp>
        <stp>GICS_SUB_INDUSTRY_NAME</stp>
        <stp>[VALORES POTENCIALES Y SEGUIMIENTO.xlsx]POTENCIALES!R19C7</stp>
        <tr r="G19" s="1"/>
      </tp>
      <tp t="s">
        <v>Household Products</v>
        <stp/>
        <stp>##V3_BDPV12</stp>
        <stp>KMB US Equity</stp>
        <stp>GICS_SUB_INDUSTRY_NAME</stp>
        <stp>[VALORES POTENCIALES Y SEGUIMIENTO.xlsx]POTENCIALES!R89C7</stp>
        <tr r="G89" s="1"/>
      </tp>
      <tp t="s">
        <v>Managed Health Care</v>
        <stp/>
        <stp>##V3_BDPV12</stp>
        <stp>HUM US Equity</stp>
        <stp>GICS_SUB_INDUSTRY_NAME</stp>
        <stp>[VALORES POTENCIALES Y SEGUIMIENTO.xlsx]POTENCIALES!R79C7</stp>
        <tr r="G79" s="1"/>
      </tp>
      <tp t="s">
        <v>#N/A N/A</v>
        <stp/>
        <stp>##V3_BDPV12</stp>
        <stp>SQ US Equity</stp>
        <stp>NET_DEBT_TO_EBITDA</stp>
        <stp>[VALORES POTENCIALES Y SEGUIMIENTO.xlsx]POTENCIALES!R190C20</stp>
        <tr r="T190" s="1"/>
      </tp>
      <tp t="s">
        <v>#N/A N/A</v>
        <stp/>
        <stp>##V3_BDPV12</stp>
        <stp>IT0004931058 ISIN</stp>
        <stp>INTERVAL_HIGH</stp>
        <stp>[VALORES POTENCIALES Y SEGUIMIENTO.xlsx]CARTERA!R65C4</stp>
        <stp>START_DATE_OVERRIDE</stp>
        <stp>20200101</stp>
        <stp>END_DATE_OVERRIDE</stp>
        <stp>20230203</stp>
        <stp>MARKET_DATA_OVERRIDE</stp>
        <stp>PX_LAST</stp>
        <tr r="D65" s="4"/>
      </tp>
      <tp t="s">
        <v>#N/A N/A</v>
        <stp/>
        <stp>##V3_BDPV12</stp>
        <stp>BA US Equity</stp>
        <stp>EV_EBITDA_ADJUSTED</stp>
        <stp>[VALORES POTENCIALES Y SEGUIMIENTO.xlsx]POTENCIALES!R196C15</stp>
        <tr r="O196" s="1"/>
      </tp>
      <tp t="s">
        <v>Henkel AG &amp; Co KGaA</v>
        <stp/>
        <stp>##V3_BDPV12</stp>
        <stp>HEN3 GY Equity</stp>
        <stp>SECURITY_NAME</stp>
        <stp>[VALORES POTENCIALES Y SEGUIMIENTO.xlsx]SPX SX5E CAC40 DAX30 IBEX35!R28C32</stp>
        <tr r="AF28" s="6"/>
      </tp>
      <tp t="s">
        <v>Leisure Products</v>
        <stp/>
        <stp>##V3_BDPV12</stp>
        <stp>TOY CN Equity</stp>
        <stp>GICS_SUB_INDUSTRY_NAME</stp>
        <stp>[VALORES POTENCIALES Y SEGUIMIENTO.xlsx]POTENCIALES!R29C7</stp>
        <tr r="G29" s="1"/>
      </tp>
      <tp>
        <v>425.13499999999999</v>
        <stp/>
        <stp>##V3_BDPV12</stp>
        <stp>CH0012032048 ISIN</stp>
        <stp>INTERVAL_HIGH</stp>
        <stp>[VALORES POTENCIALES Y SEGUIMIENTO.xlsx]CARTERA!R17C4</stp>
        <stp>START_DATE_OVERRIDE</stp>
        <stp>20200101</stp>
        <stp>END_DATE_OVERRIDE</stp>
        <stp>20230203</stp>
        <stp>MARKET_DATA_OVERRIDE</stp>
        <stp>PX_LAST</stp>
        <tr r="D17" s="4"/>
      </tp>
      <tp t="s">
        <v>Health Care Services</v>
        <stp/>
        <stp>##V3_BDPV12</stp>
        <stp>AMN US Equity</stp>
        <stp>GICS_SUB_INDUSTRY_NAME</stp>
        <stp>[VALORES POTENCIALES Y SEGUIMIENTO.xlsx]POTENCIALES!R59C7</stp>
        <tr r="G59" s="1"/>
      </tp>
      <tp>
        <v>19.91</v>
        <stp/>
        <stp>##V3_BDPV12</stp>
        <stp>NL0011794037 ISIN</stp>
        <stp>INTERVAL_LOW</stp>
        <stp>[VALORES POTENCIALES Y SEGUIMIENTO.xlsx]CARTERA!R51C6</stp>
        <stp>START_DATE_OVERRIDE</stp>
        <stp>20200101</stp>
        <stp>END_DATE_OVERRIDE</stp>
        <stp>20230203</stp>
        <stp>MARKET_DATA_OVERRIDE</stp>
        <stp>PX_LAST</stp>
        <tr r="F51" s="4"/>
      </tp>
      <tp>
        <v>282.39999999999998</v>
        <stp/>
        <stp>##V3_BDPV12</stp>
        <stp>CH0012032048 ISIN</stp>
        <stp>INTERVAL_LOW</stp>
        <stp>[VALORES POTENCIALES Y SEGUIMIENTO.xlsx]CARTERA!R17C6</stp>
        <stp>START_DATE_OVERRIDE</stp>
        <stp>20200101</stp>
        <stp>END_DATE_OVERRIDE</stp>
        <stp>20230203</stp>
        <stp>MARKET_DATA_OVERRIDE</stp>
        <stp>PX_LAST</stp>
        <tr r="F17" s="4"/>
      </tp>
      <tp>
        <v>28.095759999999999</v>
        <stp/>
        <stp>##V3_BDPV12</stp>
        <stp>DE0005419105 ISIN</stp>
        <stp>INTERVAL_LOW</stp>
        <stp>[VALORES POTENCIALES Y SEGUIMIENTO.xlsx]CARTERA!R46C6</stp>
        <stp>START_DATE_OVERRIDE</stp>
        <stp>20200101</stp>
        <stp>END_DATE_OVERRIDE</stp>
        <stp>20230203</stp>
        <stp>MARKET_DATA_OVERRIDE</stp>
        <stp>PX_LAST</stp>
        <tr r="F46" s="4"/>
      </tp>
      <tp>
        <v>65.02</v>
        <stp/>
        <stp>##V3_BDPV12</stp>
        <stp>US5486611073 ISIN</stp>
        <stp>INTERVAL_LOW</stp>
        <stp>[VALORES POTENCIALES Y SEGUIMIENTO.xlsx]CARTERA!R31C6</stp>
        <stp>START_DATE_OVERRIDE</stp>
        <stp>20200101</stp>
        <stp>END_DATE_OVERRIDE</stp>
        <stp>20230203</stp>
        <stp>MARKET_DATA_OVERRIDE</stp>
        <stp>PX_LAST</stp>
        <tr r="F31" s="4"/>
      </tp>
      <tp>
        <v>209.67</v>
        <stp/>
        <stp>##V3_BDPV12</stp>
        <stp>US6974351057 ISIN</stp>
        <stp>INTERVAL_HIGH</stp>
        <stp>[VALORES POTENCIALES Y SEGUIMIENTO.xlsx]CARTERA!R22C4</stp>
        <stp>START_DATE_OVERRIDE</stp>
        <stp>20200101</stp>
        <stp>END_DATE_OVERRIDE</stp>
        <stp>20230203</stp>
        <stp>MARKET_DATA_OVERRIDE</stp>
        <stp>PX_LAST</stp>
        <tr r="D22" s="4"/>
      </tp>
      <tp>
        <v>15.5</v>
        <stp/>
        <stp>##V3_BDPV12</stp>
        <stp>ES0112501012 ISIN</stp>
        <stp>INTERVAL_LOW</stp>
        <stp>[VALORES POTENCIALES Y SEGUIMIENTO.xlsx]CARTERA!R49C6</stp>
        <stp>START_DATE_OVERRIDE</stp>
        <stp>20200101</stp>
        <stp>END_DATE_OVERRIDE</stp>
        <stp>20230203</stp>
        <stp>MARKET_DATA_OVERRIDE</stp>
        <stp>PX_LAST</stp>
        <tr r="F49" s="4"/>
      </tp>
      <tp t="s">
        <v>07/02/2023</v>
        <stp/>
        <stp>##V3_BDPV12</stp>
        <stp>PAYC US Equity</stp>
        <stp>EXPECTED_REPORT_DT</stp>
        <stp>[VALORES POTENCIALES Y SEGUIMIENTO.xlsx]POTENCIALES!R320C8</stp>
        <tr r="H320" s="1"/>
      </tp>
      <tp>
        <v>151.65</v>
        <stp/>
        <stp>##V3_BDPV12</stp>
        <stp>WM US Equity</stp>
        <stp>LAST PRICE</stp>
        <stp>[VALORES POTENCIALES Y SEGUIMIENTO.xlsx]POTENCIALES!R146C30</stp>
        <tr r="AD146" s="1"/>
      </tp>
      <tp>
        <v>0</v>
        <stp/>
        <stp>##V3_BDPV12</stp>
        <stp>HSIC US Equity</stp>
        <stp>EQY_DPS</stp>
        <stp>[VALORES POTENCIALES Y SEGUIMIENTO.xlsx]POTENCIALES!R76C10</stp>
        <tr r="J76" s="1"/>
      </tp>
      <tp t="s">
        <v>Entertainment</v>
        <stp/>
        <stp>##V3_BDPV12</stp>
        <stp>ATVI US Equity</stp>
        <stp>GICS_INDUSTRY_NAME</stp>
        <stp>[VALORES POTENCIALES Y SEGUIMIENTO.xlsx]POTENCIALES!R326C6</stp>
        <tr r="F326" s="1"/>
      </tp>
      <tp>
        <v>485056933035.32001</v>
        <stp/>
        <stp>##V3_BDPV12</stp>
        <stp>FB UW Equity</stp>
        <stp>CUR_MKT_CAP</stp>
        <stp>[VALORES POTENCIALES Y SEGUIMIENTO.xlsx]SPX SX5E CAC40 DAX30 IBEX35!R186C3</stp>
        <tr r="C186" s="6"/>
      </tp>
      <tp t="s">
        <v>DOLLAR TREE INC</v>
        <stp/>
        <stp>##V3_BDPV12</stp>
        <stp>DLTR US Equity</stp>
        <stp>SHORT_NAME</stp>
        <stp>[VALORES POTENCIALES Y SEGUIMIENTO.xlsx]POTENCIALES!R228C5</stp>
        <tr r="E228" s="1"/>
      </tp>
      <tp>
        <v>1900254165904.24</v>
        <stp/>
        <stp>##V3_BDPV12</stp>
        <stp>MSFT US Equity</stp>
        <stp>CUR_MKT_CAP</stp>
        <stp>[VALORES POTENCIALES Y SEGUIMIENTO.xlsx]CARTERA!R30C20</stp>
        <tr r="T30" s="4"/>
      </tp>
      <tp t="s">
        <v>28/04/2023</v>
        <stp/>
        <stp>##V3_BDPV12</stp>
        <stp>AAPL US Equity</stp>
        <stp>EXPECTED_REPORT_DT</stp>
        <stp>[VALORES POTENCIALES Y SEGUIMIENTO.xlsx]POTENCIALES!R330C8</stp>
        <tr r="H330" s="1"/>
      </tp>
      <tp t="s">
        <v>15/02/2023</v>
        <stp/>
        <stp>##V3_BDPV12</stp>
        <stp>MASI US Equity</stp>
        <stp>EXPECTED_REPORT_DT</stp>
        <stp>[VALORES POTENCIALES Y SEGUIMIENTO.xlsx]POTENCIALES!R120C8</stp>
        <tr r="H120" s="1"/>
      </tp>
      <tp t="s">
        <v>US5949181045</v>
        <stp/>
        <stp>##V3_BDPV12</stp>
        <stp>MSFT US Equity</stp>
        <stp>ID_ISIN</stp>
        <stp>[VALORES POTENCIALES Y SEGUIMIENTO.xlsx]CARTERA!R30C3</stp>
        <tr r="C30" s="4"/>
      </tp>
      <tp t="s">
        <v>US98422D1054</v>
        <stp/>
        <stp>##V3_BDPV12</stp>
        <stp>XPEV US Equity</stp>
        <stp>ID_ISIN</stp>
        <stp>[VALORES POTENCIALES Y SEGUIMIENTO.xlsx]CARTERA!R33C3</stp>
        <tr r="C33" s="4"/>
      </tp>
      <tp t="s">
        <v>MANTECH INTL-A</v>
        <stp/>
        <stp>##V3_BDPV12</stp>
        <stp>MANT US Equity</stp>
        <stp>SHORT_NAME</stp>
        <stp>[VALORES POTENCIALES Y SEGUIMIENTO.xlsx]POTENCIALES!R325C5</stp>
        <tr r="E325" s="1"/>
      </tp>
      <tp t="s">
        <v>NEOGEN CORP</v>
        <stp/>
        <stp>##V3_BDPV12</stp>
        <stp>NEOG US Equity</stp>
        <stp>SHORT_NAME</stp>
        <stp>[VALORES POTENCIALES Y SEGUIMIENTO.xlsx]POTENCIALES!R101C5</stp>
        <tr r="E101" s="1"/>
      </tp>
      <tp t="s">
        <v>#N/A N/A</v>
        <stp/>
        <stp>##V3_BDPV12</stp>
        <stp>MIME US Equity</stp>
        <stp>EXPECTED_REPORT_DT</stp>
        <stp>[VALORES POTENCIALES Y SEGUIMIENTO.xlsx]POTENCIALES!R278C8</stp>
        <tr r="H278" s="1"/>
      </tp>
      <tp>
        <v>230.44</v>
        <stp/>
        <stp>##V3_BDPV12</stp>
        <stp>PH US Equity</stp>
        <stp>LOW_52WEEK</stp>
        <stp>[VALORES POTENCIALES Y SEGUIMIENTO.xlsx]POTENCIALES!R164C35</stp>
        <tr r="AI164" s="1"/>
      </tp>
      <tp t="s">
        <v>GODADDY INC-A</v>
        <stp/>
        <stp>##V3_BDPV12</stp>
        <stp>GDDY US Equity</stp>
        <stp>SHORT_NAME</stp>
        <stp>[VALORES POTENCIALES Y SEGUIMIENTO.xlsx]POTENCIALES!R280C5</stp>
        <tr r="E280" s="1"/>
      </tp>
      <tp>
        <v>13.99</v>
        <stp/>
        <stp>##V3_BDPV12</stp>
        <stp>WU US Equity</stp>
        <stp>LAST PRICE</stp>
        <stp>[VALORES POTENCIALES Y SEGUIMIENTO.xlsx]POTENCIALES!R104C30</stp>
        <tr r="AD104" s="1"/>
      </tp>
      <tp t="s">
        <v>15/03/2023</v>
        <stp/>
        <stp>##V3_BDPV12</stp>
        <stp>ADBE US Equity</stp>
        <stp>EXPECTED_REPORT_DT</stp>
        <stp>[VALORES POTENCIALES Y SEGUIMIENTO.xlsx]POTENCIALES!R315C8</stp>
        <tr r="H315" s="1"/>
      </tp>
      <tp>
        <v>67.2</v>
        <stp/>
        <stp>##V3_BDPV12</stp>
        <stp>KO US Equity</stp>
        <stp>HIGH_52WEEK</stp>
        <stp>[VALORES POTENCIALES Y SEGUIMIENTO.xlsx]POTENCIALES!R38C33</stp>
        <tr r="AG38" s="1"/>
      </tp>
      <tp t="s">
        <v>APPLIED MATERIAL</v>
        <stp/>
        <stp>##V3_BDPV12</stp>
        <stp>AMAT US Equity</stp>
        <stp>SHORT_NAME</stp>
        <stp>[VALORES POTENCIALES Y SEGUIMIENTO.xlsx]POTENCIALES!R359C5</stp>
        <tr r="E359" s="1"/>
      </tp>
      <tp t="s">
        <v>NASDAQ INC</v>
        <stp/>
        <stp>##V3_BDPV12</stp>
        <stp>NDAQ US Equity</stp>
        <stp>SHORT_NAME</stp>
        <stp>[VALORES POTENCIALES Y SEGUIMIENTO.xlsx]POTENCIALES!R110C5</stp>
        <tr r="E110" s="1"/>
      </tp>
      <tp t="s">
        <v>14/02/2023</v>
        <stp/>
        <stp>##V3_BDPV12</stp>
        <stp>TXN US Equity</stp>
        <stp>DVD_PAY_DT</stp>
        <stp>[VALORES POTENCIALES Y SEGUIMIENTO.xlsx]POTENCIALES!R348C12</stp>
        <tr r="L348" s="1"/>
      </tp>
      <tp>
        <v>60403367091.660004</v>
        <stp/>
        <stp>##V3_BDPV12</stp>
        <stp>FCX UN Equity</stp>
        <stp>CUR_MKT_CAP</stp>
        <stp>[VALORES POTENCIALES Y SEGUIMIENTO.xlsx]SPX SX5E CAC40 DAX30 IBEX35!R188C3</stp>
        <tr r="C188" s="6"/>
      </tp>
      <tp>
        <v>40140717241.900002</v>
        <stp/>
        <stp>##V3_BDPV12</stp>
        <stp>LHX UN Equity</stp>
        <stp>CUR_MKT_CAP</stp>
        <stp>[VALORES POTENCIALES Y SEGUIMIENTO.xlsx]SPX SX5E CAC40 DAX30 IBEX35!R283C3</stp>
        <tr r="C283" s="6"/>
      </tp>
      <tp>
        <v>163.66999999999999</v>
        <stp/>
        <stp>##V3_BDPV12</stp>
        <stp>KXS CN Equity</stp>
        <stp>LAST PRICE</stp>
        <stp>[VALORES POTENCIALES Y SEGUIMIENTO.xlsx]POTENCIALES!R257C30</stp>
        <tr r="AD257" s="1"/>
      </tp>
      <tp>
        <v>106.98</v>
        <stp/>
        <stp>##V3_BDPV12</stp>
        <stp>TER US Equity</stp>
        <stp>LAST PRICE</stp>
        <stp>[VALORES POTENCIALES Y SEGUIMIENTO.xlsx]POTENCIALES!R356C30</stp>
        <tr r="AD356" s="1"/>
      </tp>
      <tp>
        <v>30.39</v>
        <stp/>
        <stp>##V3_BDPV12</stp>
        <stp>WBA US Equity</stp>
        <stp>LOW_52WEEK</stp>
        <stp>[VALORES POTENCIALES Y SEGUIMIENTO.xlsx]POTENCIALES!R232C35</stp>
        <tr r="AI232" s="1"/>
      </tp>
      <tp t="s">
        <v>PARKER HANNIFIN</v>
        <stp/>
        <stp>##V3_BDPV12</stp>
        <stp>PH US Equity</stp>
        <stp>SHORT_NAME</stp>
        <stp>[VALORES POTENCIALES Y SEGUIMIENTO.xlsx]POTENCIALES!R164C5</stp>
        <tr r="E164" s="1"/>
      </tp>
      <tp t="s">
        <v>TRANSDIGM GROUP</v>
        <stp/>
        <stp>##V3_BDPV12</stp>
        <stp>TDG US Equity</stp>
        <stp>SHORT_NAME</stp>
        <stp>[VALORES POTENCIALES Y SEGUIMIENTO.xlsx]POTENCIALES!R202C5</stp>
        <tr r="E202" s="1"/>
      </tp>
      <tp t="s">
        <v>SEALED AIR CORP</v>
        <stp/>
        <stp>##V3_BDPV12</stp>
        <stp>SEE US Equity</stp>
        <stp>SHORT_NAME</stp>
        <stp>[VALORES POTENCIALES Y SEGUIMIENTO.xlsx]POTENCIALES!R165C5</stp>
        <tr r="E165" s="1"/>
      </tp>
      <tp t="s">
        <v>WESTERN UNION</v>
        <stp/>
        <stp>##V3_BDPV12</stp>
        <stp>WU US Equity</stp>
        <stp>SHORT_NAME</stp>
        <stp>[VALORES POTENCIALES Y SEGUIMIENTO.xlsx]POTENCIALES!R104C5</stp>
        <tr r="E104" s="1"/>
      </tp>
      <tp t="s">
        <v>Machinery</v>
        <stp/>
        <stp>##V3_BDPV12</stp>
        <stp>GGG US Equity</stp>
        <stp>GICS_INDUSTRY_NAME</stp>
        <stp>[VALORES POTENCIALES Y SEGUIMIENTO.xlsx]POTENCIALES!R157C6</stp>
        <tr r="F157" s="1"/>
      </tp>
      <tp>
        <v>185.44</v>
        <stp/>
        <stp>##V3_BDPV12</stp>
        <stp>WEX US Equity</stp>
        <stp>LAST PRICE</stp>
        <stp>[VALORES POTENCIALES Y SEGUIMIENTO.xlsx]POTENCIALES!R187C30</stp>
        <tr r="AD187" s="1"/>
      </tp>
      <tp>
        <v>198406808294.39999</v>
        <stp/>
        <stp>##V3_BDPV12</stp>
        <stp>DIS UN Equity</stp>
        <stp>CUR_MKT_CAP</stp>
        <stp>[VALORES POTENCIALES Y SEGUIMIENTO.xlsx]SPX SX5E CAC40 DAX30 IBEX35!R142C3</stp>
        <tr r="C142" s="6"/>
      </tp>
      <tp>
        <v>43506581713.919991</v>
        <stp/>
        <stp>##V3_BDPV12</stp>
        <stp>FIS UN Equity</stp>
        <stp>CUR_MKT_CAP</stp>
        <stp>[VALORES POTENCIALES Y SEGUIMIENTO.xlsx]SPX SX5E CAC40 DAX30 IBEX35!R192C3</stp>
        <tr r="C192" s="6"/>
      </tp>
      <tp>
        <v>115.545</v>
        <stp/>
        <stp>##V3_BDPV12</stp>
        <stp>IBM US Equity</stp>
        <stp>LOW_52WEEK</stp>
        <stp>[VALORES POTENCIALES Y SEGUIMIENTO.xlsx]POTENCIALES!R335C35</stp>
        <tr r="AI335" s="1"/>
      </tp>
      <tp t="s">
        <v>WALMART INC</v>
        <stp/>
        <stp>##V3_BDPV12</stp>
        <stp>WMT US Equity</stp>
        <stp>SHORT_NAME</stp>
        <stp>[VALORES POTENCIALES Y SEGUIMIENTO.xlsx]POTENCIALES!R231C5</stp>
        <tr r="E231" s="1"/>
      </tp>
      <tp t="s">
        <v>UNION PAC CORP</v>
        <stp/>
        <stp>##V3_BDPV12</stp>
        <stp>UNP US Equity</stp>
        <stp>SHORT_NAME</stp>
        <stp>[VALORES POTENCIALES Y SEGUIMIENTO.xlsx]POTENCIALES!R173C5</stp>
        <tr r="E173" s="1"/>
      </tp>
      <tp>
        <v>41.96</v>
        <stp/>
        <stp>##V3_BDPV12</stp>
        <stp>KBR US Equity</stp>
        <stp>LOW_52WEEK</stp>
        <stp>[VALORES POTENCIALES Y SEGUIMIENTO.xlsx]POTENCIALES!R142C35</stp>
        <tr r="AI142" s="1"/>
      </tp>
      <tp t="s">
        <v>Alaska Air Group Inc</v>
        <stp/>
        <stp>##V3_BDPV12</stp>
        <stp>ALK UN Equity</stp>
        <stp>SECURITY_NAME</stp>
        <stp>[VALORES POTENCIALES Y SEGUIMIENTO.xlsx]SPX SX5E CAC40 DAX30 IBEX35!R31C5</stp>
        <tr r="E31" s="6"/>
      </tp>
      <tp t="s">
        <v>REPUBLIC SVCS</v>
        <stp/>
        <stp>##V3_BDPV12</stp>
        <stp>RSG US Equity</stp>
        <stp>SHORT_NAME</stp>
        <stp>[VALORES POTENCIALES Y SEGUIMIENTO.xlsx]POTENCIALES!R144C5</stp>
        <tr r="E144" s="1"/>
      </tp>
      <tp>
        <v>455730349967.86005</v>
        <stp/>
        <stp>##V3_BDPV12</stp>
        <stp>XOM UN Equity</stp>
        <stp>CUR_MKT_CAP</stp>
        <stp>[VALORES POTENCIALES Y SEGUIMIENTO.xlsx]SPX SX5E CAC40 DAX30 IBEX35!R504C3</stp>
        <tr r="C504" s="6"/>
      </tp>
      <tp>
        <v>122301173123.01001</v>
        <stp/>
        <stp>##V3_BDPV12</stp>
        <stp>IBM UN Equity</stp>
        <stp>CUR_MKT_CAP</stp>
        <stp>[VALORES POTENCIALES Y SEGUIMIENTO.xlsx]SPX SX5E CAC40 DAX30 IBEX35!R239C3</stp>
        <tr r="C239" s="6"/>
      </tp>
      <tp t="s">
        <v>07/02/2023</v>
        <stp/>
        <stp>##V3_BDPV12</stp>
        <stp>SPR US Equity</stp>
        <stp>EXPECTED_REPORT_DT</stp>
        <stp>[VALORES POTENCIALES Y SEGUIMIENTO.xlsx]POTENCIALES!R200C8</stp>
        <tr r="H200" s="1"/>
      </tp>
      <tp>
        <v>54.28</v>
        <stp/>
        <stp>##V3_BDPV12</stp>
        <stp>SEE US Equity</stp>
        <stp>LAST PRICE</stp>
        <stp>[VALORES POTENCIALES Y SEGUIMIENTO.xlsx]POTENCIALES!R165C30</stp>
        <tr r="AD165" s="1"/>
      </tp>
      <tp>
        <v>10613147695.800001</v>
        <stp/>
        <stp>##V3_BDPV12</stp>
        <stp>EMN UN Equity</stp>
        <stp>CUR_MKT_CAP</stp>
        <stp>[VALORES POTENCIALES Y SEGUIMIENTO.xlsx]SPX SX5E CAC40 DAX30 IBEX35!R166C3</stp>
        <tr r="C166" s="6"/>
      </tp>
      <tp>
        <v>227293013103.78</v>
        <stp/>
        <stp>##V3_BDPV12</stp>
        <stp>TMO UN Equity</stp>
        <stp>CUR_MKT_CAP</stp>
        <stp>[VALORES POTENCIALES Y SEGUIMIENTO.xlsx]SPX SX5E CAC40 DAX30 IBEX35!R446C3</stp>
        <tr r="C446" s="6"/>
      </tp>
      <tp>
        <v>9793560000.0000019</v>
        <stp/>
        <stp>##V3_BDPV12</stp>
        <stp>CMA UN Equity</stp>
        <stp>CUR_MKT_CAP</stp>
        <stp>[VALORES POTENCIALES Y SEGUIMIENTO.xlsx]SPX SX5E CAC40 DAX30 IBEX35!R106C3</stp>
        <tr r="C106" s="6"/>
      </tp>
      <tp>
        <v>60.784999999999997</v>
        <stp/>
        <stp>##V3_BDPV12</stp>
        <stp>BBY US Equity</stp>
        <stp>LOW_52WEEK</stp>
        <stp>[VALORES POTENCIALES Y SEGUIMIENTO.xlsx]POTENCIALES!R224C35</stp>
        <tr r="AI224" s="1"/>
      </tp>
      <tp>
        <v>171.91</v>
        <stp/>
        <stp>##V3_BDPV12</stp>
        <stp>HEI US Equity</stp>
        <stp>LAST PRICE</stp>
        <stp>[VALORES POTENCIALES Y SEGUIMIENTO.xlsx]POTENCIALES!R206C30</stp>
        <tr r="AD206" s="1"/>
      </tp>
      <tp>
        <v>24038864853.420002</v>
        <stp/>
        <stp>##V3_BDPV12</stp>
        <stp>VMC UN Equity</stp>
        <stp>CUR_MKT_CAP</stp>
        <stp>[VALORES POTENCIALES Y SEGUIMIENTO.xlsx]SPX SX5E CAC40 DAX30 IBEX35!R476C3</stp>
        <tr r="C476" s="6"/>
      </tp>
      <tp>
        <v>15794867084.970001</v>
        <stp/>
        <stp>##V3_BDPV12</stp>
        <stp>FMC UN Equity</stp>
        <stp>CUR_MKT_CAP</stp>
        <stp>[VALORES POTENCIALES Y SEGUIMIENTO.xlsx]SPX SX5E CAC40 DAX30 IBEX35!R196C3</stp>
        <tr r="C196" s="6"/>
      </tp>
      <tp t="s">
        <v>23/02/2023</v>
        <stp/>
        <stp>##V3_BDPV12</stp>
        <stp>LB US Equity</stp>
        <stp>EXPECTED_REPORT_DT</stp>
        <stp>[VALORES POTENCIALES Y SEGUIMIENTO.xlsx]POTENCIALES!R211C8</stp>
        <tr r="H211" s="1"/>
      </tp>
      <tp t="s">
        <v>15/02/2023</v>
        <stp/>
        <stp>##V3_BDPV12</stp>
        <stp>TYL US Equity</stp>
        <stp>EXPECTED_REPORT_DT</stp>
        <stp>[VALORES POTENCIALES Y SEGUIMIENTO.xlsx]POTENCIALES!R317C8</stp>
        <tr r="H317" s="1"/>
      </tp>
      <tp>
        <v>45016278000.000008</v>
        <stp/>
        <stp>##V3_BDPV12</stp>
        <stp>COF UN Equity</stp>
        <stp>CUR_MKT_CAP</stp>
        <stp>[VALORES POTENCIALES Y SEGUIMIENTO.xlsx]SPX SX5E CAC40 DAX30 IBEX35!R114C3</stp>
        <tr r="C114" s="6"/>
      </tp>
      <tp>
        <v>32.151499999999999</v>
        <stp/>
        <stp>##V3_BDPV12</stp>
        <stp>BEN US Equity</stp>
        <stp>LAST PRICE</stp>
        <stp>[VALORES POTENCIALES Y SEGUIMIENTO.xlsx]POTENCIALES!R113C30</stp>
        <tr r="AD113" s="1"/>
      </tp>
      <tp>
        <v>126.79</v>
        <stp/>
        <stp>##V3_BDPV12</stp>
        <stp>LYV US Equity</stp>
        <stp>HIGH_52WEEK</stp>
        <stp>[VALORES POTENCIALES Y SEGUIMIENTO.xlsx]POTENCIALES!R19C33</stp>
        <tr r="AG19" s="1"/>
      </tp>
      <tp t="s">
        <v>21/02/2023</v>
        <stp/>
        <stp>##V3_BDPV12</stp>
        <stp>HD US Equity</stp>
        <stp>EXPECTED_REPORT_DT</stp>
        <stp>[VALORES POTENCIALES Y SEGUIMIENTO.xlsx]POTENCIALES!R221C8</stp>
        <tr r="H221" s="1"/>
      </tp>
      <tp>
        <v>10725413542.089998</v>
        <stp/>
        <stp>##V3_BDPV12</stp>
        <stp>ALLE UN Equity</stp>
        <stp>CUR_MKT_CAP</stp>
        <stp>[VALORES POTENCIALES Y SEGUIMIENTO.xlsx]SPX SX5E CAC40 DAX30 IBEX35!R33C3</stp>
        <tr r="C33" s="6"/>
      </tp>
      <tp t="s">
        <v>Human Resource &amp; Employment Se</v>
        <stp/>
        <stp>##V3_BDPV12</stp>
        <stp>MAN US Equity</stp>
        <stp>GICS_SUB_INDUSTRY_NAME</stp>
        <stp>[VALORES POTENCIALES Y SEGUIMIENTO.xlsx]POTENCIALES!R58C7</stp>
        <tr r="G58" s="1"/>
      </tp>
      <tp t="s">
        <v>Hotels, Resorts &amp; Cruise Lines</v>
        <stp/>
        <stp>##V3_BDPV12</stp>
        <stp>HLT US Equity</stp>
        <stp>GICS_SUB_INDUSTRY_NAME</stp>
        <stp>[VALORES POTENCIALES Y SEGUIMIENTO.xlsx]POTENCIALES!R28C7</stp>
        <tr r="G28" s="1"/>
      </tp>
      <tp>
        <v>114.3767</v>
        <stp/>
        <stp>##V3_BDPV12</stp>
        <stp>FR0000120578 ISIN</stp>
        <stp>INTERVAL_HIGH</stp>
        <stp>[VALORES POTENCIALES Y SEGUIMIENTO.xlsx]CARTERA!R26C4</stp>
        <stp>START_DATE_OVERRIDE</stp>
        <stp>20200101</stp>
        <stp>END_DATE_OVERRIDE</stp>
        <stp>20230203</stp>
        <stp>MARKET_DATA_OVERRIDE</stp>
        <stp>PX_LAST</stp>
        <tr r="D26" s="4"/>
      </tp>
      <tp t="s">
        <v>ING Groep NV</v>
        <stp/>
        <stp>##V3_BDPV12</stp>
        <stp>INGA NA Equity</stp>
        <stp>SECURITY_NAME</stp>
        <stp>[VALORES POTENCIALES Y SEGUIMIENTO.xlsx]SPX SX5E CAC40 DAX30 IBEX35!R34C14</stp>
        <tr r="N34" s="6"/>
      </tp>
      <tp t="s">
        <v>Household Products</v>
        <stp/>
        <stp>##V3_BDPV12</stp>
        <stp>CLX US Equity</stp>
        <stp>GICS_SUB_INDUSTRY_NAME</stp>
        <stp>[VALORES POTENCIALES Y SEGUIMIENTO.xlsx]POTENCIALES!R88C7</stp>
        <tr r="G88" s="1"/>
      </tp>
      <tp t="s">
        <v>Health Care Distributors</v>
        <stp/>
        <stp>##V3_BDPV12</stp>
        <stp>ABC US Equity</stp>
        <stp>GICS_SUB_INDUSTRY_NAME</stp>
        <stp>[VALORES POTENCIALES Y SEGUIMIENTO.xlsx]POTENCIALES!R98C7</stp>
        <tr r="G98" s="1"/>
      </tp>
      <tp>
        <v>25.53</v>
        <stp/>
        <stp>##V3_BDPV12</stp>
        <stp>US7223041028 ISIN</stp>
        <stp>INTERVAL_LOW</stp>
        <stp>[VALORES POTENCIALES Y SEGUIMIENTO.xlsx]CARTERA!R23C6</stp>
        <stp>START_DATE_OVERRIDE</stp>
        <stp>20200101</stp>
        <stp>END_DATE_OVERRIDE</stp>
        <stp>20230203</stp>
        <stp>MARKET_DATA_OVERRIDE</stp>
        <stp>PX_LAST</stp>
        <tr r="F23" s="4"/>
      </tp>
      <tp>
        <v>162.13</v>
        <stp/>
        <stp>##V3_BDPV12</stp>
        <stp>US0846707026 ISIN</stp>
        <stp>INTERVAL_LOW</stp>
        <stp>[VALORES POTENCIALES Y SEGUIMIENTO.xlsx]CARTERA!R29C6</stp>
        <stp>START_DATE_OVERRIDE</stp>
        <stp>20200101</stp>
        <stp>END_DATE_OVERRIDE</stp>
        <stp>20230203</stp>
        <stp>MARKET_DATA_OVERRIDE</stp>
        <stp>PX_LAST</stp>
        <tr r="F29" s="4"/>
      </tp>
      <tp>
        <v>56.33</v>
        <stp/>
        <stp>##V3_BDPV12</stp>
        <stp>US8552441094 ISIN</stp>
        <stp>INTERVAL_LOW</stp>
        <stp>[VALORES POTENCIALES Y SEGUIMIENTO.xlsx]CARTERA!R34C6</stp>
        <stp>START_DATE_OVERRIDE</stp>
        <stp>20200101</stp>
        <stp>END_DATE_OVERRIDE</stp>
        <stp>20230203</stp>
        <stp>MARKET_DATA_OVERRIDE</stp>
        <stp>PX_LAST</stp>
        <tr r="F34" s="4"/>
      </tp>
      <tp>
        <v>8.8778361284965044</v>
        <stp/>
        <stp>##V3_BDPV12</stp>
        <stp>CR US Equity</stp>
        <stp>EV_EBITDA_ADJUSTED</stp>
        <stp>[VALORES POTENCIALES Y SEGUIMIENTO.xlsx]POTENCIALES!R156C15</stp>
        <tr r="O156" s="1"/>
      </tp>
      <tp>
        <v>165.09</v>
        <stp/>
        <stp>##V3_BDPV12</stp>
        <stp>US6153691059 ISIN</stp>
        <stp>INTERVAL_LOW</stp>
        <stp>[VALORES POTENCIALES Y SEGUIMIENTO.xlsx]CARTERA!R20C6</stp>
        <stp>START_DATE_OVERRIDE</stp>
        <stp>20200101</stp>
        <stp>END_DATE_OVERRIDE</stp>
        <stp>20230203</stp>
        <stp>MARKET_DATA_OVERRIDE</stp>
        <stp>PX_LAST</stp>
        <tr r="F20" s="4"/>
      </tp>
      <tp>
        <v>15.7944</v>
        <stp/>
        <stp>##V3_BDPV12</stp>
        <stp>DE000A2NB601 ISIN</stp>
        <stp>INTERVAL_LOW</stp>
        <stp>[VALORES POTENCIALES Y SEGUIMIENTO.xlsx]CARTERA!R55C6</stp>
        <stp>START_DATE_OVERRIDE</stp>
        <stp>20200101</stp>
        <stp>END_DATE_OVERRIDE</stp>
        <stp>20230203</stp>
        <stp>MARKET_DATA_OVERRIDE</stp>
        <stp>PX_LAST</stp>
        <tr r="F55" s="4"/>
      </tp>
      <tp t="s">
        <v>#N/A Field Not Applicable</v>
        <stp/>
        <stp>##V3_BDPV12</stp>
        <stp>WYND US Equity</stp>
        <stp>EQY_DPS</stp>
        <stp>[VALORES POTENCIALES Y SEGUIMIENTO.xlsx]POTENCIALES!R27C10</stp>
        <tr r="J27" s="1"/>
      </tp>
      <tp t="s">
        <v>AXON ENTERPRISE</v>
        <stp/>
        <stp>##V3_BDPV12</stp>
        <stp>AAXN US Equity</stp>
        <stp>SHORT_NAME</stp>
        <stp>[VALORES POTENCIALES Y SEGUIMIENTO.xlsx]POTENCIALES!R162C5</stp>
        <tr r="E162" s="1"/>
      </tp>
      <tp>
        <v>351.2</v>
        <stp/>
        <stp>##V3_BDPV12</stp>
        <stp>PH US Equity</stp>
        <stp>LAST PRICE</stp>
        <stp>[VALORES POTENCIALES Y SEGUIMIENTO.xlsx]POTENCIALES!R164C30</stp>
        <tr r="AD164" s="1"/>
      </tp>
      <tp>
        <v>0.8</v>
        <stp/>
        <stp>##V3_BDPV12</stp>
        <stp>PINC US Equity</stp>
        <stp>EQY_DPS</stp>
        <stp>[VALORES POTENCIALES Y SEGUIMIENTO.xlsx]POTENCIALES!R95C10</stp>
        <tr r="J95" s="1"/>
      </tp>
      <tp t="s">
        <v>02/03/2023</v>
        <stp/>
        <stp>##V3_BDPV12</stp>
        <stp>COST US Equity</stp>
        <stp>EXPECTED_REPORT_DT</stp>
        <stp>[VALORES POTENCIALES Y SEGUIMIENTO.xlsx]POTENCIALES!R229C8</stp>
        <tr r="H229" s="1"/>
      </tp>
      <tp>
        <v>11.41</v>
        <stp/>
        <stp>##V3_BDPV12</stp>
        <stp>WU US Equity</stp>
        <stp>LOW_52WEEK</stp>
        <stp>[VALORES POTENCIALES Y SEGUIMIENTO.xlsx]POTENCIALES!R104C35</stp>
        <tr r="AI104" s="1"/>
      </tp>
      <tp>
        <v>19.402100000000001</v>
        <stp/>
        <stp>##V3_BDPV12</stp>
        <stp>DE000A2GS401 ISIN</stp>
        <stp>INTERVAL_LOW</stp>
        <stp>[VALORES POTENCIALES Y SEGUIMIENTO.xlsx]CARTERA!R38C6</stp>
        <stp>START_DATE_OVERRIDE</stp>
        <stp>20200101</stp>
        <stp>END_DATE_OVERRIDE</stp>
        <stp>20230203</stp>
        <stp>MARKET_DATA_OVERRIDE</stp>
        <stp>PX_LAST</stp>
        <tr r="F38" s="4"/>
      </tp>
      <tp t="s">
        <v>#N/A N/A</v>
        <stp/>
        <stp>##V3_BDPV12</stp>
        <stp>CERN US Equity</stp>
        <stp>EXPECTED_REPORT_DT</stp>
        <stp>[VALORES POTENCIALES Y SEGUIMIENTO.xlsx]POTENCIALES!R313C8</stp>
        <tr r="H313" s="1"/>
      </tp>
      <tp>
        <v>283.89</v>
        <stp/>
        <stp>##V3_BDPV12</stp>
        <stp>UI US Equity</stp>
        <stp>PX_CLOSE_1D</stp>
        <stp>[VALORES POTENCIALES Y SEGUIMIENTO.xlsx]POTENCIALES!R12C32</stp>
        <tr r="AF12" s="1"/>
      </tp>
      <tp>
        <v>5356189106.96</v>
        <stp/>
        <stp>##V3_BDPV12</stp>
        <stp>WU UN Equity</stp>
        <stp>CUR_MKT_CAP</stp>
        <stp>[VALORES POTENCIALES Y SEGUIMIENTO.xlsx]SPX SX5E CAC40 DAX30 IBEX35!R499C3</stp>
        <tr r="C499" s="6"/>
      </tp>
      <tp t="s">
        <v>Software</v>
        <stp/>
        <stp>##V3_BDPV12</stp>
        <stp>NUAN US Equity</stp>
        <stp>GICS_INDUSTRY_NAME</stp>
        <stp>[VALORES POTENCIALES Y SEGUIMIENTO.xlsx]POTENCIALES!R290C6</stp>
        <tr r="F290" s="1"/>
      </tp>
      <tp>
        <v>138.58000000000001</v>
        <stp/>
        <stp>##V3_BDPV12</stp>
        <stp>WM US Equity</stp>
        <stp>LOW_52WEEK</stp>
        <stp>[VALORES POTENCIALES Y SEGUIMIENTO.xlsx]POTENCIALES!R146C35</stp>
        <tr r="AI146" s="1"/>
      </tp>
      <tp t="s">
        <v>F5 INC</v>
        <stp/>
        <stp>##V3_BDPV12</stp>
        <stp>FFIV US Equity</stp>
        <stp>SHORT_NAME</stp>
        <stp>[VALORES POTENCIALES Y SEGUIMIENTO.xlsx]POTENCIALES!R275C5</stp>
        <tr r="E275" s="1"/>
      </tp>
      <tp t="s">
        <v>27/04/2023</v>
        <stp/>
        <stp>##V3_BDPV12</stp>
        <stp>QCOM US Equity</stp>
        <stp>EXPECTED_REPORT_DT</stp>
        <stp>[VALORES POTENCIALES Y SEGUIMIENTO.xlsx]POTENCIALES!R355C8</stp>
        <tr r="H355" s="1"/>
      </tp>
      <tp t="s">
        <v>VEEVA SYSTEMS-A</v>
        <stp/>
        <stp>##V3_BDPV12</stp>
        <stp>VEEV US Equity</stp>
        <stp>SHORT_NAME</stp>
        <stp>[VALORES POTENCIALES Y SEGUIMIENTO.xlsx]POTENCIALES!R316C5</stp>
        <tr r="E316" s="1"/>
      </tp>
      <tp t="s">
        <v>27/04/2023</v>
        <stp/>
        <stp>##V3_BDPV12</stp>
        <stp>CACI US Equity</stp>
        <stp>EXPECTED_REPORT_DT</stp>
        <stp>[VALORES POTENCIALES Y SEGUIMIENTO.xlsx]POTENCIALES!R337C8</stp>
        <tr r="H337" s="1"/>
      </tp>
      <tp t="s">
        <v>Insurance</v>
        <stp/>
        <stp>##V3_BDPV12</stp>
        <stp>ERIE US Equity</stp>
        <stp>GICS_INDUSTRY_NAME</stp>
        <stp>[VALORES POTENCIALES Y SEGUIMIENTO.xlsx]POTENCIALES!R117C6</stp>
        <tr r="F117" s="1"/>
      </tp>
      <tp t="s">
        <v>Software</v>
        <stp/>
        <stp>##V3_BDPV12</stp>
        <stp>FTNT US Equity</stp>
        <stp>GICS_INDUSTRY_NAME</stp>
        <stp>[VALORES POTENCIALES Y SEGUIMIENTO.xlsx]POTENCIALES!R331C6</stp>
        <tr r="F331" s="1"/>
      </tp>
      <tp t="s">
        <v>EBAY INC</v>
        <stp/>
        <stp>##V3_BDPV12</stp>
        <stp>EBAY US Equity</stp>
        <stp>SHORT_NAME</stp>
        <stp>[VALORES POTENCIALES Y SEGUIMIENTO.xlsx]POTENCIALES!R261C5</stp>
        <tr r="E261" s="1"/>
      </tp>
      <tp t="s">
        <v>Metals &amp; Mining</v>
        <stp/>
        <stp>##V3_BDPV12</stp>
        <stp>ARNC US Equity</stp>
        <stp>GICS_INDUSTRY_NAME</stp>
        <stp>[VALORES POTENCIALES Y SEGUIMIENTO.xlsx]POTENCIALES!R207C6</stp>
        <tr r="F207" s="1"/>
      </tp>
      <tp t="s">
        <v>ALIBABA GRP-ADR</v>
        <stp/>
        <stp>##V3_BDPV12</stp>
        <stp>BABA US Equity</stp>
        <stp>SHORT_NAME</stp>
        <stp>[VALORES POTENCIALES Y SEGUIMIENTO.xlsx]POTENCIALES!R362C5</stp>
        <tr r="E362" s="1"/>
      </tp>
      <tp t="s">
        <v>#N/A N/A</v>
        <stp/>
        <stp>##V3_BDPV12</stp>
        <stp>ZNGA US Equity</stp>
        <stp>EXPECTED_REPORT_DT</stp>
        <stp>[VALORES POTENCIALES Y SEGUIMIENTO.xlsx]POTENCIALES!R328C8</stp>
        <tr r="H328" s="1"/>
      </tp>
      <tp t="s">
        <v>#N/A Invalid Security</v>
        <stp/>
        <stp>##V3_BDPV12</stp>
        <stp>CGI US Equity</stp>
        <stp>NET_DEBT_TO_EBITDA</stp>
        <stp>[VALORES POTENCIALES Y SEGUIMIENTO.xlsx]POTENCIALES!R342C20</stp>
        <tr r="T342" s="1"/>
      </tp>
      <tp>
        <v>9.0409467455621293</v>
        <stp/>
        <stp>##V3_BDPV12</stp>
        <stp>CVS US Equity</stp>
        <stp>EV_EBITDA_ADJUSTED</stp>
        <stp>[VALORES POTENCIALES Y SEGUIMIENTO.xlsx]POTENCIALES!R100C15</stp>
        <tr r="O100" s="1"/>
      </tp>
      <tp>
        <v>-0.33107712391418059</v>
        <stp/>
        <stp>##V3_BDPV12</stp>
        <stp>GGG US Equity</stp>
        <stp>NET_DEBT_TO_EBITDA</stp>
        <stp>[VALORES POTENCIALES Y SEGUIMIENTO.xlsx]POTENCIALES!R157C20</stp>
        <tr r="T157" s="1"/>
      </tp>
      <tp>
        <v>2.4846153846153847</v>
        <stp/>
        <stp>##V3_BDPV12</stp>
        <stp>HGV US Equity</stp>
        <stp>NET_DEBT_TO_EBITDA</stp>
        <stp>[VALORES POTENCIALES Y SEGUIMIENTO.xlsx]POTENCIALES!R255C20</stp>
        <tr r="T255" s="1"/>
      </tp>
      <tp t="s">
        <v>Aerospace &amp; Defense</v>
        <stp/>
        <stp>##V3_BDPV12</stp>
        <stp>NOC US Equity</stp>
        <stp>GICS_INDUSTRY_NAME</stp>
        <stp>[VALORES POTENCIALES Y SEGUIMIENTO.xlsx]POTENCIALES!R199C6</stp>
        <tr r="F199" s="1"/>
      </tp>
      <tp t="s">
        <v>26/04/2023</v>
        <stp/>
        <stp>##V3_BDPV12</stp>
        <stp>WM US Equity</stp>
        <stp>EXPECTED_REPORT_DT</stp>
        <stp>[VALORES POTENCIALES Y SEGUIMIENTO.xlsx]POTENCIALES!R146C8</stp>
        <tr r="H146" s="1"/>
      </tp>
      <tp t="s">
        <v>WATERS CORP</v>
        <stp/>
        <stp>##V3_BDPV12</stp>
        <stp>WAT US Equity</stp>
        <stp>SHORT_NAME</stp>
        <stp>[VALORES POTENCIALES Y SEGUIMIENTO.xlsx]POTENCIALES!R126C5</stp>
        <tr r="E126" s="1"/>
      </tp>
      <tp>
        <v>20275497409.939999</v>
        <stp/>
        <stp>##V3_BDPV12</stp>
        <stp>TDY UN Equity</stp>
        <stp>CUR_MKT_CAP</stp>
        <stp>[VALORES POTENCIALES Y SEGUIMIENTO.xlsx]SPX SX5E CAC40 DAX30 IBEX35!R438C3</stp>
        <tr r="C438" s="6"/>
      </tp>
      <tp>
        <v>142.81</v>
        <stp/>
        <stp>##V3_BDPV12</stp>
        <stp>DGX US Equity</stp>
        <stp>PX_CLOSE_1D</stp>
        <stp>[VALORES POTENCIALES Y SEGUIMIENTO.xlsx]POTENCIALES!R86C32</stp>
        <tr r="AF86" s="1"/>
      </tp>
      <tp t="s">
        <v>Hotels, Restaurants &amp; Leisure</v>
        <stp/>
        <stp>##V3_BDPV12</stp>
        <stp>CMG US Equity</stp>
        <stp>GICS_INDUSTRY_NAME</stp>
        <stp>[VALORES POTENCIALES Y SEGUIMIENTO.xlsx]POTENCIALES!R244C6</stp>
        <tr r="F244" s="1"/>
      </tp>
      <tp>
        <v>0</v>
        <stp/>
        <stp>##V3_BDPV12</stp>
        <stp>SPM IM Equity</stp>
        <stp>EQY_DPS</stp>
        <stp>[VALORES POTENCIALES Y SEGUIMIENTO.xlsx]CARTERA!R63C39</stp>
        <tr r="AM63" s="4"/>
      </tp>
      <tp>
        <v>50.99</v>
        <stp/>
        <stp>##V3_BDPV12</stp>
        <stp>KBR US Equity</stp>
        <stp>LAST PRICE</stp>
        <stp>[VALORES POTENCIALES Y SEGUIMIENTO.xlsx]POTENCIALES!R142C30</stp>
        <tr r="AD142" s="1"/>
      </tp>
      <tp>
        <v>8248151477.8399992</v>
        <stp/>
        <stp>##V3_BDPV12</stp>
        <stp>HAS US Equity</stp>
        <stp>CUR_MKT_CAP</stp>
        <stp>[VALORES POTENCIALES Y SEGUIMIENTO.xlsx]POTENCIALES!R30C17</stp>
        <tr r="Q30" s="1"/>
      </tp>
      <tp>
        <v>41.24</v>
        <stp/>
        <stp>##V3_BDPV12</stp>
        <stp>SEE US Equity</stp>
        <stp>LOW_52WEEK</stp>
        <stp>[VALORES POTENCIALES Y SEGUIMIENTO.xlsx]POTENCIALES!R165C35</stp>
        <tr r="AI165" s="1"/>
      </tp>
      <tp>
        <v>54622075619.279999</v>
        <stp/>
        <stp>##V3_BDPV12</stp>
        <stp>MAR US Equity</stp>
        <stp>CUR_MKT_CAP</stp>
        <stp>[VALORES POTENCIALES Y SEGUIMIENTO.xlsx]POTENCIALES!R26C17</stp>
        <tr r="Q26" s="1"/>
      </tp>
      <tp t="s">
        <v>#N/A N/A</v>
        <stp/>
        <stp>##V3_BDPV12</stp>
        <stp>VAR US Equity</stp>
        <stp>CUR_MKT_CAP</stp>
        <stp>[VALORES POTENCIALES Y SEGUIMIENTO.xlsx]POTENCIALES!R77C17</stp>
        <tr r="Q77" s="1"/>
      </tp>
      <tp t="s">
        <v>Machinery</v>
        <stp/>
        <stp>##V3_BDPV12</stp>
        <stp>B US Equity</stp>
        <stp>GICS_INDUSTRY_NAME</stp>
        <stp>[VALORES POTENCIALES Y SEGUIMIENTO.xlsx]POTENCIALES!R209C6</stp>
        <tr r="F209" s="1"/>
      </tp>
      <tp>
        <v>126.95</v>
        <stp/>
        <stp>##V3_BDPV12</stp>
        <stp>HEI US Equity</stp>
        <stp>LOW_52WEEK</stp>
        <stp>[VALORES POTENCIALES Y SEGUIMIENTO.xlsx]POTENCIALES!R206C35</stp>
        <tr r="AI206" s="1"/>
      </tp>
      <tp>
        <v>9535969581.3800011</v>
        <stp/>
        <stp>##V3_BDPV12</stp>
        <stp>PNR UN Equity</stp>
        <stp>CUR_MKT_CAP</stp>
        <stp>[VALORES POTENCIALES Y SEGUIMIENTO.xlsx]SPX SX5E CAC40 DAX30 IBEX35!R382C3</stp>
        <tr r="C382" s="6"/>
      </tp>
      <tp>
        <v>88.69</v>
        <stp/>
        <stp>##V3_BDPV12</stp>
        <stp>BBY US Equity</stp>
        <stp>LAST PRICE</stp>
        <stp>[VALORES POTENCIALES Y SEGUIMIENTO.xlsx]POTENCIALES!R224C30</stp>
        <tr r="AD224" s="1"/>
      </tp>
      <tp t="s">
        <v>15/02/2023</v>
        <stp/>
        <stp>##V3_BDPV12</stp>
        <stp>RNG US Equity</stp>
        <stp>EXPECTED_REPORT_DT</stp>
        <stp>[VALORES POTENCIALES Y SEGUIMIENTO.xlsx]POTENCIALES!R296C8</stp>
        <tr r="H296" s="1"/>
      </tp>
      <tp>
        <v>18175555317.239998</v>
        <stp/>
        <stp>##V3_BDPV12</stp>
        <stp>CMS UN Equity</stp>
        <stp>CUR_MKT_CAP</stp>
        <stp>[VALORES POTENCIALES Y SEGUIMIENTO.xlsx]SPX SX5E CAC40 DAX30 IBEX35!R111C3</stp>
        <tr r="C111" s="6"/>
      </tp>
      <tp t="s">
        <v>Construction &amp; Engineering</v>
        <stp/>
        <stp>##V3_BDPV12</stp>
        <stp>ACM US Equity</stp>
        <stp>GICS_INDUSTRY_NAME</stp>
        <stp>[VALORES POTENCIALES Y SEGUIMIENTO.xlsx]POTENCIALES!R136C6</stp>
        <tr r="F136" s="1"/>
      </tp>
      <tp t="s">
        <v>VMWARE INC-CL A</v>
        <stp/>
        <stp>##V3_BDPV12</stp>
        <stp>VMW US Equity</stp>
        <stp>SHORT_NAME</stp>
        <stp>[VALORES POTENCIALES Y SEGUIMIENTO.xlsx]POTENCIALES!R297C5</stp>
        <tr r="E297" s="1"/>
      </tp>
      <tp>
        <v>20.237300000000001</v>
        <stp/>
        <stp>##V3_BDPV12</stp>
        <stp>BEN US Equity</stp>
        <stp>LOW_52WEEK</stp>
        <stp>[VALORES POTENCIALES Y SEGUIMIENTO.xlsx]POTENCIALES!R113C35</stp>
        <tr r="AI113" s="1"/>
      </tp>
      <tp t="s">
        <v>24/02/2023</v>
        <stp/>
        <stp>##V3_BDPV12</stp>
        <stp>CIX CN Equity</stp>
        <stp>EXPECTED_REPORT_DT</stp>
        <stp>[VALORES POTENCIALES Y SEGUIMIENTO.xlsx]POTENCIALES!R111C8</stp>
        <tr r="H111" s="1"/>
      </tp>
      <tp>
        <v>36.411900000000003</v>
        <stp/>
        <stp>##V3_BDPV12</stp>
        <stp>WBA US Equity</stp>
        <stp>LAST PRICE</stp>
        <stp>[VALORES POTENCIALES Y SEGUIMIENTO.xlsx]POTENCIALES!R232C30</stp>
        <tr r="AD232" s="1"/>
      </tp>
      <tp t="s">
        <v>Carnival Corp</v>
        <stp/>
        <stp>##V3_BDPV12</stp>
        <stp>CCL UN Equity</stp>
        <stp>SECURITY_NAME</stp>
        <stp>[VALORES POTENCIALES Y SEGUIMIENTO.xlsx]SPX SX5E CAC40 DAX30 IBEX35!R91C5</stp>
        <tr r="E91" s="6"/>
      </tp>
      <tp t="s">
        <v>Church &amp; Dwight Co Inc</v>
        <stp/>
        <stp>##V3_BDPV12</stp>
        <stp>CHD UN Equity</stp>
        <stp>SECURITY_NAME</stp>
        <stp>[VALORES POTENCIALES Y SEGUIMIENTO.xlsx]SPX SX5E CAC40 DAX30 IBEX35!R99C5</stp>
        <tr r="E99" s="6"/>
      </tp>
      <tp t="s">
        <v>Atmos Energy Corp</v>
        <stp/>
        <stp>##V3_BDPV12</stp>
        <stp>ATO UN Equity</stp>
        <stp>SECURITY_NAME</stp>
        <stp>[VALORES POTENCIALES Y SEGUIMIENTO.xlsx]SPX SX5E CAC40 DAX30 IBEX35!R52C5</stp>
        <tr r="E52" s="6"/>
      </tp>
      <tp t="s">
        <v>PARSONS CORP</v>
        <stp/>
        <stp>##V3_BDPV12</stp>
        <stp>PSN US Equity</stp>
        <stp>SHORT_NAME</stp>
        <stp>[VALORES POTENCIALES Y SEGUIMIENTO.xlsx]POTENCIALES!R341C5</stp>
        <tr r="E341" s="1"/>
      </tp>
      <tp>
        <v>118.96</v>
        <stp/>
        <stp>##V3_BDPV12</stp>
        <stp>KXS CN Equity</stp>
        <stp>LOW_52WEEK</stp>
        <stp>[VALORES POTENCIALES Y SEGUIMIENTO.xlsx]POTENCIALES!R257C35</stp>
        <tr r="AI257" s="1"/>
      </tp>
      <tp>
        <v>67.81</v>
        <stp/>
        <stp>##V3_BDPV12</stp>
        <stp>TER US Equity</stp>
        <stp>LOW_52WEEK</stp>
        <stp>[VALORES POTENCIALES Y SEGUIMIENTO.xlsx]POTENCIALES!R356C35</stp>
        <tr r="AI356" s="1"/>
      </tp>
      <tp t="s">
        <v>27/04/2023</v>
        <stp/>
        <stp>##V3_BDPV12</stp>
        <stp>CR US Equity</stp>
        <stp>EXPECTED_REPORT_DT</stp>
        <stp>[VALORES POTENCIALES Y SEGUIMIENTO.xlsx]POTENCIALES!R156C8</stp>
        <tr r="H156" s="1"/>
      </tp>
      <tp t="s">
        <v>FR0000120578</v>
        <stp/>
        <stp>##V3_BDPV12</stp>
        <stp>SAN FP Equity</stp>
        <stp>ID_ISIN</stp>
        <stp>[VALORES POTENCIALES Y SEGUIMIENTO.xlsx]CARTERA!R26C3</stp>
        <tr r="C26" s="4"/>
      </tp>
      <tp t="s">
        <v>27/04/2023</v>
        <stp/>
        <stp>##V3_BDPV12</stp>
        <stp>BA US Equity</stp>
        <stp>EXPECTED_REPORT_DT</stp>
        <stp>[VALORES POTENCIALES Y SEGUIMIENTO.xlsx]POTENCIALES!R196C8</stp>
        <tr r="H196" s="1"/>
      </tp>
      <tp t="s">
        <v>16/03/2023</v>
        <stp/>
        <stp>##V3_BDPV12</stp>
        <stp>WSM US Equity</stp>
        <stp>EXPECTED_REPORT_DT</stp>
        <stp>[VALORES POTENCIALES Y SEGUIMIENTO.xlsx]POTENCIALES!R233C8</stp>
        <tr r="H233" s="1"/>
      </tp>
      <tp t="s">
        <v>30/03/2023</v>
        <stp/>
        <stp>##V3_BDPV12</stp>
        <stp>DOL CN Equity</stp>
        <stp>EXPECTED_REPORT_DT</stp>
        <stp>[VALORES POTENCIALES Y SEGUIMIENTO.xlsx]POTENCIALES!R226C8</stp>
        <tr r="H226" s="1"/>
      </tp>
      <tp>
        <v>4853013525.2700005</v>
        <stp/>
        <stp>##V3_BDPV12</stp>
        <stp>SAM US Equity</stp>
        <stp>CUR_MKT_CAP</stp>
        <stp>[VALORES POTENCIALES Y SEGUIMIENTO.xlsx]POTENCIALES!R37C17</stp>
        <tr r="Q37" s="1"/>
      </tp>
      <tp>
        <v>4469756128.5299997</v>
        <stp/>
        <stp>##V3_BDPV12</stp>
        <stp>MAN US Equity</stp>
        <stp>CUR_MKT_CAP</stp>
        <stp>[VALORES POTENCIALES Y SEGUIMIENTO.xlsx]POTENCIALES!R58C17</stp>
        <tr r="Q58" s="1"/>
      </tp>
      <tp>
        <v>40147812233.700005</v>
        <stp/>
        <stp>##V3_BDPV12</stp>
        <stp>CNC UN Equity</stp>
        <stp>CUR_MKT_CAP</stp>
        <stp>[VALORES POTENCIALES Y SEGUIMIENTO.xlsx]SPX SX5E CAC40 DAX30 IBEX35!R112C3</stp>
        <tr r="C112" s="6"/>
      </tp>
      <tp>
        <v>125</v>
        <stp/>
        <stp>##V3_BDPV12</stp>
        <stp>WEX US Equity</stp>
        <stp>LOW_52WEEK</stp>
        <stp>[VALORES POTENCIALES Y SEGUIMIENTO.xlsx]POTENCIALES!R187C35</stp>
        <tr r="AI187" s="1"/>
      </tp>
      <tp t="s">
        <v>INGERSOLL-RAND I</v>
        <stp/>
        <stp>##V3_BDPV12</stp>
        <stp>IR US Equity</stp>
        <stp>SHORT_NAME</stp>
        <stp>[VALORES POTENCIALES Y SEGUIMIENTO.xlsx]POTENCIALES!R163C5</stp>
        <tr r="E163" s="1"/>
      </tp>
      <tp t="s">
        <v>Road &amp; Rail</v>
        <stp/>
        <stp>##V3_BDPV12</stp>
        <stp>CSX US Equity</stp>
        <stp>GICS_INDUSTRY_NAME</stp>
        <stp>[VALORES POTENCIALES Y SEGUIMIENTO.xlsx]POTENCIALES!R174C6</stp>
        <tr r="F174" s="1"/>
      </tp>
      <tp>
        <v>12787770022.275</v>
        <stp/>
        <stp>##V3_BDPV12</stp>
        <stp>BAH US Equity</stp>
        <stp>CUR_MKT_CAP</stp>
        <stp>[VALORES POTENCIALES Y SEGUIMIENTO.xlsx]POTENCIALES!R50C17</stp>
        <tr r="Q50" s="1"/>
      </tp>
      <tp>
        <v>19805358562.977497</v>
        <stp/>
        <stp>##V3_BDPV12</stp>
        <stp>CAH US Equity</stp>
        <stp>CUR_MKT_CAP</stp>
        <stp>[VALORES POTENCIALES Y SEGUIMIENTO.xlsx]POTENCIALES!R96C17</stp>
        <tr r="Q96" s="1"/>
      </tp>
      <tp>
        <v>30196201565.52</v>
        <stp/>
        <stp>##V3_BDPV12</stp>
        <stp>OKE UN Equity</stp>
        <stp>CUR_MKT_CAP</stp>
        <stp>[VALORES POTENCIALES Y SEGUIMIENTO.xlsx]SPX SX5E CAC40 DAX30 IBEX35!R357C3</stp>
        <tr r="C357" s="6"/>
      </tp>
      <tp>
        <v>13153776332.000002</v>
        <stp/>
        <stp>##V3_BDPV12</stp>
        <stp>PKG UN Equity</stp>
        <stp>CUR_MKT_CAP</stp>
        <stp>[VALORES POTENCIALES Y SEGUIMIENTO.xlsx]SPX SX5E CAC40 DAX30 IBEX35!R377C3</stp>
        <tr r="C377" s="6"/>
      </tp>
      <tp>
        <v>135.91</v>
        <stp/>
        <stp>##V3_BDPV12</stp>
        <stp>IBM US Equity</stp>
        <stp>LAST PRICE</stp>
        <stp>[VALORES POTENCIALES Y SEGUIMIENTO.xlsx]POTENCIALES!R335C30</stp>
        <tr r="AD335" s="1"/>
      </tp>
      <tp t="s">
        <v>MASTERCARD INC-A</v>
        <stp/>
        <stp>##V3_BDPV12</stp>
        <stp>MA US Equity</stp>
        <stp>SHORT_NAME</stp>
        <stp>[VALORES POTENCIALES Y SEGUIMIENTO.xlsx]POTENCIALES!R103C5</stp>
        <tr r="E103" s="1"/>
      </tp>
    </main>
    <main first="bloomberg.rtd">
      <tp t="s">
        <v>ArcelorMittal SA</v>
        <stp/>
        <stp>##V3_BDPV12</stp>
        <stp>MT NA Equity</stp>
        <stp>SECURITY_NAME</stp>
        <stp>[VALORES POTENCIALES Y SEGUIMIENTO.xlsx]SPX SX5E CAC40 DAX30 IBEX35!R28C23</stp>
        <tr r="W28" s="6"/>
      </tp>
      <tp>
        <v>0.96537467700258395</v>
        <stp/>
        <stp>##V3_BDPV12</stp>
        <stp>A US Equity</stp>
        <stp>NET_DEBT_TO_EBITDA</stp>
        <stp>[VALORES POTENCIALES Y SEGUIMIENTO.xlsx]POTENCIALES!R131C20</stp>
        <tr r="T131" s="1"/>
      </tp>
      <tp>
        <v>3.0296352157356456</v>
        <stp/>
        <stp>##V3_BDPV12</stp>
        <stp>B US Equity</stp>
        <stp>NET_DEBT_TO_EBITDA</stp>
        <stp>[VALORES POTENCIALES Y SEGUIMIENTO.xlsx]POTENCIALES!R209C20</stp>
        <tr r="T209" s="1"/>
      </tp>
      <tp t="s">
        <v>AXA SA</v>
        <stp/>
        <stp>##V3_BDPV12</stp>
        <stp>CS FP Equity</stp>
        <stp>SECURITY_NAME</stp>
        <stp>[VALORES POTENCIALES Y SEGUIMIENTO.xlsx]SPX SX5E CAC40 DAX30 IBEX35!R15C23</stp>
        <tr r="W15" s="6"/>
      </tp>
      <tp t="s">
        <v>Carrefour SA</v>
        <stp/>
        <stp>##V3_BDPV12</stp>
        <stp>CA FP Equity</stp>
        <stp>SECURITY_NAME</stp>
        <stp>[VALORES POTENCIALES Y SEGUIMIENTO.xlsx]SPX SX5E CAC40 DAX30 IBEX35!R13C23</stp>
        <tr r="W13" s="6"/>
      </tp>
      <tp t="s">
        <v>Danone SA</v>
        <stp/>
        <stp>##V3_BDPV12</stp>
        <stp>BN FP Equity</stp>
        <stp>SECURITY_NAME</stp>
        <stp>[VALORES POTENCIALES Y SEGUIMIENTO.xlsx]SPX SX5E CAC40 DAX30 IBEX35!R11C23</stp>
        <tr r="W11" s="6"/>
      </tp>
      <tp t="s">
        <v>EssilorLuxottica SA</v>
        <stp/>
        <stp>##V3_BDPV12</stp>
        <stp>EL FP Equity</stp>
        <stp>SECURITY_NAME</stp>
        <stp>[VALORES POTENCIALES Y SEGUIMIENTO.xlsx]SPX SX5E CAC40 DAX30 IBEX35!R18C23</stp>
        <tr r="W18" s="6"/>
      </tp>
      <tp t="s">
        <v>Bouygues SA</v>
        <stp/>
        <stp>##V3_BDPV12</stp>
        <stp>EN FP Equity</stp>
        <stp>SECURITY_NAME</stp>
        <stp>[VALORES POTENCIALES Y SEGUIMIENTO.xlsx]SPX SX5E CAC40 DAX30 IBEX35!R19C23</stp>
        <tr r="W19" s="6"/>
      </tp>
      <tp t="s">
        <v>Vinci SA</v>
        <stp/>
        <stp>##V3_BDPV12</stp>
        <stp>DG FP Equity</stp>
        <stp>SECURITY_NAME</stp>
        <stp>[VALORES POTENCIALES Y SEGUIMIENTO.xlsx]SPX SX5E CAC40 DAX30 IBEX35!R16C23</stp>
        <tr r="W16" s="6"/>
      </tp>
      <tp t="s">
        <v>Thales SA</v>
        <stp/>
        <stp>##V3_BDPV12</stp>
        <stp>HO FP Equity</stp>
        <stp>SECURITY_NAME</stp>
        <stp>[VALORES POTENCIALES Y SEGUIMIENTO.xlsx]SPX SX5E CAC40 DAX30 IBEX35!R23C23</stp>
        <tr r="W23" s="6"/>
      </tp>
      <tp t="s">
        <v>L'Oreal SA</v>
        <stp/>
        <stp>##V3_BDPV12</stp>
        <stp>OR FP Equity</stp>
        <stp>SECURITY_NAME</stp>
        <stp>[VALORES POTENCIALES Y SEGUIMIENTO.xlsx]SPX SX5E CAC40 DAX30 IBEX35!R29C23</stp>
        <tr r="W29" s="6"/>
      </tp>
      <tp t="s">
        <v>Legrand SA</v>
        <stp/>
        <stp>##V3_BDPV12</stp>
        <stp>LR FP Equity</stp>
        <stp>SECURITY_NAME</stp>
        <stp>[VALORES POTENCIALES Y SEGUIMIENTO.xlsx]SPX SX5E CAC40 DAX30 IBEX35!R25C23</stp>
        <tr r="W25" s="6"/>
      </tp>
      <tp t="s">
        <v>Cie Generale des Etablissement</v>
        <stp/>
        <stp>##V3_BDPV12</stp>
        <stp>ML FP Equity</stp>
        <stp>SECURITY_NAME</stp>
        <stp>[VALORES POTENCIALES Y SEGUIMIENTO.xlsx]SPX SX5E CAC40 DAX30 IBEX35!R27C23</stp>
        <tr r="W27" s="6"/>
      </tp>
      <tp t="s">
        <v>LVMH Moet Hennessy Louis Vuitt</v>
        <stp/>
        <stp>##V3_BDPV12</stp>
        <stp>MC FP Equity</stp>
        <stp>SECURITY_NAME</stp>
        <stp>[VALORES POTENCIALES Y SEGUIMIENTO.xlsx]SPX SX5E CAC40 DAX30 IBEX35!R26C23</stp>
        <tr r="W26" s="6"/>
      </tp>
      <tp t="s">
        <v>Pernod Ricard SA</v>
        <stp/>
        <stp>##V3_BDPV12</stp>
        <stp>RI FP Equity</stp>
        <stp>SECURITY_NAME</stp>
        <stp>[VALORES POTENCIALES Y SEGUIMIENTO.xlsx]SPX SX5E CAC40 DAX30 IBEX35!R32C23</stp>
        <tr r="W32" s="6"/>
      </tp>
      <tp t="s">
        <v>Schneider Electric SE</v>
        <stp/>
        <stp>##V3_BDPV12</stp>
        <stp>SU FP Equity</stp>
        <stp>SECURITY_NAME</stp>
        <stp>[VALORES POTENCIALES Y SEGUIMIENTO.xlsx]SPX SX5E CAC40 DAX30 IBEX35!R40C23</stp>
        <tr r="W40" s="6"/>
      </tp>
      <tp t="s">
        <v>EssilorLuxottica SA</v>
        <stp/>
        <stp>##V3_BDPV12</stp>
        <stp>EL FP Equity</stp>
        <stp>SECURITY_NAME</stp>
        <stp>[VALORES POTENCIALES Y SEGUIMIENTO.xlsx]SPX SX5E CAC40 DAX30 IBEX35!R28C14</stp>
        <tr r="N28" s="6"/>
      </tp>
      <tp t="s">
        <v>Vinci SA</v>
        <stp/>
        <stp>##V3_BDPV12</stp>
        <stp>DG FP Equity</stp>
        <stp>SECURITY_NAME</stp>
        <stp>[VALORES POTENCIALES Y SEGUIMIENTO.xlsx]SPX SX5E CAC40 DAX30 IBEX35!R25C14</stp>
        <tr r="N25" s="6"/>
      </tp>
      <tp t="s">
        <v>Danone SA</v>
        <stp/>
        <stp>##V3_BDPV12</stp>
        <stp>BN FP Equity</stp>
        <stp>SECURITY_NAME</stp>
        <stp>[VALORES POTENCIALES Y SEGUIMIENTO.xlsx]SPX SX5E CAC40 DAX30 IBEX35!R19C14</stp>
        <tr r="N19" s="6"/>
      </tp>
      <tp t="s">
        <v>AXA SA</v>
        <stp/>
        <stp>##V3_BDPV12</stp>
        <stp>CS FP Equity</stp>
        <stp>SECURITY_NAME</stp>
        <stp>[VALORES POTENCIALES Y SEGUIMIENTO.xlsx]SPX SX5E CAC40 DAX30 IBEX35!R22C14</stp>
        <tr r="N22" s="6"/>
      </tp>
      <tp t="s">
        <v>Air Liquide SA</v>
        <stp/>
        <stp>##V3_BDPV12</stp>
        <stp>AI FP Equity</stp>
        <stp>SECURITY_NAME</stp>
        <stp>[VALORES POTENCIALES Y SEGUIMIENTO.xlsx]SPX SX5E CAC40 DAX30 IBEX35!R11C14</stp>
        <tr r="N11" s="6"/>
      </tp>
      <tp t="s">
        <v>L'Oreal SA</v>
        <stp/>
        <stp>##V3_BDPV12</stp>
        <stp>OR FP Equity</stp>
        <stp>SECURITY_NAME</stp>
        <stp>[VALORES POTENCIALES Y SEGUIMIENTO.xlsx]SPX SX5E CAC40 DAX30 IBEX35!R42C14</stp>
        <tr r="N42" s="6"/>
      </tp>
      <tp t="s">
        <v>LVMH Moet Hennessy Louis Vuitt</v>
        <stp/>
        <stp>##V3_BDPV12</stp>
        <stp>MC FP Equity</stp>
        <stp>SECURITY_NAME</stp>
        <stp>[VALORES POTENCIALES Y SEGUIMIENTO.xlsx]SPX SX5E CAC40 DAX30 IBEX35!R40C14</stp>
        <tr r="N40" s="6"/>
      </tp>
      <tp t="s">
        <v>Schneider Electric SE</v>
        <stp/>
        <stp>##V3_BDPV12</stp>
        <stp>SU FP Equity</stp>
        <stp>SECURITY_NAME</stp>
        <stp>[VALORES POTENCIALES Y SEGUIMIENTO.xlsx]SPX SX5E CAC40 DAX30 IBEX35!R52C14</stp>
        <tr r="N52" s="6"/>
      </tp>
      <tp t="s">
        <v>Pernod Ricard SA</v>
        <stp/>
        <stp>##V3_BDPV12</stp>
        <stp>RI FP Equity</stp>
        <stp>SECURITY_NAME</stp>
        <stp>[VALORES POTENCIALES Y SEGUIMIENTO.xlsx]SPX SX5E CAC40 DAX30 IBEX35!R45C14</stp>
        <tr r="N45" s="6"/>
      </tp>
      <tp>
        <v>2.0051493305870238</v>
        <stp/>
        <stp>##V3_BDPV12</stp>
        <stp>M US Equity</stp>
        <stp>NET_DEBT_TO_EBITDA</stp>
        <stp>[VALORES POTENCIALES Y SEGUIMIENTO.xlsx]POTENCIALES!R238C20</stp>
        <tr r="T238" s="1"/>
      </tp>
      <tp>
        <v>11.379069262261465</v>
        <stp/>
        <stp>##V3_BDPV12</stp>
        <stp>DG US Equity</stp>
        <stp>EV_EBITDA_ADJUSTED</stp>
        <stp>[VALORES POTENCIALES Y SEGUIMIENTO.xlsx]POTENCIALES!R227C15</stp>
        <tr r="O227" s="1"/>
      </tp>
      <tp>
        <v>10.277429179555833</v>
        <stp/>
        <stp>##V3_BDPV12</stp>
        <stp>DE US Equity</stp>
        <stp>EV_EBITDA_ADJUSTED</stp>
        <stp>[VALORES POTENCIALES Y SEGUIMIENTO.xlsx]POTENCIALES!R159C15</stp>
        <tr r="O159" s="1"/>
      </tp>
      <tp t="s">
        <v>Naturgy Energy Group SA</v>
        <stp/>
        <stp>##V3_BDPV12</stp>
        <stp>NTGY SM Equity</stp>
        <stp>SECURITY_NAME</stp>
        <stp>[VALORES POTENCIALES Y SEGUIMIENTO.xlsx]SPX SX5E CAC40 DAX30 IBEX35!R32C41</stp>
        <tr r="AO32" s="6"/>
      </tp>
      <tp>
        <v>2.2326072659877632</v>
        <stp/>
        <stp>##V3_BDPV12</stp>
        <stp>J US Equity</stp>
        <stp>NET_DEBT_TO_EBITDA</stp>
        <stp>[VALORES POTENCIALES Y SEGUIMIENTO.xlsx]POTENCIALES!R137C20</stp>
        <tr r="T137" s="1"/>
      </tp>
      <tp>
        <v>17689552325.280003</v>
        <stp/>
        <stp>##V3_BDPV12</stp>
        <stp>AMCR UN Equity</stp>
        <stp>CUR_MKT_CAP</stp>
        <stp>[VALORES POTENCIALES Y SEGUIMIENTO.xlsx]SPX SX5E CAC40 DAX30 IBEX35!R35C3</stp>
        <tr r="C35" s="6"/>
      </tp>
      <tp t="s">
        <v>09/02/2023</v>
        <stp/>
        <stp>##V3_BDPV12</stp>
        <stp>MA US Equity</stp>
        <stp>DVD_PAY_DT</stp>
        <stp>[VALORES POTENCIALES Y SEGUIMIENTO.xlsx]POTENCIALES!R103C12</stp>
        <tr r="L103" s="1"/>
      </tp>
      <tp t="s">
        <v>#N/A N/A</v>
        <stp/>
        <stp>##V3_BDPV12</stp>
        <stp>PTCOR0AE0006 ISIN</stp>
        <stp>INTERVAL_LOW</stp>
        <stp>[VALORES POTENCIALES Y SEGUIMIENTO.xlsx]CARTERA!R54C6</stp>
        <stp>START_DATE_OVERRIDE</stp>
        <stp>20200101</stp>
        <stp>END_DATE_OVERRIDE</stp>
        <stp>20230203</stp>
        <stp>MARKET_DATA_OVERRIDE</stp>
        <stp>PX_LAST</stp>
        <tr r="F54" s="4"/>
      </tp>
      <tp>
        <v>-4.7859319578358393E-2</v>
        <stp/>
        <stp>##V3_BDPV12</stp>
        <stp>V US Equity</stp>
        <stp>NET_DEBT_TO_EBITDA</stp>
        <stp>[VALORES POTENCIALES Y SEGUIMIENTO.xlsx]POTENCIALES!R105C20</stp>
        <tr r="T105" s="1"/>
      </tp>
      <tp>
        <v>88.761324145726803</v>
        <stp/>
        <stp>##V3_BDPV12</stp>
        <stp>DT US Equity</stp>
        <stp>EV_EBITDA_ADJUSTED</stp>
        <stp>[VALORES POTENCIALES Y SEGUIMIENTO.xlsx]POTENCIALES!R305C15</stp>
        <tr r="O305" s="1"/>
      </tp>
      <tp t="s">
        <v>30/03/2023</v>
        <stp/>
        <stp>##V3_BDPV12</stp>
        <stp>PAYX US Equity</stp>
        <stp>EXPECTED_REPORT_DT</stp>
        <stp>[VALORES POTENCIALES Y SEGUIMIENTO.xlsx]POTENCIALES!R306C8</stp>
        <tr r="H306" s="1"/>
      </tp>
      <tp t="s">
        <v>Internet &amp; Direct Marketing Re</v>
        <stp/>
        <stp>##V3_BDPV12</stp>
        <stp>ETSY US Equity</stp>
        <stp>GICS_INDUSTRY_NAME</stp>
        <stp>[VALORES POTENCIALES Y SEGUIMIENTO.xlsx]POTENCIALES!R260C6</stp>
        <tr r="F260" s="1"/>
      </tp>
      <tp t="s">
        <v>#N/A N/A</v>
        <stp/>
        <stp>##V3_BDPV12</stp>
        <stp>PTSEM0AM0004 ISIN</stp>
        <stp>INTERVAL_HIGH</stp>
        <stp>[VALORES POTENCIALES Y SEGUIMIENTO.xlsx]CARTERA!R48C4</stp>
        <stp>START_DATE_OVERRIDE</stp>
        <stp>20200101</stp>
        <stp>END_DATE_OVERRIDE</stp>
        <stp>20230203</stp>
        <stp>MARKET_DATA_OVERRIDE</stp>
        <stp>PX_LAST</stp>
        <tr r="D48" s="4"/>
      </tp>
      <tp t="s">
        <v>Software</v>
        <stp/>
        <stp>##V3_BDPV12</stp>
        <stp>APPF US Equity</stp>
        <stp>GICS_INDUSTRY_NAME</stp>
        <stp>[VALORES POTENCIALES Y SEGUIMIENTO.xlsx]POTENCIALES!R284C6</stp>
        <tr r="F284" s="1"/>
      </tp>
      <tp t="s">
        <v>Internet &amp; Direct Marketing Re</v>
        <stp/>
        <stp>##V3_BDPV12</stp>
        <stp>GRUB US Equity</stp>
        <stp>GICS_INDUSTRY_NAME</stp>
        <stp>[VALORES POTENCIALES Y SEGUIMIENTO.xlsx]POTENCIALES!R266C6</stp>
        <tr r="F266" s="1"/>
      </tp>
      <tp t="s">
        <v>Interactive Media &amp; Services</v>
        <stp/>
        <stp>##V3_BDPV12</stp>
        <stp>TWTR US Equity</stp>
        <stp>GICS_INDUSTRY_NAME</stp>
        <stp>[VALORES POTENCIALES Y SEGUIMIENTO.xlsx]POTENCIALES!R273C6</stp>
        <tr r="F273" s="1"/>
      </tp>
      <tp t="s">
        <v>STARBUCKS CORP</v>
        <stp/>
        <stp>##V3_BDPV12</stp>
        <stp>SBUX US Equity</stp>
        <stp>SHORT_NAME</stp>
        <stp>[VALORES POTENCIALES Y SEGUIMIENTO.xlsx]POTENCIALES!R240C5</stp>
        <tr r="E240" s="1"/>
      </tp>
      <tp>
        <v>0</v>
        <stp/>
        <stp>##V3_BDPV12</stp>
        <stp>PTON US Equity</stp>
        <stp>EQY_DPS</stp>
        <stp>[VALORES POTENCIALES Y SEGUIMIENTO.xlsx]POTENCIALES!R22C10</stp>
        <tr r="J22" s="1"/>
      </tp>
      <tp t="s">
        <v>23/02/2023</v>
        <stp/>
        <stp>##V3_BDPV12</stp>
        <stp>ADSK US Equity</stp>
        <stp>EXPECTED_REPORT_DT</stp>
        <stp>[VALORES POTENCIALES Y SEGUIMIENTO.xlsx]POTENCIALES!R293C8</stp>
        <tr r="H293" s="1"/>
      </tp>
      <tp t="s">
        <v>Aerospace &amp; Defense</v>
        <stp/>
        <stp>##V3_BDPV12</stp>
        <stp>BWXT US Equity</stp>
        <stp>GICS_INDUSTRY_NAME</stp>
        <stp>[VALORES POTENCIALES Y SEGUIMIENTO.xlsx]POTENCIALES!R153C6</stp>
        <tr r="F153" s="1"/>
      </tp>
      <tp t="s">
        <v>16/02/2023</v>
        <stp/>
        <stp>##V3_BDPV12</stp>
        <stp>ZBRA US Equity</stp>
        <stp>EXPECTED_REPORT_DT</stp>
        <stp>[VALORES POTENCIALES Y SEGUIMIENTO.xlsx]POTENCIALES!R345C8</stp>
        <tr r="H345" s="1"/>
      </tp>
      <tp t="s">
        <v>NETFLIX INC</v>
        <stp/>
        <stp>##V3_BDPV12</stp>
        <stp>NFLX US Equity</stp>
        <stp>SHORT_NAME</stp>
        <stp>[VALORES POTENCIALES Y SEGUIMIENTO.xlsx]POTENCIALES!R274C5</stp>
        <tr r="E274" s="1"/>
      </tp>
      <tp>
        <v>25.68</v>
        <stp/>
        <stp>##V3_BDPV12</stp>
        <stp>US88032Q1094 ISIN</stp>
        <stp>INTERVAL_LOW</stp>
        <stp>[VALORES POTENCIALES Y SEGUIMIENTO.xlsx]CARTERA!R40C6</stp>
        <stp>START_DATE_OVERRIDE</stp>
        <stp>20200101</stp>
        <stp>END_DATE_OVERRIDE</stp>
        <stp>20230203</stp>
        <stp>MARKET_DATA_OVERRIDE</stp>
        <stp>PX_LAST</stp>
        <tr r="F40" s="4"/>
      </tp>
      <tp t="s">
        <v>Household Durables</v>
        <stp/>
        <stp>##V3_BDPV12</stp>
        <stp>IRBT US Equity</stp>
        <stp>GICS_INDUSTRY_NAME</stp>
        <stp>[VALORES POTENCIALES Y SEGUIMIENTO.xlsx]POTENCIALES!R256C6</stp>
        <tr r="F256" s="1"/>
      </tp>
      <tp t="s">
        <v>COGENT COMMUNICA</v>
        <stp/>
        <stp>##V3_BDPV12</stp>
        <stp>CCOI US Equity</stp>
        <stp>SHORT_NAME</stp>
        <stp>[VALORES POTENCIALES Y SEGUIMIENTO.xlsx]POTENCIALES!R271C5</stp>
        <tr r="E271" s="1"/>
      </tp>
      <tp t="s">
        <v>21/02/2023</v>
        <stp/>
        <stp>##V3_BDPV12</stp>
        <stp>PANW US Equity</stp>
        <stp>EXPECTED_REPORT_DT</stp>
        <stp>[VALORES POTENCIALES Y SEGUIMIENTO.xlsx]POTENCIALES!R276C8</stp>
        <tr r="H276" s="1"/>
      </tp>
      <tp>
        <v>57.05</v>
        <stp/>
        <stp>##V3_BDPV12</stp>
        <stp>MO US Equity</stp>
        <stp>HIGH_52WEEK</stp>
        <stp>[VALORES POTENCIALES Y SEGUIMIENTO.xlsx]POTENCIALES!R32C33</stp>
        <tr r="AG32" s="1"/>
      </tp>
      <tp t="s">
        <v>#N/A N/A</v>
        <stp/>
        <stp>##V3_BDPV12</stp>
        <stp>PTCOR0AE0006 ISIN</stp>
        <stp>INTERVAL_HIGH</stp>
        <stp>[VALORES POTENCIALES Y SEGUIMIENTO.xlsx]CARTERA!R54C4</stp>
        <stp>START_DATE_OVERRIDE</stp>
        <stp>20200101</stp>
        <stp>END_DATE_OVERRIDE</stp>
        <stp>20230203</stp>
        <stp>MARKET_DATA_OVERRIDE</stp>
        <stp>PX_LAST</stp>
        <tr r="D54" s="4"/>
      </tp>
      <tp>
        <v>-0.42596643321091959</v>
        <stp/>
        <stp>##V3_BDPV12</stp>
        <stp>KFY US Equity</stp>
        <stp>NET_DEBT_TO_EBITDA</stp>
        <stp>[VALORES POTENCIALES Y SEGUIMIENTO.xlsx]POTENCIALES!R250C20</stp>
        <tr r="T250" s="1"/>
      </tp>
      <tp>
        <v>3.335738364184754</v>
        <stp/>
        <stp>##V3_BDPV12</stp>
        <stp>EFX US Equity</stp>
        <stp>NET_DEBT_TO_EBITDA</stp>
        <stp>[VALORES POTENCIALES Y SEGUIMIENTO.xlsx]POTENCIALES!R180C20</stp>
        <tr r="T180" s="1"/>
      </tp>
      <tp t="s">
        <v>Metal &amp; Glass Containers</v>
        <stp/>
        <stp>##V3_BDPV12</stp>
        <stp>CCL/B CN Equity</stp>
        <stp>GICS_SUB_INDUSTRY_NAME</stp>
        <stp>[VALORES POTENCIALES Y SEGUIMIENTO.xlsx]POTENCIALES!R167C7</stp>
        <tr r="G167" s="1"/>
      </tp>
      <tp>
        <v>5.7780251479289939</v>
        <stp/>
        <stp>##V3_BDPV12</stp>
        <stp>JWN US Equity</stp>
        <stp>EV_EBITDA_ADJUSTED</stp>
        <stp>[VALORES POTENCIALES Y SEGUIMIENTO.xlsx]POTENCIALES!R235C15</stp>
        <tr r="O235" s="1"/>
      </tp>
      <tp>
        <v>25520684463.420002</v>
        <stp/>
        <stp>##V3_BDPV12</stp>
        <stp>EIX UN Equity</stp>
        <stp>CUR_MKT_CAP</stp>
        <stp>[VALORES POTENCIALES Y SEGUIMIENTO.xlsx]SPX SX5E CAC40 DAX30 IBEX35!R164C3</stp>
        <tr r="C164" s="6"/>
      </tp>
      <tp>
        <v>53236866754.500008</v>
        <stp/>
        <stp>##V3_BDPV12</stp>
        <stp>FDX UN Equity</stp>
        <stp>CUR_MKT_CAP</stp>
        <stp>[VALORES POTENCIALES Y SEGUIMIENTO.xlsx]SPX SX5E CAC40 DAX30 IBEX35!R189C3</stp>
        <tr r="C189" s="6"/>
      </tp>
      <tp>
        <v>27.45</v>
        <stp/>
        <stp>##V3_BDPV12</stp>
        <stp>NCR US Equity</stp>
        <stp>LAST PRICE</stp>
        <stp>[VALORES POTENCIALES Y SEGUIMIENTO.xlsx]POTENCIALES!R343C30</stp>
        <tr r="AD343" s="1"/>
      </tp>
      <tp>
        <v>0.25</v>
        <stp/>
        <stp>##V3_BDPV12</stp>
        <stp>JEN GY Equity</stp>
        <stp>EQY_DPS</stp>
        <stp>[VALORES POTENCIALES Y SEGUIMIENTO.xlsx]CARTERA!R55C39</stp>
        <tr r="AM55" s="4"/>
      </tp>
      <tp t="s">
        <v>27/04/2023</v>
        <stp/>
        <stp>##V3_BDPV12</stp>
        <stp>TDY US Equity</stp>
        <stp>EXPECTED_REPORT_DT</stp>
        <stp>[VALORES POTENCIALES Y SEGUIMIENTO.xlsx]POTENCIALES!R201C8</stp>
        <tr r="H201" s="1"/>
      </tp>
      <tp t="s">
        <v>Electrical Equipment</v>
        <stp/>
        <stp>##V3_BDPV12</stp>
        <stp>EMR US Equity</stp>
        <stp>GICS_INDUSTRY_NAME</stp>
        <stp>[VALORES POTENCIALES Y SEGUIMIENTO.xlsx]POTENCIALES!R123C6</stp>
        <tr r="F123" s="1"/>
      </tp>
      <tp t="s">
        <v>WASTE CONNECTION</v>
        <stp/>
        <stp>##V3_BDPV12</stp>
        <stp>WCN US Equity</stp>
        <stp>SHORT_NAME</stp>
        <stp>[VALORES POTENCIALES Y SEGUIMIENTO.xlsx]POTENCIALES!R147C5</stp>
        <tr r="E147" s="1"/>
      </tp>
      <tp t="s">
        <v>WEX INC</v>
        <stp/>
        <stp>##V3_BDPV12</stp>
        <stp>WEX US Equity</stp>
        <stp>SHORT_NAME</stp>
        <stp>[VALORES POTENCIALES Y SEGUIMIENTO.xlsx]POTENCIALES!R187C5</stp>
        <tr r="E187" s="1"/>
      </tp>
      <tp t="s">
        <v>31/03/2023</v>
        <stp/>
        <stp>##V3_BDPV12</stp>
        <stp>WBA US Equity</stp>
        <stp>EXPECTED_REPORT_DT</stp>
        <stp>[VALORES POTENCIALES Y SEGUIMIENTO.xlsx]POTENCIALES!R232C8</stp>
        <tr r="H232" s="1"/>
      </tp>
      <tp>
        <v>486.24799999999999</v>
        <stp/>
        <stp>##V3_BDPV12</stp>
        <stp>TDG US Equity</stp>
        <stp>LOW_52WEEK</stp>
        <stp>[VALORES POTENCIALES Y SEGUIMIENTO.xlsx]POTENCIALES!R202C35</stp>
        <tr r="AI202" s="1"/>
      </tp>
      <tp>
        <v>18285011394.299999</v>
        <stp/>
        <stp>##V3_BDPV12</stp>
        <stp>CNP UN Equity</stp>
        <stp>CUR_MKT_CAP</stp>
        <stp>[VALORES POTENCIALES Y SEGUIMIENTO.xlsx]SPX SX5E CAC40 DAX30 IBEX35!R113C3</stp>
        <tr r="C113" s="6"/>
      </tp>
      <tp t="s">
        <v>Multiline Retail</v>
        <stp/>
        <stp>##V3_BDPV12</stp>
        <stp>M US Equity</stp>
        <stp>GICS_INDUSTRY_NAME</stp>
        <stp>[VALORES POTENCIALES Y SEGUIMIENTO.xlsx]POTENCIALES!R238C6</stp>
        <tr r="F238" s="1"/>
      </tp>
      <tp>
        <v>10358843120.799999</v>
        <stp/>
        <stp>##V3_BDPV12</stp>
        <stp>UHS UN Equity</stp>
        <stp>CUR_MKT_CAP</stp>
        <stp>[VALORES POTENCIALES Y SEGUIMIENTO.xlsx]SPX SX5E CAC40 DAX30 IBEX35!R465C3</stp>
        <tr r="C465" s="6"/>
      </tp>
      <tp t="s">
        <v>#N/A N/A</v>
        <stp/>
        <stp>##V3_BDPV12</stp>
        <stp>CDK US Equity</stp>
        <stp>LOW_52WEEK</stp>
        <stp>[VALORES POTENCIALES Y SEGUIMIENTO.xlsx]POTENCIALES!R287C35</stp>
        <tr r="AI287" s="1"/>
      </tp>
      <tp>
        <v>53944884000</v>
        <stp/>
        <stp>##V3_BDPV12</stp>
        <stp>MET UN Equity</stp>
        <stp>CUR_MKT_CAP</stp>
        <stp>[VALORES POTENCIALES Y SEGUIMIENTO.xlsx]SPX SX5E CAC40 DAX30 IBEX35!R308C3</stp>
        <tr r="C308" s="6"/>
      </tp>
      <tp t="s">
        <v>Specialty Retail</v>
        <stp/>
        <stp>##V3_BDPV12</stp>
        <stp>BBY US Equity</stp>
        <stp>GICS_INDUSTRY_NAME</stp>
        <stp>[VALORES POTENCIALES Y SEGUIMIENTO.xlsx]POTENCIALES!R224C6</stp>
        <tr r="F224" s="1"/>
      </tp>
      <tp t="s">
        <v>15/02/2023</v>
        <stp/>
        <stp>##V3_BDPV12</stp>
        <stp>ZG US Equity</stp>
        <stp>EXPECTED_REPORT_DT</stp>
        <stp>[VALORES POTENCIALES Y SEGUIMIENTO.xlsx]POTENCIALES!R267C8</stp>
        <tr r="H267" s="1"/>
      </tp>
      <tp t="s">
        <v>ROPER TECHNOLOGI</v>
        <stp/>
        <stp>##V3_BDPV12</stp>
        <stp>ROP US Equity</stp>
        <stp>SHORT_NAME</stp>
        <stp>[VALORES POTENCIALES Y SEGUIMIENTO.xlsx]POTENCIALES!R132C5</stp>
        <tr r="E132" s="1"/>
      </tp>
      <tp>
        <v>8512668873.7200003</v>
        <stp/>
        <stp>##V3_BDPV12</stp>
        <stp>PNW UN Equity</stp>
        <stp>CUR_MKT_CAP</stp>
        <stp>[VALORES POTENCIALES Y SEGUIMIENTO.xlsx]SPX SX5E CAC40 DAX30 IBEX35!R383C3</stp>
        <tr r="C383" s="6"/>
      </tp>
      <tp>
        <v>93047080000</v>
        <stp/>
        <stp>##V3_BDPV12</stp>
        <stp>NOW UN Equity</stp>
        <stp>CUR_MKT_CAP</stp>
        <stp>[VALORES POTENCIALES Y SEGUIMIENTO.xlsx]SPX SX5E CAC40 DAX30 IBEX35!R342C3</stp>
        <tr r="C342" s="6"/>
      </tp>
      <tp t="s">
        <v>#N/A N/A</v>
        <stp/>
        <stp>##V3_BDPV12</stp>
        <stp>RTN US Equity</stp>
        <stp>EXPECTED_REPORT_DT</stp>
        <stp>[VALORES POTENCIALES Y SEGUIMIENTO.xlsx]POTENCIALES!R197C8</stp>
        <tr r="H197" s="1"/>
      </tp>
      <tp>
        <v>35495353685.399994</v>
        <stp/>
        <stp>##V3_BDPV12</stp>
        <stp>CMI UN Equity</stp>
        <stp>CUR_MKT_CAP</stp>
        <stp>[VALORES POTENCIALES Y SEGUIMIENTO.xlsx]SPX SX5E CAC40 DAX30 IBEX35!R110C3</stp>
        <tr r="C110" s="6"/>
      </tp>
      <tp>
        <v>427128186875.59003</v>
        <stp/>
        <stp>##V3_BDPV12</stp>
        <stp>JNJ UN Equity</stp>
        <stp>CUR_MKT_CAP</stp>
        <stp>[VALORES POTENCIALES Y SEGUIMIENTO.xlsx]SPX SX5E CAC40 DAX30 IBEX35!R263C3</stp>
        <tr r="C263" s="6"/>
      </tp>
      <tp t="s">
        <v>Cardinal Health Inc</v>
        <stp/>
        <stp>##V3_BDPV12</stp>
        <stp>CAH UN Equity</stp>
        <stp>SECURITY_NAME</stp>
        <stp>[VALORES POTENCIALES Y SEGUIMIENTO.xlsx]SPX SX5E CAC40 DAX30 IBEX35!R84C5</stp>
        <tr r="E84" s="6"/>
      </tp>
      <tp t="s">
        <v>Air Products and Chemicals Inc</v>
        <stp/>
        <stp>##V3_BDPV12</stp>
        <stp>APD UN Equity</stp>
        <stp>SECURITY_NAME</stp>
        <stp>[VALORES POTENCIALES Y SEGUIMIENTO.xlsx]SPX SX5E CAC40 DAX30 IBEX35!R48C5</stp>
        <tr r="E48" s="6"/>
      </tp>
      <tp t="s">
        <v>American Water Works Co Inc</v>
        <stp/>
        <stp>##V3_BDPV12</stp>
        <stp>AWK UN Equity</stp>
        <stp>SECURITY_NAME</stp>
        <stp>[VALORES POTENCIALES Y SEGUIMIENTO.xlsx]SPX SX5E CAC40 DAX30 IBEX35!R57C5</stp>
        <tr r="E57" s="6"/>
      </tp>
      <tp>
        <v>192.26</v>
        <stp/>
        <stp>##V3_BDPV12</stp>
        <stp>ADP US Equity</stp>
        <stp>LOW_52WEEK</stp>
        <stp>[VALORES POTENCIALES Y SEGUIMIENTO.xlsx]POTENCIALES!R184C35</stp>
        <tr r="AI184" s="1"/>
      </tp>
      <tp t="s">
        <v>17/03/2023</v>
        <stp/>
        <stp>##V3_BDPV12</stp>
        <stp>DG US Equity</stp>
        <stp>EXPECTED_REPORT_DT</stp>
        <stp>[VALORES POTENCIALES Y SEGUIMIENTO.xlsx]POTENCIALES!R227C8</stp>
        <tr r="H227" s="1"/>
      </tp>
      <tp t="s">
        <v>UNITED TECH CORP</v>
        <stp/>
        <stp>##V3_BDPV12</stp>
        <stp>UTX US Equity</stp>
        <stp>SHORT_NAME</stp>
        <stp>[VALORES POTENCIALES Y SEGUIMIENTO.xlsx]POTENCIALES!R205C5</stp>
        <tr r="E205" s="1"/>
      </tp>
      <tp t="s">
        <v>META PLATFORMS-A</v>
        <stp/>
        <stp>##V3_BDPV12</stp>
        <stp>FB US Equity</stp>
        <stp>SHORT_NAME</stp>
        <stp>[VALORES POTENCIALES Y SEGUIMIENTO.xlsx]POTENCIALES!R272C5</stp>
        <tr r="E272" s="1"/>
      </tp>
      <tp t="s">
        <v>Specialty Retail</v>
        <stp/>
        <stp>##V3_BDPV12</stp>
        <stp>AZO US Equity</stp>
        <stp>GICS_INDUSTRY_NAME</stp>
        <stp>[VALORES POTENCIALES Y SEGUIMIENTO.xlsx]POTENCIALES!R217C6</stp>
        <tr r="F217" s="1"/>
      </tp>
      <tp>
        <v>157470936279.47</v>
        <stp/>
        <stp>##V3_BDPV12</stp>
        <stp>LIN UN Equity</stp>
        <stp>CUR_MKT_CAP</stp>
        <stp>[VALORES POTENCIALES Y SEGUIMIENTO.xlsx]SPX SX5E CAC40 DAX30 IBEX35!R284C3</stp>
        <tr r="C284" s="6"/>
      </tp>
      <tp t="s">
        <v>14/02/2023</v>
        <stp/>
        <stp>##V3_BDPV12</stp>
        <stp>TRU US Equity</stp>
        <stp>EXPECTED_REPORT_DT</stp>
        <stp>[VALORES POTENCIALES Y SEGUIMIENTO.xlsx]POTENCIALES!R181C8</stp>
        <tr r="H181" s="1"/>
      </tp>
      <tp>
        <v>265.73</v>
        <stp/>
        <stp>##V3_BDPV12</stp>
        <stp>MCD US Equity</stp>
        <stp>LAST PRICE</stp>
        <stp>[VALORES POTENCIALES Y SEGUIMIENTO.xlsx]POTENCIALES!R246C30</stp>
        <tr r="AD246" s="1"/>
      </tp>
      <tp>
        <v>147.91</v>
        <stp/>
        <stp>##V3_BDPV12</stp>
        <stp>CDW US Equity</stp>
        <stp>LOW_52WEEK</stp>
        <stp>[VALORES POTENCIALES Y SEGUIMIENTO.xlsx]POTENCIALES!R270C35</stp>
        <tr r="AI270" s="1"/>
      </tp>
      <tp>
        <v>3</v>
        <stp/>
        <stp>##V3_BDPV12</stp>
        <stp>LOW US Equity</stp>
        <stp>EQY_DPS</stp>
        <stp>[VALORES POTENCIALES Y SEGUIMIENTO.xlsx]CARTERA!R31C39</stp>
        <tr r="AM31" s="4"/>
      </tp>
      <tp t="s">
        <v>14/02/2023</v>
        <stp/>
        <stp>##V3_BDPV12</stp>
        <stp>CAE CN Equity</stp>
        <stp>EXPECTED_REPORT_DT</stp>
        <stp>[VALORES POTENCIALES Y SEGUIMIENTO.xlsx]POTENCIALES!R210C8</stp>
        <tr r="H210" s="1"/>
      </tp>
      <tp>
        <v>325</v>
        <stp/>
        <stp>##V3_BDPV12</stp>
        <stp>TDY US Equity</stp>
        <stp>LOW_52WEEK</stp>
        <stp>[VALORES POTENCIALES Y SEGUIMIENTO.xlsx]POTENCIALES!R201C35</stp>
        <tr r="AI201" s="1"/>
      </tp>
      <tp t="s">
        <v>HELMERICH &amp; PAYN</v>
        <stp/>
        <stp>##V3_BDPV12</stp>
        <stp>HP US Equity</stp>
        <stp>SHORT_NAME</stp>
        <stp>[VALORES POTENCIALES Y SEGUIMIENTO.xlsx]POTENCIALES!R332C5</stp>
        <tr r="E332" s="1"/>
      </tp>
      <tp>
        <v>29414270015.75</v>
        <stp/>
        <stp>##V3_BDPV12</stp>
        <stp>WEC UN Equity</stp>
        <stp>CUR_MKT_CAP</stp>
        <stp>[VALORES POTENCIALES Y SEGUIMIENTO.xlsx]SPX SX5E CAC40 DAX30 IBEX35!R488C3</stp>
        <tr r="C488" s="6"/>
      </tp>
      <tp>
        <v>15214706289.940001</v>
        <stp/>
        <stp>##V3_BDPV12</stp>
        <stp>PTC UW Equity</stp>
        <stp>CUR_MKT_CAP</stp>
        <stp>[VALORES POTENCIALES Y SEGUIMIENTO.xlsx]SPX SX5E CAC40 DAX30 IBEX35!R390C3</stp>
        <tr r="C390" s="6"/>
      </tp>
      <tp>
        <v>87.48</v>
        <stp/>
        <stp>##V3_BDPV12</stp>
        <stp>CCK US Equity</stp>
        <stp>LAST PRICE</stp>
        <stp>[VALORES POTENCIALES Y SEGUIMIENTO.xlsx]POTENCIALES!R166C30</stp>
        <tr r="AD166" s="1"/>
      </tp>
      <tp>
        <v>86.97</v>
        <stp/>
        <stp>##V3_BDPV12</stp>
        <stp>ACM US Equity</stp>
        <stp>LAST PRICE</stp>
        <stp>[VALORES POTENCIALES Y SEGUIMIENTO.xlsx]POTENCIALES!R136C30</stp>
        <tr r="AD136" s="1"/>
      </tp>
      <tp>
        <v>132.58500000000001</v>
        <stp/>
        <stp>##V3_BDPV12</stp>
        <stp>WCN US Equity</stp>
        <stp>LAST PRICE</stp>
        <stp>[VALORES POTENCIALES Y SEGUIMIENTO.xlsx]POTENCIALES!R147C30</stp>
        <tr r="AD147" s="1"/>
      </tp>
      <tp>
        <v>317.66000000000003</v>
        <stp/>
        <stp>##V3_BDPV12</stp>
        <stp>MCO US Equity</stp>
        <stp>LAST PRICE</stp>
        <stp>[VALORES POTENCIALES Y SEGUIMIENTO.xlsx]POTENCIALES!R182C30</stp>
        <tr r="AD182" s="1"/>
      </tp>
      <tp>
        <v>30216396496.640003</v>
        <stp/>
        <stp>##V3_BDPV12</stp>
        <stp>PEG UN Equity</stp>
        <stp>CUR_MKT_CAP</stp>
        <stp>[VALORES POTENCIALES Y SEGUIMIENTO.xlsx]SPX SX5E CAC40 DAX30 IBEX35!R368C3</stp>
        <tr r="C368" s="6"/>
      </tp>
      <tp>
        <v>17.048693937900445</v>
        <stp/>
        <stp>##V3_BDPV12</stp>
        <stp>EA US Equity</stp>
        <stp>EV_EBITDA_ADJUSTED</stp>
        <stp>[VALORES POTENCIALES Y SEGUIMIENTO.xlsx]POTENCIALES!R329C15</stp>
        <tr r="O329" s="1"/>
      </tp>
      <tp t="s">
        <v>#N/A N/A</v>
        <stp/>
        <stp>##V3_BDPV12</stp>
        <stp>LB US Equity</stp>
        <stp>DVD_PAY_DT</stp>
        <stp>[VALORES POTENCIALES Y SEGUIMIENTO.xlsx]POTENCIALES!R211C12</stp>
        <tr r="L211" s="1"/>
      </tp>
      <tp>
        <v>0.03</v>
        <stp/>
        <stp>##V3_BDPV12</stp>
        <stp>ES0157261019 ISIN</stp>
        <stp>INTERVAL_LOW</stp>
        <stp>[VALORES POTENCIALES Y SEGUIMIENTO.xlsx]CARTERA!R36C6</stp>
        <stp>START_DATE_OVERRIDE</stp>
        <stp>20200101</stp>
        <stp>END_DATE_OVERRIDE</stp>
        <stp>20230203</stp>
        <stp>MARKET_DATA_OVERRIDE</stp>
        <stp>PX_LAST</stp>
        <tr r="F36" s="4"/>
      </tp>
      <tp>
        <v>99188151759.449997</v>
        <stp/>
        <stp>##V3_BDPV12</stp>
        <stp>AMAT UW Equity</stp>
        <stp>CUR_MKT_CAP</stp>
        <stp>[VALORES POTENCIALES Y SEGUIMIENTO.xlsx]SPX SX5E CAC40 DAX30 IBEX35!R34C3</stp>
        <tr r="C34" s="6"/>
      </tp>
      <tp>
        <v>56.092500000000001</v>
        <stp/>
        <stp>##V3_BDPV12</stp>
        <stp>US0378331005 ISIN</stp>
        <stp>INTERVAL_LOW</stp>
        <stp>[VALORES POTENCIALES Y SEGUIMIENTO.xlsx]CARTERA!R50C6</stp>
        <stp>START_DATE_OVERRIDE</stp>
        <stp>20200101</stp>
        <stp>END_DATE_OVERRIDE</stp>
        <stp>20230203</stp>
        <stp>MARKET_DATA_OVERRIDE</stp>
        <stp>PX_LAST</stp>
        <tr r="F50" s="4"/>
      </tp>
      <tp>
        <v>5.2</v>
        <stp/>
        <stp>##V3_BDPV12</stp>
        <stp>HK0941009539 ISIN</stp>
        <stp>INTERVAL_LOW</stp>
        <stp>[VALORES POTENCIALES Y SEGUIMIENTO.xlsx]CARTERA!R59C6</stp>
        <stp>START_DATE_OVERRIDE</stp>
        <stp>20200101</stp>
        <stp>END_DATE_OVERRIDE</stp>
        <stp>20230203</stp>
        <stp>MARKET_DATA_OVERRIDE</stp>
        <stp>PX_LAST</stp>
        <tr r="F59" s="4"/>
      </tp>
      <tp>
        <v>15.1</v>
        <stp/>
        <stp>##V3_BDPV12</stp>
        <stp>M US Equity</stp>
        <stp>LOW_52WEEK</stp>
        <stp>[VALORES POTENCIALES Y SEGUIMIENTO.xlsx]POTENCIALES!R238C35</stp>
        <tr r="AI238" s="1"/>
      </tp>
      <tp>
        <v>2.92</v>
        <stp/>
        <stp>##V3_BDPV12</stp>
        <stp>GILD US Equity</stp>
        <stp>EQY_DPS</stp>
        <stp>[VALORES POTENCIALES Y SEGUIMIENTO.xlsx]POTENCIALES!R39C10</stp>
        <tr r="J39" s="1"/>
      </tp>
      <tp t="s">
        <v>PAYCOM SOFTWARE</v>
        <stp/>
        <stp>##V3_BDPV12</stp>
        <stp>PAYC US Equity</stp>
        <stp>SHORT_NAME</stp>
        <stp>[VALORES POTENCIALES Y SEGUIMIENTO.xlsx]POTENCIALES!R320C5</stp>
        <tr r="E320" s="1"/>
      </tp>
      <tp>
        <v>106.78</v>
        <stp/>
        <stp>##V3_BDPV12</stp>
        <stp>J US Equity</stp>
        <stp>LOW_52WEEK</stp>
        <stp>[VALORES POTENCIALES Y SEGUIMIENTO.xlsx]POTENCIALES!R137C35</stp>
        <tr r="AI137" s="1"/>
      </tp>
      <tp>
        <v>112.52</v>
        <stp/>
        <stp>##V3_BDPV12</stp>
        <stp>A US Equity</stp>
        <stp>LOW_52WEEK</stp>
        <stp>[VALORES POTENCIALES Y SEGUIMIENTO.xlsx]POTENCIALES!R131C35</stp>
        <tr r="AI131" s="1"/>
      </tp>
      <tp>
        <v>27.93</v>
        <stp/>
        <stp>##V3_BDPV12</stp>
        <stp>B US Equity</stp>
        <stp>LOW_52WEEK</stp>
        <stp>[VALORES POTENCIALES Y SEGUIMIENTO.xlsx]POTENCIALES!R209C35</stp>
        <tr r="AI209" s="1"/>
      </tp>
      <tp t="s">
        <v>APPLE INC</v>
        <stp/>
        <stp>##V3_BDPV12</stp>
        <stp>AAPL US Equity</stp>
        <stp>SHORT_NAME</stp>
        <stp>[VALORES POTENCIALES Y SEGUIMIENTO.xlsx]POTENCIALES!R330C5</stp>
        <tr r="E330" s="1"/>
      </tp>
      <tp t="s">
        <v>01/03/2023</v>
        <stp/>
        <stp>##V3_BDPV12</stp>
        <stp>DLTR US Equity</stp>
        <stp>EXPECTED_REPORT_DT</stp>
        <stp>[VALORES POTENCIALES Y SEGUIMIENTO.xlsx]POTENCIALES!R228C8</stp>
        <tr r="H228" s="1"/>
      </tp>
      <tp t="s">
        <v>MASIMO CORP</v>
        <stp/>
        <stp>##V3_BDPV12</stp>
        <stp>MASI US Equity</stp>
        <stp>SHORT_NAME</stp>
        <stp>[VALORES POTENCIALES Y SEGUIMIENTO.xlsx]POTENCIALES!R120C5</stp>
        <tr r="E120" s="1"/>
      </tp>
      <tp t="s">
        <v>Commercial Services &amp; Supplies</v>
        <stp/>
        <stp>##V3_BDPV12</stp>
        <stp>SRCL US Equity</stp>
        <stp>GICS_INDUSTRY_NAME</stp>
        <stp>[VALORES POTENCIALES Y SEGUIMIENTO.xlsx]POTENCIALES!R145C6</stp>
        <tr r="F145" s="1"/>
      </tp>
      <tp t="s">
        <v>Capital Markets</v>
        <stp/>
        <stp>##V3_BDPV12</stp>
        <stp>MSCI US Equity</stp>
        <stp>GICS_INDUSTRY_NAME</stp>
        <stp>[VALORES POTENCIALES Y SEGUIMIENTO.xlsx]POTENCIALES!R314C6</stp>
        <tr r="F314" s="1"/>
      </tp>
      <tp>
        <v>238861053270.00003</v>
        <stp/>
        <stp>##V3_BDPV12</stp>
        <stp>ORCL US Equity</stp>
        <stp>CUR_MKT_CAP</stp>
        <stp>[VALORES POTENCIALES Y SEGUIMIENTO.xlsx]CARTERA!R45C20</stp>
        <tr r="T45" s="4"/>
      </tp>
      <tp t="s">
        <v>MIMECAST LTD</v>
        <stp/>
        <stp>##V3_BDPV12</stp>
        <stp>MIME US Equity</stp>
        <stp>SHORT_NAME</stp>
        <stp>[VALORES POTENCIALES Y SEGUIMIENTO.xlsx]POTENCIALES!R278C5</stp>
        <tr r="E278" s="1"/>
      </tp>
      <tp t="s">
        <v>Technology Hardware, Storage &amp;</v>
        <stp/>
        <stp>##V3_BDPV12</stp>
        <stp>NTAP US Equity</stp>
        <stp>GICS_INDUSTRY_NAME</stp>
        <stp>[VALORES POTENCIALES Y SEGUIMIENTO.xlsx]POTENCIALES!R333C6</stp>
        <tr r="F333" s="1"/>
      </tp>
      <tp t="s">
        <v>Semiconductors &amp; Semiconductor</v>
        <stp/>
        <stp>##V3_BDPV12</stp>
        <stp>AVGO US Equity</stp>
        <stp>GICS_INDUSTRY_NAME</stp>
        <stp>[VALORES POTENCIALES Y SEGUIMIENTO.xlsx]POTENCIALES!R351C6</stp>
        <tr r="F351" s="1"/>
      </tp>
      <tp t="s">
        <v>Software</v>
        <stp/>
        <stp>##V3_BDPV12</stp>
        <stp>OTEX US Equity</stp>
        <stp>GICS_INDUSTRY_NAME</stp>
        <stp>[VALORES POTENCIALES Y SEGUIMIENTO.xlsx]POTENCIALES!R323C6</stp>
        <tr r="F323" s="1"/>
      </tp>
      <tp t="s">
        <v>Commercial Services &amp; Supplies</v>
        <stp/>
        <stp>##V3_BDPV12</stp>
        <stp>TTEK US Equity</stp>
        <stp>GICS_INDUSTRY_NAME</stp>
        <stp>[VALORES POTENCIALES Y SEGUIMIENTO.xlsx]POTENCIALES!R143C6</stp>
        <tr r="F143" s="1"/>
      </tp>
      <tp t="s">
        <v>24/03/2023</v>
        <stp/>
        <stp>##V3_BDPV12</stp>
        <stp>NEOG US Equity</stp>
        <stp>EXPECTED_REPORT_DT</stp>
        <stp>[VALORES POTENCIALES Y SEGUIMIENTO.xlsx]POTENCIALES!R101C8</stp>
        <tr r="H101" s="1"/>
      </tp>
      <tp t="s">
        <v>#N/A N/A</v>
        <stp/>
        <stp>##V3_BDPV12</stp>
        <stp>MANT US Equity</stp>
        <stp>EXPECTED_REPORT_DT</stp>
        <stp>[VALORES POTENCIALES Y SEGUIMIENTO.xlsx]POTENCIALES!R325C8</stp>
        <tr r="H325" s="1"/>
      </tp>
      <tp t="s">
        <v>20/04/2023</v>
        <stp/>
        <stp>##V3_BDPV12</stp>
        <stp>NDAQ US Equity</stp>
        <stp>EXPECTED_REPORT_DT</stp>
        <stp>[VALORES POTENCIALES Y SEGUIMIENTO.xlsx]POTENCIALES!R110C8</stp>
        <tr r="H110" s="1"/>
      </tp>
      <tp t="s">
        <v>16/02/2023</v>
        <stp/>
        <stp>##V3_BDPV12</stp>
        <stp>AMAT US Equity</stp>
        <stp>EXPECTED_REPORT_DT</stp>
        <stp>[VALORES POTENCIALES Y SEGUIMIENTO.xlsx]POTENCIALES!R359C8</stp>
        <tr r="H359" s="1"/>
      </tp>
      <tp t="s">
        <v>Interactive Media &amp; Services</v>
        <stp/>
        <stp>##V3_BDPV12</stp>
        <stp>TRIP US Equity</stp>
        <stp>GICS_INDUSTRY_NAME</stp>
        <stp>[VALORES POTENCIALES Y SEGUIMIENTO.xlsx]POTENCIALES!R265C6</stp>
        <tr r="F265" s="1"/>
      </tp>
      <tp t="s">
        <v>Basic Materials</v>
        <stp/>
        <stp>##V3_BDPV12</stp>
        <stp>CF UN Equity</stp>
        <stp>ICB_INDUSTRY_NAME</stp>
        <stp>[VALORES POTENCIALES Y SEGUIMIENTO.xlsx]SPX SX5E CAC40 DAX30 IBEX35!R97C4</stp>
        <tr r="D97" s="6"/>
      </tp>
      <tp t="s">
        <v>Industrials</v>
        <stp/>
        <stp>##V3_BDPV12</stp>
        <stp>BA UN Equity</stp>
        <stp>ICB_INDUSTRY_NAME</stp>
        <stp>[VALORES POTENCIALES Y SEGUIMIENTO.xlsx]SPX SX5E CAC40 DAX30 IBEX35!R60C4</stp>
        <tr r="D60" s="6"/>
      </tp>
      <tp>
        <v>174.6</v>
        <stp/>
        <stp>##V3_BDPV12</stp>
        <stp>V US Equity</stp>
        <stp>LOW_52WEEK</stp>
        <stp>[VALORES POTENCIALES Y SEGUIMIENTO.xlsx]POTENCIALES!R105C35</stp>
        <tr r="AI105" s="1"/>
      </tp>
      <tp>
        <v>7.46</v>
        <stp/>
        <stp>##V3_BDPV12</stp>
        <stp>US74766Q1013 ISIN</stp>
        <stp>INTERVAL_LOW</stp>
        <stp>[VALORES POTENCIALES Y SEGUIMIENTO.xlsx]CARTERA!R18C6</stp>
        <stp>START_DATE_OVERRIDE</stp>
        <stp>20200101</stp>
        <stp>END_DATE_OVERRIDE</stp>
        <stp>20230203</stp>
        <stp>MARKET_DATA_OVERRIDE</stp>
        <stp>PX_LAST</stp>
        <tr r="F18" s="4"/>
      </tp>
      <tp t="s">
        <v>Software</v>
        <stp/>
        <stp>##V3_BDPV12</stp>
        <stp>CSOD US Equity</stp>
        <stp>GICS_INDUSTRY_NAME</stp>
        <stp>[VALORES POTENCIALES Y SEGUIMIENTO.xlsx]POTENCIALES!R304C6</stp>
        <tr r="F304" s="1"/>
      </tp>
      <tp>
        <v>15817544836.730001</v>
        <stp/>
        <stp>##V3_BDPV12</stp>
        <stp>J UN Equity</stp>
        <stp>CUR_MKT_CAP</stp>
        <stp>[VALORES POTENCIALES Y SEGUIMIENTO.xlsx]SPX SX5E CAC40 DAX30 IBEX35!R259C3</stp>
        <tr r="C259" s="6"/>
      </tp>
      <tp t="s">
        <v>14/02/2023</v>
        <stp/>
        <stp>##V3_BDPV12</stp>
        <stp>GDDY US Equity</stp>
        <stp>EXPECTED_REPORT_DT</stp>
        <stp>[VALORES POTENCIALES Y SEGUIMIENTO.xlsx]POTENCIALES!R280C8</stp>
        <tr r="H280" s="1"/>
      </tp>
      <tp t="s">
        <v>ADOBE INC</v>
        <stp/>
        <stp>##V3_BDPV12</stp>
        <stp>ADBE US Equity</stp>
        <stp>SHORT_NAME</stp>
        <stp>[VALORES POTENCIALES Y SEGUIMIENTO.xlsx]POTENCIALES!R315C5</stp>
        <tr r="E315" s="1"/>
      </tp>
      <tp t="s">
        <v>Electronic Equipment, Instrume</v>
        <stp/>
        <stp>##V3_BDPV12</stp>
        <stp>TRMB US Equity</stp>
        <stp>GICS_INDUSTRY_NAME</stp>
        <stp>[VALORES POTENCIALES Y SEGUIMIENTO.xlsx]POTENCIALES!R135C6</stp>
        <tr r="F135" s="1"/>
      </tp>
      <tp t="s">
        <v>Textiles, Apparel &amp; Luxury Goo</v>
        <stp/>
        <stp>##V3_BDPV12</stp>
        <stp>LULU US Equity</stp>
        <stp>GICS_INDUSTRY_NAME</stp>
        <stp>[VALORES POTENCIALES Y SEGUIMIENTO.xlsx]POTENCIALES!R212C6</stp>
        <tr r="F212" s="1"/>
      </tp>
      <tp>
        <v>17.132267620020428</v>
        <stp/>
        <stp>##V3_BDPV12</stp>
        <stp>ITT US Equity</stp>
        <stp>EV_EBITDA_ADJUSTED</stp>
        <stp>[VALORES POTENCIALES Y SEGUIMIENTO.xlsx]POTENCIALES!R161C15</stp>
        <tr r="O161" s="1"/>
      </tp>
      <tp>
        <v>0.41136288156823342</v>
        <stp/>
        <stp>##V3_BDPV12</stp>
        <stp>HEI US Equity</stp>
        <stp>NET_DEBT_TO_EBITDA</stp>
        <stp>[VALORES POTENCIALES Y SEGUIMIENTO.xlsx]POTENCIALES!R206C20</stp>
        <tr r="T206" s="1"/>
      </tp>
      <tp>
        <v>16.860167791964699</v>
        <stp/>
        <stp>##V3_BDPV12</stp>
        <stp>FTV US Equity</stp>
        <stp>EV_EBITDA_ADJUSTED</stp>
        <stp>[VALORES POTENCIALES Y SEGUIMIENTO.xlsx]POTENCIALES!R127C15</stp>
        <tr r="O127" s="1"/>
      </tp>
      <tp>
        <v>21.116402223345123</v>
        <stp/>
        <stp>##V3_BDPV12</stp>
        <stp>ITW US Equity</stp>
        <stp>EV_EBITDA_ADJUSTED</stp>
        <stp>[VALORES POTENCIALES Y SEGUIMIENTO.xlsx]POTENCIALES!R160C15</stp>
        <tr r="O160" s="1"/>
      </tp>
      <tp>
        <v>3.4817541613316263</v>
        <stp/>
        <stp>##V3_BDPV12</stp>
        <stp>BEN US Equity</stp>
        <stp>NET_DEBT_TO_EBITDA</stp>
        <stp>[VALORES POTENCIALES Y SEGUIMIENTO.xlsx]POTENCIALES!R113C20</stp>
        <tr r="T113" s="1"/>
      </tp>
      <tp>
        <v>9.2551338261297733</v>
        <stp/>
        <stp>##V3_BDPV12</stp>
        <stp>CIX CN Equity</stp>
        <stp>EV_EBITDA_ADJUSTED</stp>
        <stp>[VALORES POTENCIALES Y SEGUIMIENTO.xlsx]POTENCIALES!R111C15</stp>
        <tr r="O111" s="1"/>
      </tp>
      <tp>
        <v>7.952700315276199</v>
        <stp/>
        <stp>##V3_BDPV12</stp>
        <stp>STX US Equity</stp>
        <stp>EV_EBITDA_ADJUSTED</stp>
        <stp>[VALORES POTENCIALES Y SEGUIMIENTO.xlsx]POTENCIALES!R344C15</stp>
        <tr r="O344" s="1"/>
      </tp>
      <tp>
        <v>2.8240364286875907</v>
        <stp/>
        <stp>##V3_BDPV12</stp>
        <stp>SEE US Equity</stp>
        <stp>NET_DEBT_TO_EBITDA</stp>
        <stp>[VALORES POTENCIALES Y SEGUIMIENTO.xlsx]POTENCIALES!R165C20</stp>
        <tr r="T165" s="1"/>
      </tp>
      <tp t="s">
        <v>#N/A Field Not Applicable</v>
        <stp/>
        <stp>##V3_BDPV12</stp>
        <stp>UTX US Equity</stp>
        <stp>EV_EBITDA_ADJUSTED</stp>
        <stp>[VALORES POTENCIALES Y SEGUIMIENTO.xlsx]POTENCIALES!R205C15</stp>
        <tr r="O205" s="1"/>
      </tp>
      <tp>
        <v>35.32258214073569</v>
        <stp/>
        <stp>##V3_BDPV12</stp>
        <stp>MTD US Equity</stp>
        <stp>EV_EBITDA_ADJUSTED</stp>
        <stp>[VALORES POTENCIALES Y SEGUIMIENTO.xlsx]POTENCIALES!R128C15</stp>
        <tr r="O128" s="1"/>
      </tp>
      <tp>
        <v>0.90546137072191668</v>
        <stp/>
        <stp>##V3_BDPV12</stp>
        <stp>WEX US Equity</stp>
        <stp>NET_DEBT_TO_EBITDA</stp>
        <stp>[VALORES POTENCIALES Y SEGUIMIENTO.xlsx]POTENCIALES!R187C20</stp>
        <tr r="T187" s="1"/>
      </tp>
      <tp>
        <v>22.069568119618182</v>
        <stp/>
        <stp>##V3_BDPV12</stp>
        <stp>PTC US Equity</stp>
        <stp>EV_EBITDA_ADJUSTED</stp>
        <stp>[VALORES POTENCIALES Y SEGUIMIENTO.xlsx]POTENCIALES!R289C15</stp>
        <tr r="O289" s="1"/>
      </tp>
      <tp>
        <v>8.7544425770308116</v>
        <stp/>
        <stp>##V3_BDPV12</stp>
        <stp>RTN US Equity</stp>
        <stp>EV_EBITDA_ADJUSTED</stp>
        <stp>[VALORES POTENCIALES Y SEGUIMIENTO.xlsx]POTENCIALES!R197C15</stp>
        <tr r="O197" s="1"/>
      </tp>
      <tp>
        <v>-4.0515923419782451</v>
        <stp/>
        <stp>##V3_BDPV12</stp>
        <stp>KXS CN Equity</stp>
        <stp>NET_DEBT_TO_EBITDA</stp>
        <stp>[VALORES POTENCIALES Y SEGUIMIENTO.xlsx]POTENCIALES!R257C20</stp>
        <tr r="T257" s="1"/>
      </tp>
      <tp>
        <v>-0.92538189055317521</v>
        <stp/>
        <stp>##V3_BDPV12</stp>
        <stp>TER US Equity</stp>
        <stp>NET_DEBT_TO_EBITDA</stp>
        <stp>[VALORES POTENCIALES Y SEGUIMIENTO.xlsx]POTENCIALES!R356C20</stp>
        <tr r="T356" s="1"/>
      </tp>
      <tp t="s">
        <v>09/02/2023</v>
        <stp/>
        <stp>##V3_BDPV12</stp>
        <stp>SEE US Equity</stp>
        <stp>EXPECTED_REPORT_DT</stp>
        <stp>[VALORES POTENCIALES Y SEGUIMIENTO.xlsx]POTENCIALES!R165C8</stp>
        <tr r="H165" s="1"/>
      </tp>
      <tp>
        <v>16062810000.000002</v>
        <stp/>
        <stp>##V3_BDPV12</stp>
        <stp>DGX UN Equity</stp>
        <stp>CUR_MKT_CAP</stp>
        <stp>[VALORES POTENCIALES Y SEGUIMIENTO.xlsx]SPX SX5E CAC40 DAX30 IBEX35!R139C3</stp>
        <tr r="C139" s="6"/>
      </tp>
      <tp t="s">
        <v>07/02/2023</v>
        <stp/>
        <stp>##V3_BDPV12</stp>
        <stp>WU US Equity</stp>
        <stp>EXPECTED_REPORT_DT</stp>
        <stp>[VALORES POTENCIALES Y SEGUIMIENTO.xlsx]POTENCIALES!R104C8</stp>
        <tr r="H104" s="1"/>
      </tp>
      <tp t="s">
        <v>07/02/2023</v>
        <stp/>
        <stp>##V3_BDPV12</stp>
        <stp>TDG US Equity</stp>
        <stp>EXPECTED_REPORT_DT</stp>
        <stp>[VALORES POTENCIALES Y SEGUIMIENTO.xlsx]POTENCIALES!R202C8</stp>
        <tr r="H202" s="1"/>
      </tp>
      <tp t="s">
        <v>IT Services</v>
        <stp/>
        <stp>##V3_BDPV12</stp>
        <stp>MMS US Equity</stp>
        <stp>GICS_INDUSTRY_NAME</stp>
        <stp>[VALORES POTENCIALES Y SEGUIMIENTO.xlsx]POTENCIALES!R338C6</stp>
        <tr r="F338" s="1"/>
      </tp>
      <tp t="s">
        <v>ES0105075008</v>
        <stp/>
        <stp>##V3_BDPV12</stp>
        <stp>EKT SM Equity</stp>
        <stp>ID_ISIN</stp>
        <stp>[VALORES POTENCIALES Y SEGUIMIENTO.xlsx]CARTERA!R47C3</stp>
        <tr r="C47" s="4"/>
      </tp>
      <tp>
        <v>56.48</v>
        <stp/>
        <stp>##V3_BDPV12</stp>
        <stp>GGG US Equity</stp>
        <stp>LOW_52WEEK</stp>
        <stp>[VALORES POTENCIALES Y SEGUIMIENTO.xlsx]POTENCIALES!R157C35</stp>
        <tr r="AI157" s="1"/>
      </tp>
      <tp t="s">
        <v>05/05/2023</v>
        <stp/>
        <stp>##V3_BDPV12</stp>
        <stp>PH US Equity</stp>
        <stp>EXPECTED_REPORT_DT</stp>
        <stp>[VALORES POTENCIALES Y SEGUIMIENTO.xlsx]POTENCIALES!R164C8</stp>
        <tr r="H164" s="1"/>
      </tp>
      <tp t="s">
        <v>21/02/2023</v>
        <stp/>
        <stp>##V3_BDPV12</stp>
        <stp>WMT US Equity</stp>
        <stp>EXPECTED_REPORT_DT</stp>
        <stp>[VALORES POTENCIALES Y SEGUIMIENTO.xlsx]POTENCIALES!R231C8</stp>
        <tr r="H231" s="1"/>
      </tp>
      <tp t="s">
        <v>#N/A Invalid Security</v>
        <stp/>
        <stp>##V3_BDPV12</stp>
        <stp>CGI US Equity</stp>
        <stp>LOW_52WEEK</stp>
        <stp>[VALORES POTENCIALES Y SEGUIMIENTO.xlsx]POTENCIALES!R342C35</stp>
        <tr r="AI342" s="1"/>
      </tp>
      <tp t="s">
        <v>Professional Services</v>
        <stp/>
        <stp>##V3_BDPV12</stp>
        <stp>EFX US Equity</stp>
        <stp>GICS_INDUSTRY_NAME</stp>
        <stp>[VALORES POTENCIALES Y SEGUIMIENTO.xlsx]POTENCIALES!R180C6</stp>
        <tr r="F180" s="1"/>
      </tp>
      <tp>
        <v>169.12</v>
        <stp/>
        <stp>##V3_BDPV12</stp>
        <stp>PEP US Equity</stp>
        <stp>PX_CLOSE_1D</stp>
        <stp>[VALORES POTENCIALES Y SEGUIMIENTO.xlsx]POTENCIALES!R35C32</stp>
        <tr r="AF35" s="1"/>
      </tp>
      <tp t="s">
        <v>IT Services</v>
        <stp/>
        <stp>##V3_BDPV12</stp>
        <stp>ADP US Equity</stp>
        <stp>GICS_INDUSTRY_NAME</stp>
        <stp>[VALORES POTENCIALES Y SEGUIMIENTO.xlsx]POTENCIALES!R184C6</stp>
        <tr r="F184" s="1"/>
      </tp>
      <tp t="s">
        <v>21/04/2023</v>
        <stp/>
        <stp>##V3_BDPV12</stp>
        <stp>UNP US Equity</stp>
        <stp>EXPECTED_REPORT_DT</stp>
        <stp>[VALORES POTENCIALES Y SEGUIMIENTO.xlsx]POTENCIALES!R173C8</stp>
        <tr r="H173" s="1"/>
      </tp>
      <tp t="s">
        <v>Containers &amp; Packaging</v>
        <stp/>
        <stp>##V3_BDPV12</stp>
        <stp>CCK US Equity</stp>
        <stp>GICS_INDUSTRY_NAME</stp>
        <stp>[VALORES POTENCIALES Y SEGUIMIENTO.xlsx]POTENCIALES!R166C6</stp>
        <tr r="F166" s="1"/>
      </tp>
      <tp>
        <v>62082988171.120003</v>
        <stp/>
        <stp>##V3_BDPV12</stp>
        <stp>SHW UN Equity</stp>
        <stp>CUR_MKT_CAP</stp>
        <stp>[VALORES POTENCIALES Y SEGUIMIENTO.xlsx]SPX SX5E CAC40 DAX30 IBEX35!R416C3</stp>
        <tr r="C416" s="6"/>
      </tp>
      <tp t="s">
        <v>SPIRIT AEROSYS-A</v>
        <stp/>
        <stp>##V3_BDPV12</stp>
        <stp>SPR US Equity</stp>
        <stp>SHORT_NAME</stp>
        <stp>[VALORES POTENCIALES Y SEGUIMIENTO.xlsx]POTENCIALES!R200C5</stp>
        <tr r="E200" s="1"/>
      </tp>
      <tp>
        <v>40504312119.419998</v>
        <stp/>
        <stp>##V3_BDPV12</stp>
        <stp>KMI UN Equity</stp>
        <stp>CUR_MKT_CAP</stp>
        <stp>[VALORES POTENCIALES Y SEGUIMIENTO.xlsx]SPX SX5E CAC40 DAX30 IBEX35!R273C3</stp>
        <tr r="C273" s="6"/>
      </tp>
      <tp>
        <v>8761220364.1600018</v>
        <stp/>
        <stp>##V3_BDPV12</stp>
        <stp>HII UN Equity</stp>
        <stp>CUR_MKT_CAP</stp>
        <stp>[VALORES POTENCIALES Y SEGUIMIENTO.xlsx]SPX SX5E CAC40 DAX30 IBEX35!R227C3</stp>
        <tr r="C227" s="6"/>
      </tp>
      <tp t="s">
        <v>Citizens Financial Group Inc</v>
        <stp/>
        <stp>##V3_BDPV12</stp>
        <stp>CFG UN Equity</stp>
        <stp>SECURITY_NAME</stp>
        <stp>[VALORES POTENCIALES Y SEGUIMIENTO.xlsx]SPX SX5E CAC40 DAX30 IBEX35!R98C5</stp>
        <tr r="E98" s="6"/>
      </tp>
      <tp>
        <v>6452160000</v>
        <stp/>
        <stp>##V3_BDPV12</stp>
        <stp>NWL UW Equity</stp>
        <stp>CUR_MKT_CAP</stp>
        <stp>[VALORES POTENCIALES Y SEGUIMIENTO.xlsx]SPX SX5E CAC40 DAX30 IBEX35!R350C3</stp>
        <tr r="C350" s="6"/>
      </tp>
      <tp>
        <v>13088243143.800001</v>
        <stp/>
        <stp>##V3_BDPV12</stp>
        <stp>PHM UN Equity</stp>
        <stp>CUR_MKT_CAP</stp>
        <stp>[VALORES POTENCIALES Y SEGUIMIENTO.xlsx]SPX SX5E CAC40 DAX30 IBEX35!R376C3</stp>
        <tr r="C376" s="6"/>
      </tp>
      <tp>
        <v>15760192947.839998</v>
        <stp/>
        <stp>##V3_BDPV12</stp>
        <stp>MGM UN Equity</stp>
        <stp>CUR_MKT_CAP</stp>
        <stp>[VALORES POTENCIALES Y SEGUIMIENTO.xlsx]SPX SX5E CAC40 DAX30 IBEX35!R309C3</stp>
        <tr r="C309" s="6"/>
      </tp>
      <tp t="s">
        <v>15/02/2023</v>
        <stp/>
        <stp>##V3_BDPV12</stp>
        <stp>RSG US Equity</stp>
        <stp>EXPECTED_REPORT_DT</stp>
        <stp>[VALORES POTENCIALES Y SEGUIMIENTO.xlsx]POTENCIALES!R144C8</stp>
        <tr r="H144" s="1"/>
      </tp>
      <tp>
        <v>32.119999999999997</v>
        <stp/>
        <stp>##V3_BDPV12</stp>
        <stp>HGV US Equity</stp>
        <stp>LOW_52WEEK</stp>
        <stp>[VALORES POTENCIALES Y SEGUIMIENTO.xlsx]POTENCIALES!R255C35</stp>
        <tr r="AI255" s="1"/>
      </tp>
      <tp>
        <v>13567190058.360003</v>
        <stp/>
        <stp>##V3_BDPV12</stp>
        <stp>SNA UN Equity</stp>
        <stp>CUR_MKT_CAP</stp>
        <stp>[VALORES POTENCIALES Y SEGUIMIENTO.xlsx]SPX SX5E CAC40 DAX30 IBEX35!R420C3</stp>
        <tr r="C420" s="6"/>
      </tp>
      <tp t="s">
        <v>TYLER TECHNOLOG</v>
        <stp/>
        <stp>##V3_BDPV12</stp>
        <stp>TYL US Equity</stp>
        <stp>SHORT_NAME</stp>
        <stp>[VALORES POTENCIALES Y SEGUIMIENTO.xlsx]POTENCIALES!R317C5</stp>
        <tr r="E317" s="1"/>
      </tp>
      <tp>
        <v>2986709665.8000002</v>
        <stp/>
        <stp>##V3_BDPV12</stp>
        <stp>BCO US Equity</stp>
        <stp>CUR_MKT_CAP</stp>
        <stp>[VALORES POTENCIALES Y SEGUIMIENTO.xlsx]POTENCIALES!R66C17</stp>
        <tr r="Q66" s="1"/>
      </tp>
      <tp t="s">
        <v>HOME DEPOT INC</v>
        <stp/>
        <stp>##V3_BDPV12</stp>
        <stp>HD US Equity</stp>
        <stp>SHORT_NAME</stp>
        <stp>[VALORES POTENCIALES Y SEGUIMIENTO.xlsx]POTENCIALES!R221C5</stp>
        <tr r="E221" s="1"/>
      </tp>
      <tp>
        <v>5635063107</v>
        <stp/>
        <stp>##V3_BDPV12</stp>
        <stp>FCN US Equity</stp>
        <stp>CUR_MKT_CAP</stp>
        <stp>[VALORES POTENCIALES Y SEGUIMIENTO.xlsx]POTENCIALES!R51C17</stp>
        <tr r="Q51" s="1"/>
      </tp>
      <tp t="s">
        <v>Life Sciences Tools &amp; Services</v>
        <stp/>
        <stp>##V3_BDPV12</stp>
        <stp>MTD US Equity</stp>
        <stp>GICS_INDUSTRY_NAME</stp>
        <stp>[VALORES POTENCIALES Y SEGUIMIENTO.xlsx]POTENCIALES!R128C6</stp>
        <tr r="F128" s="1"/>
      </tp>
      <tp>
        <v>68365879758.280006</v>
        <stp/>
        <stp>##V3_BDPV12</stp>
        <stp>NOC UN Equity</stp>
        <stp>CUR_MKT_CAP</stp>
        <stp>[VALORES POTENCIALES Y SEGUIMIENTO.xlsx]SPX SX5E CAC40 DAX30 IBEX35!R341C3</stp>
        <tr r="C341" s="6"/>
      </tp>
      <tp>
        <v>11164742116.08</v>
        <stp/>
        <stp>##V3_BDPV12</stp>
        <stp>SCI US Equity</stp>
        <stp>CUR_MKT_CAP</stp>
        <stp>[VALORES POTENCIALES Y SEGUIMIENTO.xlsx]POTENCIALES!R54C17</stp>
        <tr r="Q54" s="1"/>
      </tp>
      <tp t="s">
        <v>DE0007164600</v>
        <stp/>
        <stp>##V3_BDPV12</stp>
        <stp>SAP GY Equity</stp>
        <stp>ID_ISIN</stp>
        <stp>[VALORES POTENCIALES Y SEGUIMIENTO.xlsx]CARTERA!R15C3</stp>
        <tr r="C15" s="4"/>
      </tp>
      <tp>
        <v>49430952770.190002</v>
        <stp/>
        <stp>##V3_BDPV12</stp>
        <stp>MCK US Equity</stp>
        <stp>CUR_MKT_CAP</stp>
        <stp>[VALORES POTENCIALES Y SEGUIMIENTO.xlsx]POTENCIALES!R97C17</stp>
        <tr r="Q97" s="1"/>
      </tp>
      <tp t="s">
        <v>L BRANDS INC</v>
        <stp/>
        <stp>##V3_BDPV12</stp>
        <stp>LB US Equity</stp>
        <stp>SHORT_NAME</stp>
        <stp>[VALORES POTENCIALES Y SEGUIMIENTO.xlsx]POTENCIALES!R211C5</stp>
        <tr r="E211" s="1"/>
      </tp>
      <tp t="s">
        <v>Hotels, Restaurants &amp; Leisure</v>
        <stp/>
        <stp>##V3_BDPV12</stp>
        <stp>DPZ US Equity</stp>
        <stp>GICS_INDUSTRY_NAME</stp>
        <stp>[VALORES POTENCIALES Y SEGUIMIENTO.xlsx]POTENCIALES!R241C6</stp>
        <tr r="F241" s="1"/>
      </tp>
      <tp>
        <v>1.1613921489275598</v>
        <stp/>
        <stp>##V3_BDPV12</stp>
        <stp>WU US Equity</stp>
        <stp>NET_DEBT_TO_EBITDA</stp>
        <stp>[VALORES POTENCIALES Y SEGUIMIENTO.xlsx]POTENCIALES!R104C20</stp>
        <tr r="T104" s="1"/>
      </tp>
      <tp>
        <v>3.6696618640510366</v>
        <stp/>
        <stp>##V3_BDPV12</stp>
        <stp>FL US Equity</stp>
        <stp>EV_EBITDA_ADJUSTED</stp>
        <stp>[VALORES POTENCIALES Y SEGUIMIENTO.xlsx]POTENCIALES!R215C15</stp>
        <tr r="O215" s="1"/>
      </tp>
      <tp t="s">
        <v>#N/A Field Not Applicable</v>
        <stp/>
        <stp>##V3_BDPV12</stp>
        <stp>FB US Equity</stp>
        <stp>EV_EBITDA_ADJUSTED</stp>
        <stp>[VALORES POTENCIALES Y SEGUIMIENTO.xlsx]POTENCIALES!R272C15</stp>
        <tr r="O272" s="1"/>
      </tp>
      <tp>
        <v>13479331566.375</v>
        <stp/>
        <stp>##V3_BDPV12</stp>
        <stp>CBOE UF Equity</stp>
        <stp>CUR_MKT_CAP</stp>
        <stp>[VALORES POTENCIALES Y SEGUIMIENTO.xlsx]SPX SX5E CAC40 DAX30 IBEX35!R88C3</stp>
        <tr r="C88" s="6"/>
      </tp>
      <tp t="s">
        <v>#N/A N/A</v>
        <stp/>
        <stp>##V3_BDPV12</stp>
        <stp>ES0105075008 ISIN</stp>
        <stp>INTERVAL_LOW</stp>
        <stp>[VALORES POTENCIALES Y SEGUIMIENTO.xlsx]CARTERA!R47C6</stp>
        <stp>START_DATE_OVERRIDE</stp>
        <stp>20200101</stp>
        <stp>END_DATE_OVERRIDE</stp>
        <stp>20230203</stp>
        <stp>MARKET_DATA_OVERRIDE</stp>
        <stp>PX_LAST</stp>
        <tr r="F47" s="4"/>
      </tp>
      <tp>
        <v>4.3437999999999999</v>
        <stp/>
        <stp>##V3_BDPV12</stp>
        <stp>ES0105065009 ISIN</stp>
        <stp>INTERVAL_LOW</stp>
        <stp>[VALORES POTENCIALES Y SEGUIMIENTO.xlsx]CARTERA!R62C6</stp>
        <stp>START_DATE_OVERRIDE</stp>
        <stp>20200101</stp>
        <stp>END_DATE_OVERRIDE</stp>
        <stp>20230203</stp>
        <stp>MARKET_DATA_OVERRIDE</stp>
        <stp>PX_LAST</stp>
        <tr r="F62" s="4"/>
      </tp>
      <tp>
        <v>37.56</v>
        <stp/>
        <stp>##V3_BDPV12</stp>
        <stp>US1912161007 ISIN</stp>
        <stp>INTERVAL_LOW</stp>
        <stp>[VALORES POTENCIALES Y SEGUIMIENTO.xlsx]CARTERA!R42C6</stp>
        <stp>START_DATE_OVERRIDE</stp>
        <stp>20200101</stp>
        <stp>END_DATE_OVERRIDE</stp>
        <stp>20230203</stp>
        <stp>MARKET_DATA_OVERRIDE</stp>
        <stp>PX_LAST</stp>
        <tr r="F42" s="4"/>
      </tp>
      <tp>
        <v>44.193333333333335</v>
        <stp/>
        <stp>##V3_BDPV12</stp>
        <stp>US6974351057 ISIN</stp>
        <stp>INTERVAL_LOW</stp>
        <stp>[VALORES POTENCIALES Y SEGUIMIENTO.xlsx]CARTERA!R22C6</stp>
        <stp>START_DATE_OVERRIDE</stp>
        <stp>20200101</stp>
        <stp>END_DATE_OVERRIDE</stp>
        <stp>20230203</stp>
        <stp>MARKET_DATA_OVERRIDE</stp>
        <stp>PX_LAST</stp>
        <tr r="F22" s="4"/>
      </tp>
      <tp t="s">
        <v>#N/A N/A</v>
        <stp/>
        <stp>##V3_BDPV12</stp>
        <stp>ANTM UN Equity</stp>
        <stp>CUR_MKT_CAP</stp>
        <stp>[VALORES POTENCIALES Y SEGUIMIENTO.xlsx]SPX SX5E CAC40 DAX30 IBEX35!R44C3</stp>
        <tr r="C44" s="6"/>
      </tp>
      <tp>
        <v>135.41999999999999</v>
        <stp/>
        <stp>##V3_BDPV12</stp>
        <stp>US5949181045 ISIN</stp>
        <stp>INTERVAL_LOW</stp>
        <stp>[VALORES POTENCIALES Y SEGUIMIENTO.xlsx]CARTERA!R30C6</stp>
        <stp>START_DATE_OVERRIDE</stp>
        <stp>20200101</stp>
        <stp>END_DATE_OVERRIDE</stp>
        <stp>20230203</stp>
        <stp>MARKET_DATA_OVERRIDE</stp>
        <stp>PX_LAST</stp>
        <tr r="F30" s="4"/>
      </tp>
      <tp>
        <v>25.04</v>
        <stp/>
        <stp>##V3_BDPV12</stp>
        <stp>US4581401001 ISIN</stp>
        <stp>INTERVAL_LOW</stp>
        <stp>[VALORES POTENCIALES Y SEGUIMIENTO.xlsx]CARTERA!R28C6</stp>
        <stp>START_DATE_OVERRIDE</stp>
        <stp>20200101</stp>
        <stp>END_DATE_OVERRIDE</stp>
        <stp>20230203</stp>
        <stp>MARKET_DATA_OVERRIDE</stp>
        <stp>PX_LAST</stp>
        <tr r="F28" s="4"/>
      </tp>
      <tp>
        <v>26.86</v>
        <stp/>
        <stp>##V3_BDPV12</stp>
        <stp>US5010441013 ISIN</stp>
        <stp>INTERVAL_LOW</stp>
        <stp>[VALORES POTENCIALES Y SEGUIMIENTO.xlsx]CARTERA!R43C6</stp>
        <stp>START_DATE_OVERRIDE</stp>
        <stp>20200101</stp>
        <stp>END_DATE_OVERRIDE</stp>
        <stp>20230203</stp>
        <stp>MARKET_DATA_OVERRIDE</stp>
        <stp>PX_LAST</stp>
        <tr r="F43" s="4"/>
      </tp>
      <tp>
        <v>2.7083101980381268</v>
        <stp/>
        <stp>##V3_BDPV12</stp>
        <stp>WM US Equity</stp>
        <stp>NET_DEBT_TO_EBITDA</stp>
        <stp>[VALORES POTENCIALES Y SEGUIMIENTO.xlsx]POTENCIALES!R146C20</stp>
        <tr r="T146" s="1"/>
      </tp>
      <tp>
        <v>94860224141.759995</v>
        <stp/>
        <stp>##V3_BDPV12</stp>
        <stp>BKNG UW Equity</stp>
        <stp>CUR_MKT_CAP</stp>
        <stp>[VALORES POTENCIALES Y SEGUIMIENTO.xlsx]SPX SX5E CAC40 DAX30 IBEX35!R71C3</stp>
        <tr r="C71" s="6"/>
      </tp>
      <tp>
        <v>0</v>
        <stp/>
        <stp>##V3_BDPV12</stp>
        <stp>ABMD US Equity</stp>
        <stp>EQY_DPS</stp>
        <stp>[VALORES POTENCIALES Y SEGUIMIENTO.xlsx]POTENCIALES!R71C10</stp>
        <tr r="J71" s="1"/>
      </tp>
      <tp>
        <v>158260153317.45001</v>
        <stp/>
        <stp>##V3_BDPV12</stp>
        <stp>PM US Equity</stp>
        <stp>CUR_MKT_CAP</stp>
        <stp>[VALORES POTENCIALES Y SEGUIMIENTO.xlsx]POTENCIALES!R31C17</stp>
        <tr r="Q31" s="1"/>
      </tp>
      <tp t="s">
        <v>US68389X1054</v>
        <stp/>
        <stp>##V3_BDPV12</stp>
        <stp>ORCL US Equity</stp>
        <stp>ID_ISIN</stp>
        <stp>[VALORES POTENCIALES Y SEGUIMIENTO.xlsx]CARTERA!R45C3</stp>
        <tr r="C45" s="4"/>
      </tp>
      <tp t="s">
        <v>Software</v>
        <stp/>
        <stp>##V3_BDPV12</stp>
        <stp>CTXS US Equity</stp>
        <stp>GICS_INDUSTRY_NAME</stp>
        <stp>[VALORES POTENCIALES Y SEGUIMIENTO.xlsx]POTENCIALES!R302C6</stp>
        <tr r="F302" s="1"/>
      </tp>
      <tp>
        <v>334762547222.40002</v>
        <stp/>
        <stp>##V3_BDPV12</stp>
        <stp>PG US Equity</stp>
        <stp>CUR_MKT_CAP</stp>
        <stp>[VALORES POTENCIALES Y SEGUIMIENTO.xlsx]POTENCIALES!R69C17</stp>
        <tr r="Q69" s="1"/>
      </tp>
      <tp t="s">
        <v>FISERV INC</v>
        <stp/>
        <stp>##V3_BDPV12</stp>
        <stp>FISV US Equity</stp>
        <stp>SHORT_NAME</stp>
        <stp>[VALORES POTENCIALES Y SEGUIMIENTO.xlsx]POTENCIALES!R309C5</stp>
        <tr r="E309" s="1"/>
      </tp>
      <tp t="s">
        <v>J2 GLOBAL INC</v>
        <stp/>
        <stp>##V3_BDPV12</stp>
        <stp>JCOM US Equity</stp>
        <stp>SHORT_NAME</stp>
        <stp>[VALORES POTENCIALES Y SEGUIMIENTO.xlsx]POTENCIALES!R303C5</stp>
        <tr r="E303" s="1"/>
      </tp>
    </main>
    <main first="bofaddin.rtdserver">
      <tp t="e">
        <v>#N/A</v>
        <stp/>
        <stp>BDS|8006723178369120252</stp>
        <tr r="K7" s="6"/>
      </tp>
    </main>
    <main first="bloomberg.rtd">
      <tp t="s">
        <v>13/02/2023</v>
        <stp/>
        <stp>##V3_BDPV12</stp>
        <stp>CDNS US Equity</stp>
        <stp>EXPECTED_REPORT_DT</stp>
        <stp>[VALORES POTENCIALES Y SEGUIMIENTO.xlsx]POTENCIALES!R291C8</stp>
        <tr r="H291" s="1"/>
      </tp>
      <tp t="s">
        <v>26/04/2023</v>
        <stp/>
        <stp>##V3_BDPV12</stp>
        <stp>MANH US Equity</stp>
        <stp>EXPECTED_REPORT_DT</stp>
        <stp>[VALORES POTENCIALES Y SEGUIMIENTO.xlsx]POTENCIALES!R324C8</stp>
        <tr r="H324" s="1"/>
      </tp>
      <tp t="s">
        <v>Basic Materials</v>
        <stp/>
        <stp>##V3_BDPV12</stp>
        <stp>CE UN Equity</stp>
        <stp>ICB_INDUSTRY_NAME</stp>
        <stp>[VALORES POTENCIALES Y SEGUIMIENTO.xlsx]SPX SX5E CAC40 DAX30 IBEX35!R95C4</stp>
        <tr r="D95" s="6"/>
      </tp>
      <tp>
        <v>14357213834.439999</v>
        <stp/>
        <stp>##V3_BDPV12</stp>
        <stp>L UN Equity</stp>
        <stp>CUR_MKT_CAP</stp>
        <stp>[VALORES POTENCIALES Y SEGUIMIENTO.xlsx]SPX SX5E CAC40 DAX30 IBEX35!R278C3</stp>
        <tr r="C278" s="6"/>
      </tp>
      <tp t="s">
        <v>Capital Markets</v>
        <stp/>
        <stp>##V3_BDPV12</stp>
        <stp>TROW US Equity</stp>
        <stp>GICS_INDUSTRY_NAME</stp>
        <stp>[VALORES POTENCIALES Y SEGUIMIENTO.xlsx]POTENCIALES!R114C6</stp>
        <tr r="F114" s="1"/>
      </tp>
      <tp>
        <v>82.61</v>
        <stp/>
        <stp>##V3_BDPV12</stp>
        <stp>SQ US Equity</stp>
        <stp>LAST PRICE</stp>
        <stp>[VALORES POTENCIALES Y SEGUIMIENTO.xlsx]POTENCIALES!R190C30</stp>
        <tr r="AD190" s="1"/>
      </tp>
      <tp>
        <v>274244985070.15994</v>
        <stp/>
        <stp>##V3_BDPV12</stp>
        <stp>BABA US Equity</stp>
        <stp>CUR_MKT_CAP</stp>
        <stp>[VALORES POTENCIALES Y SEGUIMIENTO.xlsx]CARTERA!R41C20</stp>
        <tr r="T41" s="4"/>
      </tp>
      <tp>
        <v>2.9549884813042708</v>
        <stp/>
        <stp>##V3_BDPV12</stp>
        <stp>CDK US Equity</stp>
        <stp>NET_DEBT_TO_EBITDA</stp>
        <stp>[VALORES POTENCIALES Y SEGUIMIENTO.xlsx]POTENCIALES!R287C20</stp>
        <tr r="T287" s="1"/>
      </tp>
      <tp t="s">
        <v>#N/A Field Not Applicable</v>
        <stp/>
        <stp>##V3_BDPV12</stp>
        <stp>CAE CN Equity</stp>
        <stp>DVD_PAY_DT</stp>
        <stp>[VALORES POTENCIALES Y SEGUIMIENTO.xlsx]POTENCIALES!R210C12</stp>
        <tr r="L210" s="1"/>
      </tp>
      <tp>
        <v>6.8334670947030496</v>
        <stp/>
        <stp>##V3_BDPV12</stp>
        <stp>TDG US Equity</stp>
        <stp>NET_DEBT_TO_EBITDA</stp>
        <stp>[VALORES POTENCIALES Y SEGUIMIENTO.xlsx]POTENCIALES!R202C20</stp>
        <tr r="T202" s="1"/>
      </tp>
      <tp>
        <v>2.4621212121212119</v>
        <stp/>
        <stp>##V3_BDPV12</stp>
        <stp>TDY US Equity</stp>
        <stp>NET_DEBT_TO_EBITDA</stp>
        <stp>[VALORES POTENCIALES Y SEGUIMIENTO.xlsx]POTENCIALES!R201C20</stp>
        <tr r="T201" s="1"/>
      </tp>
      <tp t="s">
        <v>06/09/2022</v>
        <stp/>
        <stp>##V3_BDPV12</stp>
        <stp>941 HK Equity</stp>
        <stp>DVD_EX_DT</stp>
        <stp>[VALORES POTENCIALES Y SEGUIMIENTO.xlsx]POTENCIALES!R363C11</stp>
        <tr r="K363" s="1"/>
      </tp>
      <tp>
        <v>0.42926656085540049</v>
        <stp/>
        <stp>##V3_BDPV12</stp>
        <stp>ADP US Equity</stp>
        <stp>NET_DEBT_TO_EBITDA</stp>
        <stp>[VALORES POTENCIALES Y SEGUIMIENTO.xlsx]POTENCIALES!R184C20</stp>
        <tr r="T184" s="1"/>
      </tp>
      <tp>
        <v>21.589466221851545</v>
        <stp/>
        <stp>##V3_BDPV12</stp>
        <stp>YUM US Equity</stp>
        <stp>EV_EBITDA_ADJUSTED</stp>
        <stp>[VALORES POTENCIALES Y SEGUIMIENTO.xlsx]POTENCIALES!R242C15</stp>
        <tr r="O242" s="1"/>
      </tp>
      <tp>
        <v>3.1378874130297278</v>
        <stp/>
        <stp>##V3_BDPV12</stp>
        <stp>CDW US Equity</stp>
        <stp>NET_DEBT_TO_EBITDA</stp>
        <stp>[VALORES POTENCIALES Y SEGUIMIENTO.xlsx]POTENCIALES!R270C20</stp>
        <tr r="T270" s="1"/>
      </tp>
      <tp>
        <v>94335358724.360001</v>
        <stp/>
        <stp>##V3_BDPV12</stp>
        <stp>TJX UN Equity</stp>
        <stp>CUR_MKT_CAP</stp>
        <stp>[VALORES POTENCIALES Y SEGUIMIENTO.xlsx]SPX SX5E CAC40 DAX30 IBEX35!R445C3</stp>
        <tr r="C445" s="6"/>
      </tp>
      <tp t="s">
        <v>Applied Materials Inc</v>
        <stp/>
        <stp>##V3_BDPV12</stp>
        <stp>AMAT UW Equity</stp>
        <stp>SECURITY_NAME</stp>
        <stp>[VALORES POTENCIALES Y SEGUIMIENTO.xlsx]SPX SX5E CAC40 DAX30 IBEX35!R34C5</stp>
        <tr r="E34" s="6"/>
      </tp>
      <tp t="s">
        <v>ANSYS Inc</v>
        <stp/>
        <stp>##V3_BDPV12</stp>
        <stp>ANSS UW Equity</stp>
        <stp>SECURITY_NAME</stp>
        <stp>[VALORES POTENCIALES Y SEGUIMIENTO.xlsx]SPX SX5E CAC40 DAX30 IBEX35!R43C5</stp>
        <tr r="E43" s="6"/>
      </tp>
      <tp t="s">
        <v>Software</v>
        <stp/>
        <stp>##V3_BDPV12</stp>
        <stp>ENV US Equity</stp>
        <stp>GICS_INDUSTRY_NAME</stp>
        <stp>[VALORES POTENCIALES Y SEGUIMIENTO.xlsx]POTENCIALES!R301C6</stp>
        <tr r="F301" s="1"/>
      </tp>
      <tp t="s">
        <v>BLOCK INC</v>
        <stp/>
        <stp>##V3_BDPV12</stp>
        <stp>SQ US Equity</stp>
        <stp>SHORT_NAME</stp>
        <stp>[VALORES POTENCIALES Y SEGUIMIENTO.xlsx]POTENCIALES!R190C5</stp>
        <tr r="E190" s="1"/>
      </tp>
      <tp t="s">
        <v>Cadence Design Systems Inc</v>
        <stp/>
        <stp>##V3_BDPV12</stp>
        <stp>CDNS UW Equity</stp>
        <stp>SECURITY_NAME</stp>
        <stp>[VALORES POTENCIALES Y SEGUIMIENTO.xlsx]SPX SX5E CAC40 DAX30 IBEX35!R93C5</stp>
        <tr r="E93" s="6"/>
      </tp>
      <tp t="s">
        <v>IT Services</v>
        <stp/>
        <stp>##V3_BDPV12</stp>
        <stp>FLT US Equity</stp>
        <stp>GICS_INDUSTRY_NAME</stp>
        <stp>[VALORES POTENCIALES Y SEGUIMIENTO.xlsx]POTENCIALES!R192C6</stp>
        <tr r="F192" s="1"/>
      </tp>
      <tp>
        <v>150.9</v>
        <stp/>
        <stp>##V3_BDPV12</stp>
        <stp>AAP US Equity</stp>
        <stp>LAST PRICE</stp>
        <stp>[VALORES POTENCIALES Y SEGUIMIENTO.xlsx]POTENCIALES!R220C30</stp>
        <tr r="AD220" s="1"/>
      </tp>
      <tp t="s">
        <v>Road &amp; Rail</v>
        <stp/>
        <stp>##V3_BDPV12</stp>
        <stp>CP CN Equity</stp>
        <stp>GICS_INDUSTRY_NAME</stp>
        <stp>[VALORES POTENCIALES Y SEGUIMIENTO.xlsx]POTENCIALES!R170C6</stp>
        <tr r="F170" s="1"/>
      </tp>
      <tp>
        <v>249.94</v>
        <stp/>
        <stp>##V3_BDPV12</stp>
        <stp>CAT US Equity</stp>
        <stp>LAST PRICE</stp>
        <stp>[VALORES POTENCIALES Y SEGUIMIENTO.xlsx]POTENCIALES!R152C30</stp>
        <tr r="AD152" s="1"/>
      </tp>
      <tp>
        <v>338.91</v>
        <stp/>
        <stp>##V3_BDPV12</stp>
        <stp>WAT US Equity</stp>
        <stp>LAST PRICE</stp>
        <stp>[VALORES POTENCIALES Y SEGUIMIENTO.xlsx]POTENCIALES!R126C30</stp>
        <tr r="AD126" s="1"/>
      </tp>
      <tp t="s">
        <v>TERADYNE INC</v>
        <stp/>
        <stp>##V3_BDPV12</stp>
        <stp>TER US Equity</stp>
        <stp>SHORT_NAME</stp>
        <stp>[VALORES POTENCIALES Y SEGUIMIENTO.xlsx]POTENCIALES!R356C5</stp>
        <tr r="E356" s="1"/>
      </tp>
      <tp t="s">
        <v>Construction &amp; Engineering</v>
        <stp/>
        <stp>##V3_BDPV12</stp>
        <stp>STN CN Equity</stp>
        <stp>GICS_INDUSTRY_NAME</stp>
        <stp>[VALORES POTENCIALES Y SEGUIMIENTO.xlsx]POTENCIALES!R141C6</stp>
        <tr r="F141" s="1"/>
      </tp>
      <tp>
        <v>35.15</v>
        <stp/>
        <stp>##V3_BDPV12</stp>
        <stp>KDP US Equity</stp>
        <stp>PX_CLOSE_1D</stp>
        <stp>[VALORES POTENCIALES Y SEGUIMIENTO.xlsx]POTENCIALES!R34C32</stp>
        <tr r="AF34" s="1"/>
      </tp>
      <tp t="s">
        <v>03/05/2023</v>
        <stp/>
        <stp>##V3_BDPV12</stp>
        <stp>ROK US Equity</stp>
        <stp>EXPECTED_REPORT_DT</stp>
        <stp>[VALORES POTENCIALES Y SEGUIMIENTO.xlsx]POTENCIALES!R155C8</stp>
        <tr r="H155" s="1"/>
      </tp>
      <tp>
        <v>427.56</v>
        <stp/>
        <stp>##V3_BDPV12</stp>
        <stp>FDS US Equity</stp>
        <stp>PX_CLOSE_1D</stp>
        <stp>[VALORES POTENCIALES Y SEGUIMIENTO.xlsx]POTENCIALES!R10C32</stp>
        <tr r="AF10" s="1"/>
      </tp>
      <tp t="s">
        <v>Software</v>
        <stp/>
        <stp>##V3_BDPV12</stp>
        <stp>CDK US Equity</stp>
        <stp>GICS_INDUSTRY_NAME</stp>
        <stp>[VALORES POTENCIALES Y SEGUIMIENTO.xlsx]POTENCIALES!R287C6</stp>
        <tr r="F287" s="1"/>
      </tp>
      <tp>
        <v>44775037848.979996</v>
        <stp/>
        <stp>##V3_BDPV12</stp>
        <stp>GIS UN Equity</stp>
        <stp>CUR_MKT_CAP</stp>
        <stp>[VALORES POTENCIALES Y SEGUIMIENTO.xlsx]SPX SX5E CAC40 DAX30 IBEX35!R206C3</stp>
        <tr r="C206" s="6"/>
      </tp>
      <tp>
        <v>11919549974.93</v>
        <stp/>
        <stp>##V3_BDPV12</stp>
        <stp>NWS UW Equity</stp>
        <stp>CUR_MKT_CAP</stp>
        <stp>[VALORES POTENCIALES Y SEGUIMIENTO.xlsx]SPX SX5E CAC40 DAX30 IBEX35!R351C3</stp>
        <tr r="C351" s="6"/>
      </tp>
      <tp>
        <v>13249464411.330002</v>
        <stp/>
        <stp>##V3_BDPV12</stp>
        <stp>HST UW Equity</stp>
        <stp>CUR_MKT_CAP</stp>
        <stp>[VALORES POTENCIALES Y SEGUIMIENTO.xlsx]SPX SX5E CAC40 DAX30 IBEX35!R235C3</stp>
        <tr r="C235" s="6"/>
      </tp>
      <tp t="s">
        <v>SNAP-ON INC</v>
        <stp/>
        <stp>##V3_BDPV12</stp>
        <stp>SNA US Equity</stp>
        <stp>SHORT_NAME</stp>
        <stp>[VALORES POTENCIALES Y SEGUIMIENTO.xlsx]POTENCIALES!R151C5</stp>
        <tr r="E151" s="1"/>
      </tp>
      <tp>
        <v>130216652500.5</v>
        <stp/>
        <stp>##V3_BDPV12</stp>
        <stp>LOW UN Equity</stp>
        <stp>CUR_MKT_CAP</stp>
        <stp>[VALORES POTENCIALES Y SEGUIMIENTO.xlsx]SPX SX5E CAC40 DAX30 IBEX35!R290C3</stp>
        <tr r="C290" s="6"/>
      </tp>
      <tp>
        <v>53.93</v>
        <stp/>
        <stp>##V3_BDPV12</stp>
        <stp>IAC US Equity</stp>
        <stp>LAST PRICE</stp>
        <stp>[VALORES POTENCIALES Y SEGUIMIENTO.xlsx]POTENCIALES!R268C30</stp>
        <tr r="AD268" s="1"/>
      </tp>
      <tp t="s">
        <v>27/04/2023</v>
        <stp/>
        <stp>##V3_BDPV12</stp>
        <stp>GD US Equity</stp>
        <stp>EXPECTED_REPORT_DT</stp>
        <stp>[VALORES POTENCIALES Y SEGUIMIENTO.xlsx]POTENCIALES!R195C8</stp>
        <tr r="H195" s="1"/>
      </tp>
      <tp t="s">
        <v>27/04/2023</v>
        <stp/>
        <stp>##V3_BDPV12</stp>
        <stp>STX US Equity</stp>
        <stp>EXPECTED_REPORT_DT</stp>
        <stp>[VALORES POTENCIALES Y SEGUIMIENTO.xlsx]POTENCIALES!R344C8</stp>
        <tr r="H344" s="1"/>
      </tp>
      <tp t="s">
        <v>24/02/2023</v>
        <stp/>
        <stp>##V3_BDPV12</stp>
        <stp>FL US Equity</stp>
        <stp>EXPECTED_REPORT_DT</stp>
        <stp>[VALORES POTENCIALES Y SEGUIMIENTO.xlsx]POTENCIALES!R215C8</stp>
        <tr r="H215" s="1"/>
      </tp>
      <tp t="s">
        <v>Analog Devices Inc</v>
        <stp/>
        <stp>##V3_BDPV12</stp>
        <stp>ADI UW Equity</stp>
        <stp>SECURITY_NAME</stp>
        <stp>[VALORES POTENCIALES Y SEGUIMIENTO.xlsx]SPX SX5E CAC40 DAX30 IBEX35!R17C5</stp>
        <tr r="E17" s="6"/>
      </tp>
      <tp t="s">
        <v>Allstate Corp/The</v>
        <stp/>
        <stp>##V3_BDPV12</stp>
        <stp>ALL UN Equity</stp>
        <stp>SECURITY_NAME</stp>
        <stp>[VALORES POTENCIALES Y SEGUIMIENTO.xlsx]SPX SX5E CAC40 DAX30 IBEX35!R32C5</stp>
        <tr r="E32" s="6"/>
      </tp>
      <tp t="s">
        <v>VISHAY INTERTECH</v>
        <stp/>
        <stp>##V3_BDPV12</stp>
        <stp>VSH US Equity</stp>
        <stp>SHORT_NAME</stp>
        <stp>[VALORES POTENCIALES Y SEGUIMIENTO.xlsx]POTENCIALES!R134C5</stp>
        <tr r="E134" s="1"/>
      </tp>
      <tp t="s">
        <v>18/05/2023</v>
        <stp/>
        <stp>##V3_BDPV12</stp>
        <stp>DT US Equity</stp>
        <stp>EXPECTED_REPORT_DT</stp>
        <stp>[VALORES POTENCIALES Y SEGUIMIENTO.xlsx]POTENCIALES!R305C8</stp>
        <tr r="H305" s="1"/>
      </tp>
      <tp>
        <v>21993765628.68</v>
        <stp/>
        <stp>##V3_BDPV12</stp>
        <stp>MLM UN Equity</stp>
        <stp>CUR_MKT_CAP</stp>
        <stp>[VALORES POTENCIALES Y SEGUIMIENTO.xlsx]SPX SX5E CAC40 DAX30 IBEX35!R313C3</stp>
        <tr r="C313" s="6"/>
      </tp>
      <tp t="s">
        <v>#N/A N/A</v>
        <stp/>
        <stp>##V3_BDPV12</stp>
        <stp>WBC US Equity</stp>
        <stp>CUR_MKT_CAP</stp>
        <stp>[VALORES POTENCIALES Y SEGUIMIENTO.xlsx]POTENCIALES!R17C17</stp>
        <tr r="Q17" s="1"/>
      </tp>
      <tp>
        <v>31508791817.579998</v>
        <stp/>
        <stp>##V3_BDPV12</stp>
        <stp>ABC US Equity</stp>
        <stp>CUR_MKT_CAP</stp>
        <stp>[VALORES POTENCIALES Y SEGUIMIENTO.xlsx]POTENCIALES!R98C17</stp>
        <tr r="Q98" s="1"/>
      </tp>
      <tp t="s">
        <v>24/04/2023</v>
        <stp/>
        <stp>##V3_BDPV12</stp>
        <stp>CNR CN Equity</stp>
        <stp>EXPECTED_REPORT_DT</stp>
        <stp>[VALORES POTENCIALES Y SEGUIMIENTO.xlsx]POTENCIALES!R172C8</stp>
        <tr r="H172" s="1"/>
      </tp>
      <tp>
        <v>6.5599274857408263</v>
        <stp/>
        <stp>##V3_BDPV12</stp>
        <stp>327 HK Equity</stp>
        <stp>pe_ratio</stp>
        <stp>[VALORES POTENCIALES Y SEGUIMIENTO.xlsx]CARTERA!R66C18</stp>
        <tr r="R66" s="4"/>
      </tp>
      <tp>
        <v>46.47</v>
        <stp/>
        <stp>##V3_BDPV12</stp>
        <stp>KFY US Equity</stp>
        <stp>LOW_52WEEK</stp>
        <stp>[VALORES POTENCIALES Y SEGUIMIENTO.xlsx]POTENCIALES!R250C35</stp>
        <tr r="AI250" s="1"/>
      </tp>
      <tp>
        <v>44113591606.740005</v>
        <stp/>
        <stp>##V3_BDPV12</stp>
        <stp>KMB UN Equity</stp>
        <stp>CUR_MKT_CAP</stp>
        <stp>[VALORES POTENCIALES Y SEGUIMIENTO.xlsx]SPX SX5E CAC40 DAX30 IBEX35!R272C3</stp>
        <tr r="C272" s="6"/>
      </tp>
      <tp>
        <v>65463250000</v>
        <stp/>
        <stp>##V3_BDPV12</stp>
        <stp>PNC UN Equity</stp>
        <stp>CUR_MKT_CAP</stp>
        <stp>[VALORES POTENCIALES Y SEGUIMIENTO.xlsx]SPX SX5E CAC40 DAX30 IBEX35!R381C3</stp>
        <tr r="C381" s="6"/>
      </tp>
      <tp>
        <v>145.97999999999999</v>
        <stp/>
        <stp>##V3_BDPV12</stp>
        <stp>EFX US Equity</stp>
        <stp>LOW_52WEEK</stp>
        <stp>[VALORES POTENCIALES Y SEGUIMIENTO.xlsx]POTENCIALES!R180C35</stp>
        <tr r="AI180" s="1"/>
      </tp>
      <tp t="s">
        <v>Insurance</v>
        <stp/>
        <stp>##V3_BDPV12</stp>
        <stp>BRO US Equity</stp>
        <stp>GICS_INDUSTRY_NAME</stp>
        <stp>[VALORES POTENCIALES Y SEGUIMIENTO.xlsx]POTENCIALES!R116C6</stp>
        <tr r="F116" s="1"/>
      </tp>
      <tp>
        <v>203.01</v>
        <stp/>
        <stp>##V3_BDPV12</stp>
        <stp>BYD CN Equity</stp>
        <stp>PX_CLOSE_1D</stp>
        <stp>[VALORES POTENCIALES Y SEGUIMIENTO.xlsx]POTENCIALES!R42C32</stp>
        <tr r="AF42" s="1"/>
      </tp>
      <tp t="s">
        <v>IT Services</v>
        <stp/>
        <stp>##V3_BDPV12</stp>
        <stp>GPN US Equity</stp>
        <stp>GICS_INDUSTRY_NAME</stp>
        <stp>[VALORES POTENCIALES Y SEGUIMIENTO.xlsx]POTENCIALES!R193C6</stp>
        <tr r="F193" s="1"/>
      </tp>
      <tp>
        <v>23522215000.000004</v>
        <stp/>
        <stp>##V3_BDPV12</stp>
        <stp>HIG UN Equity</stp>
        <stp>CUR_MKT_CAP</stp>
        <stp>[VALORES POTENCIALES Y SEGUIMIENTO.xlsx]SPX SX5E CAC40 DAX30 IBEX35!R226C3</stp>
        <tr r="C226" s="6"/>
      </tp>
      <tp>
        <v>22.84</v>
        <stp/>
        <stp>##V3_BDPV12</stp>
        <stp>IT0005495657 ISIN</stp>
        <stp>INTERVAL_HIGH</stp>
        <stp>[VALORES POTENCIALES Y SEGUIMIENTO.xlsx]CARTERA!R63C4</stp>
        <stp>START_DATE_OVERRIDE</stp>
        <stp>20200101</stp>
        <stp>END_DATE_OVERRIDE</stp>
        <stp>20230203</stp>
        <stp>MARKET_DATA_OVERRIDE</stp>
        <stp>PX_LAST</stp>
        <tr r="D63" s="4"/>
      </tp>
      <tp>
        <v>35.552500000000002</v>
        <stp/>
        <stp>##V3_BDPV12</stp>
        <stp>NL0011794037 ISIN</stp>
        <stp>INTERVAL_HIGH</stp>
        <stp>[VALORES POTENCIALES Y SEGUIMIENTO.xlsx]CARTERA!R51C4</stp>
        <stp>START_DATE_OVERRIDE</stp>
        <stp>20200101</stp>
        <stp>END_DATE_OVERRIDE</stp>
        <stp>20230203</stp>
        <stp>MARKET_DATA_OVERRIDE</stp>
        <stp>PX_LAST</stp>
        <tr r="D51" s="4"/>
      </tp>
      <tp>
        <v>15.179222671179588</v>
        <stp/>
        <stp>##V3_BDPV12</stp>
        <stp>GD US Equity</stp>
        <stp>EV_EBITDA_ADJUSTED</stp>
        <stp>[VALORES POTENCIALES Y SEGUIMIENTO.xlsx]POTENCIALES!R195C15</stp>
        <tr r="O195" s="1"/>
      </tp>
      <tp>
        <v>86.1</v>
        <stp/>
        <stp>##V3_BDPV12</stp>
        <stp>ES0109067019 ISIN</stp>
        <stp>INTERVAL_HIGH</stp>
        <stp>[VALORES POTENCIALES Y SEGUIMIENTO.xlsx]CARTERA!R39C4</stp>
        <stp>START_DATE_OVERRIDE</stp>
        <stp>20200101</stp>
        <stp>END_DATE_OVERRIDE</stp>
        <stp>20230203</stp>
        <stp>MARKET_DATA_OVERRIDE</stp>
        <stp>PX_LAST</stp>
        <tr r="D39" s="4"/>
      </tp>
      <tp>
        <v>71.067800000000005</v>
        <stp/>
        <stp>##V3_BDPV12</stp>
        <stp>ES0157261019 ISIN</stp>
        <stp>INTERVAL_HIGH</stp>
        <stp>[VALORES POTENCIALES Y SEGUIMIENTO.xlsx]CARTERA!R36C4</stp>
        <stp>START_DATE_OVERRIDE</stp>
        <stp>20200101</stp>
        <stp>END_DATE_OVERRIDE</stp>
        <stp>20230203</stp>
        <stp>MARKET_DATA_OVERRIDE</stp>
        <stp>PX_LAST</stp>
        <tr r="D36" s="4"/>
      </tp>
      <tp>
        <v>4.95</v>
        <stp/>
        <stp>##V3_BDPV12</stp>
        <stp>ES0105065009 ISIN</stp>
        <stp>INTERVAL_HIGH</stp>
        <stp>[VALORES POTENCIALES Y SEGUIMIENTO.xlsx]CARTERA!R62C4</stp>
        <stp>START_DATE_OVERRIDE</stp>
        <stp>20200101</stp>
        <stp>END_DATE_OVERRIDE</stp>
        <stp>20230203</stp>
        <stp>MARKET_DATA_OVERRIDE</stp>
        <stp>PX_LAST</stp>
        <tr r="D62" s="4"/>
      </tp>
      <tp t="s">
        <v>#N/A N/A</v>
        <stp/>
        <stp>##V3_BDPV12</stp>
        <stp>ES0105075008 ISIN</stp>
        <stp>INTERVAL_HIGH</stp>
        <stp>[VALORES POTENCIALES Y SEGUIMIENTO.xlsx]CARTERA!R47C4</stp>
        <stp>START_DATE_OVERRIDE</stp>
        <stp>20200101</stp>
        <stp>END_DATE_OVERRIDE</stp>
        <stp>20230203</stp>
        <stp>MARKET_DATA_OVERRIDE</stp>
        <stp>PX_LAST</stp>
        <tr r="D47" s="4"/>
      </tp>
      <tp>
        <v>38</v>
        <stp/>
        <stp>##V3_BDPV12</stp>
        <stp>ES0109067019 ISIN</stp>
        <stp>INTERVAL_LOW</stp>
        <stp>[VALORES POTENCIALES Y SEGUIMIENTO.xlsx]CARTERA!R39C6</stp>
        <stp>START_DATE_OVERRIDE</stp>
        <stp>20200101</stp>
        <stp>END_DATE_OVERRIDE</stp>
        <stp>20230203</stp>
        <stp>MARKET_DATA_OVERRIDE</stp>
        <stp>PX_LAST</stp>
        <tr r="F39" s="4"/>
      </tp>
      <tp>
        <v>0.62250000000000005</v>
        <stp/>
        <stp>##V3_BDPV12</stp>
        <stp>IT0005495657 ISIN</stp>
        <stp>INTERVAL_LOW</stp>
        <stp>[VALORES POTENCIALES Y SEGUIMIENTO.xlsx]CARTERA!R63C6</stp>
        <stp>START_DATE_OVERRIDE</stp>
        <stp>20200101</stp>
        <stp>END_DATE_OVERRIDE</stp>
        <stp>20230203</stp>
        <stp>MARKET_DATA_OVERRIDE</stp>
        <stp>PX_LAST</stp>
        <tr r="F63" s="4"/>
      </tp>
      <tp>
        <v>202.82</v>
        <stp/>
        <stp>##V3_BDPV12</stp>
        <stp>US7223041028 ISIN</stp>
        <stp>INTERVAL_HIGH</stp>
        <stp>[VALORES POTENCIALES Y SEGUIMIENTO.xlsx]CARTERA!R23C4</stp>
        <stp>START_DATE_OVERRIDE</stp>
        <stp>20200101</stp>
        <stp>END_DATE_OVERRIDE</stp>
        <stp>20230203</stp>
        <stp>MARKET_DATA_OVERRIDE</stp>
        <stp>PX_LAST</stp>
        <tr r="D23" s="4"/>
      </tp>
      <tp>
        <v>359.57</v>
        <stp/>
        <stp>##V3_BDPV12</stp>
        <stp>US0846707026 ISIN</stp>
        <stp>INTERVAL_HIGH</stp>
        <stp>[VALORES POTENCIALES Y SEGUIMIENTO.xlsx]CARTERA!R29C4</stp>
        <stp>START_DATE_OVERRIDE</stp>
        <stp>20200101</stp>
        <stp>END_DATE_OVERRIDE</stp>
        <stp>20230203</stp>
        <stp>MARKET_DATA_OVERRIDE</stp>
        <stp>PX_LAST</stp>
        <tr r="D29" s="4"/>
      </tp>
      <tp>
        <v>77.632000000000005</v>
        <stp/>
        <stp>##V3_BDPV12</stp>
        <stp>DE0007164600 ISIN</stp>
        <stp>INTERVAL_LOW</stp>
        <stp>[VALORES POTENCIALES Y SEGUIMIENTO.xlsx]CARTERA!R15C6</stp>
        <stp>START_DATE_OVERRIDE</stp>
        <stp>20200101</stp>
        <stp>END_DATE_OVERRIDE</stp>
        <stp>20230203</stp>
        <stp>MARKET_DATA_OVERRIDE</stp>
        <stp>PX_LAST</stp>
        <tr r="F15" s="4"/>
      </tp>
      <tp t="s">
        <v>Muenchener Rueckversicherungs-</v>
        <stp/>
        <stp>##V3_BDPV12</stp>
        <stp>MUV2 GY Equity</stp>
        <stp>SECURITY_NAME</stp>
        <stp>[VALORES POTENCIALES Y SEGUIMIENTO.xlsx]SPX SX5E CAC40 DAX30 IBEX35!R34C32</stp>
        <tr r="AF34" s="6"/>
      </tp>
      <tp>
        <v>100.54</v>
        <stp/>
        <stp>##V3_BDPV12</stp>
        <stp>US4851703029 ISIN</stp>
        <stp>INTERVAL_LOW</stp>
        <stp>[VALORES POTENCIALES Y SEGUIMIENTO.xlsx]CARTERA!R16C6</stp>
        <stp>START_DATE_OVERRIDE</stp>
        <stp>20200101</stp>
        <stp>END_DATE_OVERRIDE</stp>
        <stp>20230203</stp>
        <stp>MARKET_DATA_OVERRIDE</stp>
        <stp>PX_LAST</stp>
        <tr r="F16" s="4"/>
      </tp>
      <tp>
        <v>26928293893.739998</v>
        <stp/>
        <stp>##V3_BDPV12</stp>
        <stp>CBRE UN Equity</stp>
        <stp>CUR_MKT_CAP</stp>
        <stp>[VALORES POTENCIALES Y SEGUIMIENTO.xlsx]SPX SX5E CAC40 DAX30 IBEX35!R89C3</stp>
        <tr r="C89" s="6"/>
      </tp>
      <tp t="s">
        <v>Muenchener Rueckversicherungs-</v>
        <stp/>
        <stp>##V3_BDPV12</stp>
        <stp>MUV2 GY Equity</stp>
        <stp>SECURITY_NAME</stp>
        <stp>[VALORES POTENCIALES Y SEGUIMIENTO.xlsx]SPX SX5E CAC40 DAX30 IBEX35!R41C14</stp>
        <tr r="N41" s="6"/>
      </tp>
      <tp>
        <v>121516434092.22</v>
        <stp/>
        <stp>##V3_BDPV12</stp>
        <stp>DE UN Equity</stp>
        <stp>CUR_MKT_CAP</stp>
        <stp>[VALORES POTENCIALES Y SEGUIMIENTO.xlsx]SPX SX5E CAC40 DAX30 IBEX35!R136C3</stp>
        <tr r="C136" s="6"/>
      </tp>
      <tp t="s">
        <v>Aerospace &amp; Defense</v>
        <stp/>
        <stp>##V3_BDPV12</stp>
        <stp>AJRD US Equity</stp>
        <stp>GICS_INDUSTRY_NAME</stp>
        <stp>[VALORES POTENCIALES Y SEGUIMIENTO.xlsx]POTENCIALES!R203C6</stp>
        <tr r="F203" s="1"/>
      </tp>
      <tp t="s">
        <v>CA0679011084</v>
        <stp/>
        <stp>##V3_BDPV12</stp>
        <stp>GOLD US Equity</stp>
        <stp>ID_ISIN</stp>
        <stp>[VALORES POTENCIALES Y SEGUIMIENTO.xlsx]CARTERA!R57C3</stp>
        <tr r="C57" s="4"/>
      </tp>
      <tp>
        <v>1.26</v>
        <stp/>
        <stp>##V3_BDPV12</stp>
        <stp>MORN US Equity</stp>
        <stp>EQY_DPS</stp>
        <stp>[VALORES POTENCIALES Y SEGUIMIENTO.xlsx]POTENCIALES!R44C10</stp>
        <tr r="J44" s="1"/>
      </tp>
      <tp t="s">
        <v>EXPEDITORS INTL</v>
        <stp/>
        <stp>##V3_BDPV12</stp>
        <stp>EXPD US Equity</stp>
        <stp>SHORT_NAME</stp>
        <stp>[VALORES POTENCIALES Y SEGUIMIENTO.xlsx]POTENCIALES!R177C5</stp>
        <tr r="E177" s="1"/>
      </tp>
      <tp t="s">
        <v>#N/A Real Time</v>
        <stp/>
        <stp>##V3_BDPV12</stp>
        <stp>LB US Equity</stp>
        <stp>LAST PRICE</stp>
        <stp>[VALORES POTENCIALES Y SEGUIMIENTO.xlsx]POTENCIALES!R211C30</stp>
        <tr r="AD211" s="1"/>
      </tp>
      <tp t="s">
        <v>20/04/2023</v>
        <stp/>
        <stp>##V3_BDPV12</stp>
        <stp>LSTR US Equity</stp>
        <stp>EXPECTED_REPORT_DT</stp>
        <stp>[VALORES POTENCIALES Y SEGUIMIENTO.xlsx]POTENCIALES!R179C8</stp>
        <tr r="H179" s="1"/>
      </tp>
      <tp>
        <v>341.95</v>
        <stp/>
        <stp>##V3_BDPV12</stp>
        <stp>IT US Equity</stp>
        <stp>PX_CLOSE_1D</stp>
        <stp>[VALORES POTENCIALES Y SEGUIMIENTO.xlsx]POTENCIALES!R49C32</stp>
        <tr r="AF49" s="1"/>
      </tp>
      <tp t="s">
        <v>ES0105065009</v>
        <stp/>
        <stp>##V3_BDPV12</stp>
        <stp>TLGO SM Equity</stp>
        <stp>ID_ISIN</stp>
        <stp>[VALORES POTENCIALES Y SEGUIMIENTO.xlsx]CARTERA!R62C3</stp>
        <tr r="C62" s="4"/>
      </tp>
      <tp>
        <v>164.9</v>
        <stp/>
        <stp>##V3_BDPV12</stp>
        <stp>PG US Equity</stp>
        <stp>HIGH_52WEEK</stp>
        <stp>[VALORES POTENCIALES Y SEGUIMIENTO.xlsx]POTENCIALES!R69C33</stp>
        <tr r="AG69" s="1"/>
      </tp>
      <tp t="s">
        <v>08/02/2023</v>
        <stp/>
        <stp>##V3_BDPV12</stp>
        <stp>ORLY US Equity</stp>
        <stp>EXPECTED_REPORT_DT</stp>
        <stp>[VALORES POTENCIALES Y SEGUIMIENTO.xlsx]POTENCIALES!R218C8</stp>
        <tr r="H218" s="1"/>
      </tp>
      <tp t="s">
        <v>07/02/2023</v>
        <stp/>
        <stp>##V3_BDPV12</stp>
        <stp>SSNC US Equity</stp>
        <stp>EXPECTED_REPORT_DT</stp>
        <stp>[VALORES POTENCIALES Y SEGUIMIENTO.xlsx]POTENCIALES!R299C8</stp>
        <tr r="H299" s="1"/>
      </tp>
      <tp>
        <v>112.48</v>
        <stp/>
        <stp>##V3_BDPV12</stp>
        <stp>PM US Equity</stp>
        <stp>HIGH_52WEEK</stp>
        <stp>[VALORES POTENCIALES Y SEGUIMIENTO.xlsx]POTENCIALES!R31C33</stp>
        <tr r="AG31" s="1"/>
      </tp>
      <tp t="s">
        <v>20/04/2023</v>
        <stp/>
        <stp>##V3_BDPV12</stp>
        <stp>LRCX US Equity</stp>
        <stp>EXPECTED_REPORT_DT</stp>
        <stp>[VALORES POTENCIALES Y SEGUIMIENTO.xlsx]POTENCIALES!R358C8</stp>
        <tr r="H358" s="1"/>
      </tp>
      <tp t="s">
        <v>10/03/2023</v>
        <stp/>
        <stp>##V3_BDPV12</stp>
        <stp>ORCL US Equity</stp>
        <stp>EXPECTED_REPORT_DT</stp>
        <stp>[VALORES POTENCIALES Y SEGUIMIENTO.xlsx]POTENCIALES!R318C8</stp>
        <tr r="H318" s="1"/>
      </tp>
      <tp t="s">
        <v>Equity Real Estate Investment</v>
        <stp/>
        <stp>##V3_BDPV12</stp>
        <stp>LAMR US Equity</stp>
        <stp>GICS_INDUSTRY_NAME</stp>
        <stp>[VALORES POTENCIALES Y SEGUIMIENTO.xlsx]POTENCIALES!R118C6</stp>
        <tr r="F118" s="1"/>
      </tp>
      <tp t="s">
        <v>20/01/2023</v>
        <stp/>
        <stp>##V3_BDPV12</stp>
        <stp>ACM US Equity</stp>
        <stp>DVD_PAY_DT</stp>
        <stp>[VALORES POTENCIALES Y SEGUIMIENTO.xlsx]POTENCIALES!R136C12</stp>
        <tr r="L136" s="1"/>
      </tp>
      <tp t="s">
        <v>17/03/2023</v>
        <stp/>
        <stp>##V3_BDPV12</stp>
        <stp>MCO US Equity</stp>
        <stp>DVD_PAY_DT</stp>
        <stp>[VALORES POTENCIALES Y SEGUIMIENTO.xlsx]POTENCIALES!R182C12</stp>
        <tr r="L182" s="1"/>
      </tp>
      <tp t="s">
        <v>01/12/2022</v>
        <stp/>
        <stp>##V3_BDPV12</stp>
        <stp>WCN US Equity</stp>
        <stp>DVD_PAY_DT</stp>
        <stp>[VALORES POTENCIALES Y SEGUIMIENTO.xlsx]POTENCIALES!R147C12</stp>
        <tr r="L147" s="1"/>
      </tp>
      <tp t="s">
        <v>25/11/2022</v>
        <stp/>
        <stp>##V3_BDPV12</stp>
        <stp>CCK US Equity</stp>
        <stp>DVD_PAY_DT</stp>
        <stp>[VALORES POTENCIALES Y SEGUIMIENTO.xlsx]POTENCIALES!R166C12</stp>
        <tr r="L166" s="1"/>
      </tp>
      <tp>
        <v>28190593584.959999</v>
        <stp/>
        <stp>##V3_BDPV12</stp>
        <stp>AWK UN Equity</stp>
        <stp>CUR_MKT_CAP</stp>
        <stp>[VALORES POTENCIALES Y SEGUIMIENTO.xlsx]SPX SX5E CAC40 DAX30 IBEX35!R57C3</stp>
        <tr r="C57" s="6"/>
      </tp>
      <tp t="s">
        <v>15/03/2023</v>
        <stp/>
        <stp>##V3_BDPV12</stp>
        <stp>MCD US Equity</stp>
        <stp>DVD_PAY_DT</stp>
        <stp>[VALORES POTENCIALES Y SEGUIMIENTO.xlsx]POTENCIALES!R246C12</stp>
        <tr r="L246" s="1"/>
      </tp>
      <tp>
        <v>90690328213.869995</v>
        <stp/>
        <stp>##V3_BDPV12</stp>
        <stp>ADI UW Equity</stp>
        <stp>CUR_MKT_CAP</stp>
        <stp>[VALORES POTENCIALES Y SEGUIMIENTO.xlsx]SPX SX5E CAC40 DAX30 IBEX35!R17C3</stp>
        <tr r="C17" s="6"/>
      </tp>
      <tp>
        <v>19590754757.16</v>
        <stp/>
        <stp>##V3_BDPV12</stp>
        <stp>BBY UN Equity</stp>
        <stp>CUR_MKT_CAP</stp>
        <stp>[VALORES POTENCIALES Y SEGUIMIENTO.xlsx]SPX SX5E CAC40 DAX30 IBEX35!R64C3</stp>
        <tr r="C64" s="6"/>
      </tp>
      <tp>
        <v>13355600213.539999</v>
        <stp/>
        <stp>##V3_BDPV12</stp>
        <stp>APA UW Equity</stp>
        <stp>CUR_MKT_CAP</stp>
        <stp>[VALORES POTENCIALES Y SEGUIMIENTO.xlsx]SPX SX5E CAC40 DAX30 IBEX35!R47C3</stp>
        <tr r="C47" s="6"/>
      </tp>
      <tp>
        <v>41036554000</v>
        <stp/>
        <stp>##V3_BDPV12</stp>
        <stp>AJG UN Equity</stp>
        <stp>CUR_MKT_CAP</stp>
        <stp>[VALORES POTENCIALES Y SEGUIMIENTO.xlsx]SPX SX5E CAC40 DAX30 IBEX35!R27C3</stp>
        <tr r="C27" s="6"/>
      </tp>
      <tp t="s">
        <v>#N/A N/A</v>
        <stp/>
        <stp>##V3_BDPV12</stp>
        <stp>BLL UN Equity</stp>
        <stp>CUR_MKT_CAP</stp>
        <stp>[VALORES POTENCIALES Y SEGUIMIENTO.xlsx]SPX SX5E CAC40 DAX30 IBEX35!R74C3</stp>
        <tr r="C74" s="6"/>
      </tp>
      <tp t="s">
        <v>#N/A Field Not Applicable</v>
        <stp/>
        <stp>##V3_BDPV12</stp>
        <stp>NCR US Equity</stp>
        <stp>DVD_PAY_DT</stp>
        <stp>[VALORES POTENCIALES Y SEGUIMIENTO.xlsx]POTENCIALES!R343C12</stp>
        <tr r="L343" s="1"/>
      </tp>
      <tp>
        <v>33708672391.660004</v>
        <stp/>
        <stp>##V3_BDPV12</stp>
        <stp>AME UN Equity</stp>
        <stp>CUR_MKT_CAP</stp>
        <stp>[VALORES POTENCIALES Y SEGUIMIENTO.xlsx]SPX SX5E CAC40 DAX30 IBEX35!R37C3</stp>
        <tr r="C37" s="6"/>
      </tp>
      <tp t="s">
        <v>Containers &amp; Packaging</v>
        <stp/>
        <stp>##V3_BDPV12</stp>
        <stp>SON US Equity</stp>
        <stp>GICS_INDUSTRY_NAME</stp>
        <stp>[VALORES POTENCIALES Y SEGUIMIENTO.xlsx]POTENCIALES!R168C6</stp>
        <tr r="F168" s="1"/>
      </tp>
      <tp t="s">
        <v>Amazon.com Inc</v>
        <stp/>
        <stp>##V3_BDPV12</stp>
        <stp>AMZN UW Equity</stp>
        <stp>SECURITY_NAME</stp>
        <stp>[VALORES POTENCIALES Y SEGUIMIENTO.xlsx]SPX SX5E CAC40 DAX30 IBEX35!R41C5</stp>
        <tr r="E41" s="6"/>
      </tp>
      <tp>
        <v>12609612793.59</v>
        <stp/>
        <stp>##V3_BDPV12</stp>
        <stp>DPZ UN Equity</stp>
        <stp>CUR_MKT_CAP</stp>
        <stp>[VALORES POTENCIALES Y SEGUIMIENTO.xlsx]SPX SX5E CAC40 DAX30 IBEX35!R150C3</stp>
        <tr r="C150" s="6"/>
      </tp>
      <tp t="s">
        <v>NCR CORP</v>
        <stp/>
        <stp>##V3_BDPV12</stp>
        <stp>NCR US Equity</stp>
        <stp>SHORT_NAME</stp>
        <stp>[VALORES POTENCIALES Y SEGUIMIENTO.xlsx]POTENCIALES!R343C5</stp>
        <tr r="E343" s="1"/>
      </tp>
      <tp t="s">
        <v>HILTON GRAND VAC</v>
        <stp/>
        <stp>##V3_BDPV12</stp>
        <stp>HGV US Equity</stp>
        <stp>SHORT_NAME</stp>
        <stp>[VALORES POTENCIALES Y SEGUIMIENTO.xlsx]POTENCIALES!R255C5</stp>
        <tr r="E255" s="1"/>
      </tp>
      <tp t="s">
        <v>19/04/2023</v>
        <stp/>
        <stp>##V3_BDPV12</stp>
        <stp>LMT US Equity</stp>
        <stp>EXPECTED_REPORT_DT</stp>
        <stp>[VALORES POTENCIALES Y SEGUIMIENTO.xlsx]POTENCIALES!R194C8</stp>
        <tr r="H194" s="1"/>
      </tp>
      <tp t="s">
        <v>LENNOX INTL INC</v>
        <stp/>
        <stp>##V3_BDPV12</stp>
        <stp>LII US Equity</stp>
        <stp>SHORT_NAME</stp>
        <stp>[VALORES POTENCIALES Y SEGUIMIENTO.xlsx]POTENCIALES!R121C5</stp>
        <tr r="E121" s="1"/>
      </tp>
      <tp>
        <v>24020526555.200001</v>
        <stp/>
        <stp>##V3_BDPV12</stp>
        <stp>EQR UN Equity</stp>
        <stp>CUR_MKT_CAP</stp>
        <stp>[VALORES POTENCIALES Y SEGUIMIENTO.xlsx]SPX SX5E CAC40 DAX30 IBEX35!R171C3</stp>
        <tr r="C171" s="6"/>
      </tp>
      <tp>
        <v>142.71</v>
        <stp/>
        <stp>##V3_BDPV12</stp>
        <stp>AYI US Equity</stp>
        <stp>LOW_52WEEK</stp>
        <stp>[VALORES POTENCIALES Y SEGUIMIENTO.xlsx]POTENCIALES!R122C35</stp>
        <tr r="AI122" s="1"/>
      </tp>
      <tp>
        <v>14612992754.039999</v>
        <stp/>
        <stp>##V3_BDPV12</stp>
        <stp>ESS UN Equity</stp>
        <stp>CUR_MKT_CAP</stp>
        <stp>[VALORES POTENCIALES Y SEGUIMIENTO.xlsx]SPX SX5E CAC40 DAX30 IBEX35!R173C3</stp>
        <tr r="C173" s="6"/>
      </tp>
      <tp t="s">
        <v>#N/A N/A</v>
        <stp/>
        <stp>##V3_BDPV12</stp>
        <stp>WBC US Equity</stp>
        <stp>HIGH_52WEEK</stp>
        <stp>[VALORES POTENCIALES Y SEGUIMIENTO.xlsx]POTENCIALES!R17C33</stp>
        <tr r="AG17" s="1"/>
      </tp>
      <tp>
        <v>174.63</v>
        <stp/>
        <stp>##V3_BDPV12</stp>
        <stp>ABC US Equity</stp>
        <stp>HIGH_52WEEK</stp>
        <stp>[VALORES POTENCIALES Y SEGUIMIENTO.xlsx]POTENCIALES!R98C33</stp>
        <tr r="AG98" s="1"/>
      </tp>
      <tp t="s">
        <v>EMCOR GROUP INC</v>
        <stp/>
        <stp>##V3_BDPV12</stp>
        <stp>EME US Equity</stp>
        <stp>SHORT_NAME</stp>
        <stp>[VALORES POTENCIALES Y SEGUIMIENTO.xlsx]POTENCIALES!R138C5</stp>
        <tr r="E138" s="1"/>
      </tp>
      <tp t="s">
        <v>28/04/2023</v>
        <stp/>
        <stp>##V3_BDPV12</stp>
        <stp>LHX US Equity</stp>
        <stp>EXPECTED_REPORT_DT</stp>
        <stp>[VALORES POTENCIALES Y SEGUIMIENTO.xlsx]POTENCIALES!R204C8</stp>
        <tr r="H204" s="1"/>
      </tp>
      <tp>
        <v>281.11</v>
        <stp/>
        <stp>##V3_BDPV12</stp>
        <stp>TYL US Equity</stp>
        <stp>LOW_52WEEK</stp>
        <stp>[VALORES POTENCIALES Y SEGUIMIENTO.xlsx]POTENCIALES!R317C35</stp>
        <tr r="AI317" s="1"/>
      </tp>
      <tp t="s">
        <v>HONEYWELL INTL</v>
        <stp/>
        <stp>##V3_BDPV12</stp>
        <stp>HON US Equity</stp>
        <stp>SHORT_NAME</stp>
        <stp>[VALORES POTENCIALES Y SEGUIMIENTO.xlsx]POTENCIALES!R125C5</stp>
        <tr r="E125" s="1"/>
      </tp>
      <tp t="s">
        <v>09/02/2023</v>
        <stp/>
        <stp>##V3_BDPV12</stp>
        <stp>ITT US Equity</stp>
        <stp>EXPECTED_REPORT_DT</stp>
        <stp>[VALORES POTENCIALES Y SEGUIMIENTO.xlsx]POTENCIALES!R161C8</stp>
        <tr r="H161" s="1"/>
      </tp>
      <tp>
        <v>18064717085.280003</v>
        <stp/>
        <stp>##V3_BDPV12</stp>
        <stp>DRI UN Equity</stp>
        <stp>CUR_MKT_CAP</stp>
        <stp>[VALORES POTENCIALES Y SEGUIMIENTO.xlsx]SPX SX5E CAC40 DAX30 IBEX35!R152C3</stp>
        <tr r="C152" s="6"/>
      </tp>
      <tp t="s">
        <v>Boston Scientific Corp</v>
        <stp/>
        <stp>##V3_BDPV12</stp>
        <stp>BSX UN Equity</stp>
        <stp>SECURITY_NAME</stp>
        <stp>[VALORES POTENCIALES Y SEGUIMIENTO.xlsx]SPX SX5E CAC40 DAX30 IBEX35!R79C5</stp>
        <tr r="E79" s="6"/>
      </tp>
      <tp t="s">
        <v>Boston Properties Inc</v>
        <stp/>
        <stp>##V3_BDPV12</stp>
        <stp>BXP UN Equity</stp>
        <stp>SECURITY_NAME</stp>
        <stp>[VALORES POTENCIALES Y SEGUIMIENTO.xlsx]SPX SX5E CAC40 DAX30 IBEX35!R81C5</stp>
        <tr r="E81" s="6"/>
      </tp>
      <tp t="s">
        <v>MSA SAFETY INC</v>
        <stp/>
        <stp>##V3_BDPV12</stp>
        <stp>MSA US Equity</stp>
        <stp>SHORT_NAME</stp>
        <stp>[VALORES POTENCIALES Y SEGUIMIENTO.xlsx]POTENCIALES!R150C5</stp>
        <tr r="E150" s="1"/>
      </tp>
      <tp t="s">
        <v>26/04/2023</v>
        <stp/>
        <stp>##V3_BDPV12</stp>
        <stp>APH US Equity</stp>
        <stp>EXPECTED_REPORT_DT</stp>
        <stp>[VALORES POTENCIALES Y SEGUIMIENTO.xlsx]POTENCIALES!R129C8</stp>
        <tr r="H129" s="1"/>
      </tp>
      <tp>
        <v>64296158999.999992</v>
        <stp/>
        <stp>##V3_BDPV12</stp>
        <stp>ETN UN Equity</stp>
        <stp>CUR_MKT_CAP</stp>
        <stp>[VALORES POTENCIALES Y SEGUIMIENTO.xlsx]SPX SX5E CAC40 DAX30 IBEX35!R174C3</stp>
        <tr r="C174" s="6"/>
      </tp>
      <tp>
        <v>38947446000</v>
        <stp/>
        <stp>##V3_BDPV12</stp>
        <stp>DVN UN Equity</stp>
        <stp>CUR_MKT_CAP</stp>
        <stp>[VALORES POTENCIALES Y SEGUIMIENTO.xlsx]SPX SX5E CAC40 DAX30 IBEX35!R156C3</stp>
        <tr r="C156" s="6"/>
      </tp>
      <tp t="s">
        <v>Entertainment</v>
        <stp/>
        <stp>##V3_BDPV12</stp>
        <stp>EA US Equity</stp>
        <stp>GICS_INDUSTRY_NAME</stp>
        <stp>[VALORES POTENCIALES Y SEGUIMIENTO.xlsx]POTENCIALES!R329C6</stp>
        <tr r="F329" s="1"/>
      </tp>
      <tp t="s">
        <v>Machinery</v>
        <stp/>
        <stp>##V3_BDPV12</stp>
        <stp>DE US Equity</stp>
        <stp>GICS_INDUSTRY_NAME</stp>
        <stp>[VALORES POTENCIALES Y SEGUIMIENTO.xlsx]POTENCIALES!R159C6</stp>
        <tr r="F159" s="1"/>
      </tp>
      <tp t="s">
        <v>Hotels, Restaurants &amp; Leisure</v>
        <stp/>
        <stp>##V3_BDPV12</stp>
        <stp>YUM US Equity</stp>
        <stp>GICS_INDUSTRY_NAME</stp>
        <stp>[VALORES POTENCIALES Y SEGUIMIENTO.xlsx]POTENCIALES!R242C6</stp>
        <tr r="F242" s="1"/>
      </tp>
      <tp>
        <v>15206857462.52</v>
        <stp/>
        <stp>##V3_BDPV12</stp>
        <stp>IPG UN Equity</stp>
        <stp>CUR_MKT_CAP</stp>
        <stp>[VALORES POTENCIALES Y SEGUIMIENTO.xlsx]SPX SX5E CAC40 DAX30 IBEX35!R250C3</stp>
        <tr r="C250" s="6"/>
      </tp>
      <tp t="s">
        <v>Real Estate Services</v>
        <stp/>
        <stp>##V3_BDPV12</stp>
        <stp>CIGI CN Equity</stp>
        <stp>GICS_SUB_INDUSTRY_NAME</stp>
        <stp>[VALORES POTENCIALES Y SEGUIMIENTO.xlsx]POTENCIALES!R53C7</stp>
        <tr r="G53" s="1"/>
      </tp>
      <tp>
        <v>1.184332207006936</v>
        <stp/>
        <stp>##V3_BDPV12</stp>
        <stp>IR US Equity</stp>
        <stp>NET_DEBT_TO_EBITDA</stp>
        <stp>[VALORES POTENCIALES Y SEGUIMIENTO.xlsx]POTENCIALES!R163C20</stp>
        <tr r="T163" s="1"/>
      </tp>
      <tp t="s">
        <v>Communications Equipment</v>
        <stp/>
        <stp>##V3_BDPV12</stp>
        <stp>CSCO US Equity</stp>
        <stp>GICS_SUB_INDUSTRY_NAME</stp>
        <stp>[VALORES POTENCIALES Y SEGUIMIENTO.xlsx]POTENCIALES!R13C7</stp>
        <tr r="G13" s="1"/>
      </tp>
      <tp t="s">
        <v>Communications Equipment</v>
        <stp/>
        <stp>##V3_BDPV12</stp>
        <stp>ANET US Equity</stp>
        <stp>GICS_SUB_INDUSTRY_NAME</stp>
        <stp>[VALORES POTENCIALES Y SEGUIMIENTO.xlsx]POTENCIALES!R11C7</stp>
        <tr r="G11" s="1"/>
      </tp>
      <tp t="s">
        <v>Biotechnology</v>
        <stp/>
        <stp>##V3_BDPV12</stp>
        <stp>ABBV US Equity</stp>
        <stp>GICS_SUB_INDUSTRY_NAME</stp>
        <stp>[VALORES POTENCIALES Y SEGUIMIENTO.xlsx]POTENCIALES!R91C7</stp>
        <tr r="G91" s="1"/>
      </tp>
      <tp t="s">
        <v>Health Care Equipment</v>
        <stp/>
        <stp>##V3_BDPV12</stp>
        <stp>ABMD US Equity</stp>
        <stp>GICS_SUB_INDUSTRY_NAME</stp>
        <stp>[VALORES POTENCIALES Y SEGUIMIENTO.xlsx]POTENCIALES!R71C7</stp>
        <tr r="G71" s="1"/>
      </tp>
      <tp t="s">
        <v>IT Services</v>
        <stp/>
        <stp>##V3_BDPV12</stp>
        <stp>FISV US Equity</stp>
        <stp>GICS_INDUSTRY_NAME</stp>
        <stp>[VALORES POTENCIALES Y SEGUIMIENTO.xlsx]POTENCIALES!R311C6</stp>
        <tr r="F311" s="1"/>
      </tp>
      <tp>
        <v>88812066419.199997</v>
        <stp/>
        <stp>##V3_BDPV12</stp>
        <stp>GE UN Equity</stp>
        <stp>CUR_MKT_CAP</stp>
        <stp>[VALORES POTENCIALES Y SEGUIMIENTO.xlsx]SPX SX5E CAC40 DAX30 IBEX35!R204C3</stp>
        <tr r="C204" s="6"/>
      </tp>
      <tp t="s">
        <v>Internet &amp; Direct Marketing Re</v>
        <stp/>
        <stp>##V3_BDPV12</stp>
        <stp>VIPS US Equity</stp>
        <stp>GICS_INDUSTRY_NAME</stp>
        <stp>[VALORES POTENCIALES Y SEGUIMIENTO.xlsx]POTENCIALES!R361C6</stp>
        <tr r="F361" s="1"/>
      </tp>
      <tp t="s">
        <v>US09857L1089</v>
        <stp/>
        <stp>##V3_BDPV12</stp>
        <stp>BKNG US Equity</stp>
        <stp>ID_ISIN</stp>
        <stp>[VALORES POTENCIALES Y SEGUIMIENTO.xlsx]CARTERA!R12C3</stp>
        <tr r="C12" s="4"/>
      </tp>
      <tp t="s">
        <v>Beverages</v>
        <stp/>
        <stp>##V3_BDPV12</stp>
        <stp>FIZZ US Equity</stp>
        <stp>GICS_INDUSTRY_NAME</stp>
        <stp>[VALORES POTENCIALES Y SEGUIMIENTO.xlsx]POTENCIALES!R251C6</stp>
        <tr r="F251" s="1"/>
      </tp>
      <tp>
        <v>0.24</v>
        <stp/>
        <stp>##V3_BDPV12</stp>
        <stp>NLSN US Equity</stp>
        <stp>EQY_DPS</stp>
        <stp>[VALORES POTENCIALES Y SEGUIMIENTO.xlsx]POTENCIALES!R48C10</stp>
        <tr r="J48" s="1"/>
      </tp>
      <tp>
        <v>0.76</v>
        <stp/>
        <stp>##V3_BDPV12</stp>
        <stp>ALSN US Equity</stp>
        <stp>EQY_DPS</stp>
        <stp>[VALORES POTENCIALES Y SEGUIMIENTO.xlsx]POTENCIALES!R18C10</stp>
        <tr r="J18" s="1"/>
      </tp>
      <tp t="s">
        <v>Software</v>
        <stp/>
        <stp>##V3_BDPV12</stp>
        <stp>QLYS US Equity</stp>
        <stp>GICS_INDUSTRY_NAME</stp>
        <stp>[VALORES POTENCIALES Y SEGUIMIENTO.xlsx]POTENCIALES!R334C6</stp>
        <tr r="F334" s="1"/>
      </tp>
      <tp t="s">
        <v>09/02/2023</v>
        <stp/>
        <stp>##V3_BDPV12</stp>
        <stp>VRSN US Equity</stp>
        <stp>EXPECTED_REPORT_DT</stp>
        <stp>[VALORES POTENCIALES Y SEGUIMIENTO.xlsx]POTENCIALES!R279C8</stp>
        <tr r="H279" s="1"/>
      </tp>
      <tp t="s">
        <v>ASPEN TECHNOLOGY</v>
        <stp/>
        <stp>##V3_BDPV12</stp>
        <stp>AZPN US Equity</stp>
        <stp>SHORT_NAME</stp>
        <stp>[VALORES POTENCIALES Y SEGUIMIENTO.xlsx]POTENCIALES!R294C5</stp>
        <tr r="E294" s="1"/>
      </tp>
      <tp>
        <v>1.1599999999999999</v>
        <stp/>
        <stp>##V3_BDPV12</stp>
        <stp>VRSK US Equity</stp>
        <stp>EQY_DPS</stp>
        <stp>[VALORES POTENCIALES Y SEGUIMIENTO.xlsx]POTENCIALES!R52C10</stp>
        <tr r="J52" s="1"/>
      </tp>
      <tp>
        <v>370.37</v>
        <stp/>
        <stp>##V3_BDPV12</stp>
        <stp>MA US Equity</stp>
        <stp>LAST PRICE</stp>
        <stp>[VALORES POTENCIALES Y SEGUIMIENTO.xlsx]POTENCIALES!R103C30</stp>
        <tr r="AD103" s="1"/>
      </tp>
      <tp>
        <v>0</v>
        <stp/>
        <stp>##V3_BDPV12</stp>
        <stp>MASI US Equity</stp>
        <stp>EQY_DPS</stp>
        <stp>[VALORES POTENCIALES Y SEGUIMIENTO.xlsx]POTENCIALES!R73C10</stp>
        <tr r="J73" s="1"/>
      </tp>
      <tp t="s">
        <v>IT Services</v>
        <stp/>
        <stp>##V3_BDPV12</stp>
        <stp>SABR US Equity</stp>
        <stp>GICS_INDUSTRY_NAME</stp>
        <stp>[VALORES POTENCIALES Y SEGUIMIENTO.xlsx]POTENCIALES!R189C6</stp>
        <tr r="F189" s="1"/>
      </tp>
      <tp>
        <v>0</v>
        <stp/>
        <stp>##V3_BDPV12</stp>
        <stp>MNST US Equity</stp>
        <stp>EQY_DPS</stp>
        <stp>[VALORES POTENCIALES Y SEGUIMIENTO.xlsx]POTENCIALES!R33C10</stp>
        <tr r="J33" s="1"/>
      </tp>
      <tp t="s">
        <v>Semiconductors &amp; Semiconductor</v>
        <stp/>
        <stp>##V3_BDPV12</stp>
        <stp>OLED US Equity</stp>
        <stp>GICS_INDUSTRY_NAME</stp>
        <stp>[VALORES POTENCIALES Y SEGUIMIENTO.xlsx]POTENCIALES!R124C6</stp>
        <tr r="F124" s="1"/>
      </tp>
      <tp t="s">
        <v>SKYWORKS SOLUTIO</v>
        <stp/>
        <stp>##V3_BDPV12</stp>
        <stp>SWKS US Equity</stp>
        <stp>SHORT_NAME</stp>
        <stp>[VALORES POTENCIALES Y SEGUIMIENTO.xlsx]POTENCIALES!R349C5</stp>
        <tr r="E349" s="1"/>
      </tp>
      <tp t="s">
        <v>Software</v>
        <stp/>
        <stp>##V3_BDPV12</stp>
        <stp>CHKP US Equity</stp>
        <stp>GICS_INDUSTRY_NAME</stp>
        <stp>[VALORES POTENCIALES Y SEGUIMIENTO.xlsx]POTENCIALES!R360C6</stp>
        <tr r="F360" s="1"/>
      </tp>
      <tp t="s">
        <v>27/02/2023</v>
        <stp/>
        <stp>##V3_BDPV12</stp>
        <stp>TREX US Equity</stp>
        <stp>EXPECTED_REPORT_DT</stp>
        <stp>[VALORES POTENCIALES Y SEGUIMIENTO.xlsx]POTENCIALES!R119C8</stp>
        <tr r="H119" s="1"/>
      </tp>
      <tp t="s">
        <v>Hotels, Restaurants &amp; Leisure</v>
        <stp/>
        <stp>##V3_BDPV12</stp>
        <stp>BKNG US Equity</stp>
        <stp>GICS_INDUSTRY_NAME</stp>
        <stp>[VALORES POTENCIALES Y SEGUIMIENTO.xlsx]POTENCIALES!R263C6</stp>
        <tr r="F263" s="1"/>
      </tp>
      <tp t="s">
        <v>10/03/2023</v>
        <stp/>
        <stp>##V3_BDPV12</stp>
        <stp>IBM US Equity</stp>
        <stp>DVD_PAY_DT</stp>
        <stp>[VALORES POTENCIALES Y SEGUIMIENTO.xlsx]POTENCIALES!R335C12</stp>
        <tr r="L335" s="1"/>
      </tp>
      <tp>
        <v>135857130210.12</v>
        <stp/>
        <stp>##V3_BDPV12</stp>
        <stp>AMD UW Equity</stp>
        <stp>CUR_MKT_CAP</stp>
        <stp>[VALORES POTENCIALES Y SEGUIMIENTO.xlsx]SPX SX5E CAC40 DAX30 IBEX35!R36C3</stp>
        <tr r="C36" s="6"/>
      </tp>
      <tp>
        <v>3.5697818452054029</v>
        <stp/>
        <stp>##V3_BDPV12</stp>
        <stp>DKS US Equity</stp>
        <stp>EV_EBITDA_ADJUSTED</stp>
        <stp>[VALORES POTENCIALES Y SEGUIMIENTO.xlsx]POTENCIALES!R247C15</stp>
        <tr r="O247" s="1"/>
      </tp>
      <tp>
        <v>14523412041.180002</v>
        <stp/>
        <stp>##V3_BDPV12</stp>
        <stp>AVY UN Equity</stp>
        <stp>CUR_MKT_CAP</stp>
        <stp>[VALORES POTENCIALES Y SEGUIMIENTO.xlsx]SPX SX5E CAC40 DAX30 IBEX35!R56C3</stp>
        <tr r="C56" s="6"/>
      </tp>
      <tp>
        <v>2.4065700869109823</v>
        <stp/>
        <stp>##V3_BDPV12</stp>
        <stp>AZO US Equity</stp>
        <stp>NET_DEBT_TO_EBITDA</stp>
        <stp>[VALORES POTENCIALES Y SEGUIMIENTO.xlsx]POTENCIALES!R217C20</stp>
        <tr r="T217" s="1"/>
      </tp>
      <tp>
        <v>27177031816.860001</v>
        <stp/>
        <stp>##V3_BDPV12</stp>
        <stp>CDW UW Equity</stp>
        <stp>CUR_MKT_CAP</stp>
        <stp>[VALORES POTENCIALES Y SEGUIMIENTO.xlsx]SPX SX5E CAC40 DAX30 IBEX35!R94C3</stp>
        <tr r="C94" s="6"/>
      </tp>
      <tp t="s">
        <v>10/03/2023</v>
        <stp/>
        <stp>##V3_BDPV12</stp>
        <stp>WBA US Equity</stp>
        <stp>DVD_PAY_DT</stp>
        <stp>[VALORES POTENCIALES Y SEGUIMIENTO.xlsx]POTENCIALES!R232C12</stp>
        <tr r="L232" s="1"/>
      </tp>
      <tp>
        <v>19815020027.689995</v>
        <stp/>
        <stp>##V3_BDPV12</stp>
        <stp>CAH UN Equity</stp>
        <stp>CUR_MKT_CAP</stp>
        <stp>[VALORES POTENCIALES Y SEGUIMIENTO.xlsx]SPX SX5E CAC40 DAX30 IBEX35!R84C3</stp>
        <tr r="C84" s="6"/>
      </tp>
      <tp>
        <v>70648923611.699997</v>
        <stp/>
        <stp>##V3_BDPV12</stp>
        <stp>BDX UN Equity</stp>
        <stp>CUR_MKT_CAP</stp>
        <stp>[VALORES POTENCIALES Y SEGUIMIENTO.xlsx]SPX SX5E CAC40 DAX30 IBEX35!R65C3</stp>
        <tr r="C65" s="6"/>
      </tp>
      <tp t="s">
        <v>03/01/2023</v>
        <stp/>
        <stp>##V3_BDPV12</stp>
        <stp>BBY US Equity</stp>
        <stp>DVD_PAY_DT</stp>
        <stp>[VALORES POTENCIALES Y SEGUIMIENTO.xlsx]POTENCIALES!R224C12</stp>
        <tr r="L224" s="1"/>
      </tp>
      <tp>
        <v>7024995114.1300001</v>
        <stp/>
        <stp>##V3_BDPV12</stp>
        <stp>AIZ UN Equity</stp>
        <stp>CUR_MKT_CAP</stp>
        <stp>[VALORES POTENCIALES Y SEGUIMIENTO.xlsx]SPX SX5E CAC40 DAX30 IBEX35!R26C3</stp>
        <tr r="C26" s="6"/>
      </tp>
      <tp>
        <v>158856070326.10498</v>
        <stp/>
        <stp>##V3_BDPV12</stp>
        <stp>BMY UN Equity</stp>
        <stp>CUR_MKT_CAP</stp>
        <stp>[VALORES POTENCIALES Y SEGUIMIENTO.xlsx]SPX SX5E CAC40 DAX30 IBEX35!R75C3</stp>
        <tr r="C75" s="6"/>
      </tp>
      <tp t="s">
        <v>13/01/2023</v>
        <stp/>
        <stp>##V3_BDPV12</stp>
        <stp>KBR US Equity</stp>
        <stp>DVD_PAY_DT</stp>
        <stp>[VALORES POTENCIALES Y SEGUIMIENTO.xlsx]POTENCIALES!R142C12</stp>
        <tr r="L142" s="1"/>
      </tp>
      <tp>
        <v>10289431743.449999</v>
        <stp/>
        <stp>##V3_BDPV12</stp>
        <stp>AOS UN Equity</stp>
        <stp>CUR_MKT_CAP</stp>
        <stp>[VALORES POTENCIALES Y SEGUIMIENTO.xlsx]SPX SX5E CAC40 DAX30 IBEX35!R46C3</stp>
        <tr r="C46" s="6"/>
      </tp>
      <tp>
        <v>17847745524.48</v>
        <stp/>
        <stp>##V3_BDPV12</stp>
        <stp>FOX UW Equity</stp>
        <stp>CUR_MKT_CAP</stp>
        <stp>[VALORES POTENCIALES Y SEGUIMIENTO.xlsx]SPX SX5E CAC40 DAX30 IBEX35!R197C3</stp>
        <tr r="C197" s="6"/>
      </tp>
      <tp t="s">
        <v>Align Technology Inc</v>
        <stp/>
        <stp>##V3_BDPV12</stp>
        <stp>ALGN UW Equity</stp>
        <stp>SECURITY_NAME</stp>
        <stp>[VALORES POTENCIALES Y SEGUIMIENTO.xlsx]SPX SX5E CAC40 DAX30 IBEX35!R30C5</stp>
        <tr r="E30" s="6"/>
      </tp>
      <tp>
        <v>75.114999999999995</v>
        <stp/>
        <stp>##V3_BDPV12</stp>
        <stp>SCI US Equity</stp>
        <stp>HIGH_52WEEK</stp>
        <stp>[VALORES POTENCIALES Y SEGUIMIENTO.xlsx]POTENCIALES!R54C33</stp>
        <tr r="AG54" s="1"/>
      </tp>
      <tp t="s">
        <v>IBM</v>
        <stp/>
        <stp>##V3_BDPV12</stp>
        <stp>IBM US Equity</stp>
        <stp>SHORT_NAME</stp>
        <stp>[VALORES POTENCIALES Y SEGUIMIENTO.xlsx]POTENCIALES!R335C5</stp>
        <tr r="E335" s="1"/>
      </tp>
      <tp t="s">
        <v>07/02/2023</v>
        <stp/>
        <stp>##V3_BDPV12</stp>
        <stp>J US Equity</stp>
        <stp>EXPECTED_REPORT_DT</stp>
        <stp>[VALORES POTENCIALES Y SEGUIMIENTO.xlsx]POTENCIALES!R137C8</stp>
        <tr r="H137" s="1"/>
      </tp>
      <tp>
        <v>401.78</v>
        <stp/>
        <stp>##V3_BDPV12</stp>
        <stp>MCK US Equity</stp>
        <stp>HIGH_52WEEK</stp>
        <stp>[VALORES POTENCIALES Y SEGUIMIENTO.xlsx]POTENCIALES!R97C33</stp>
        <tr r="AG97" s="1"/>
      </tp>
      <tp>
        <v>190.42500000000001</v>
        <stp/>
        <stp>##V3_BDPV12</stp>
        <stp>FCN US Equity</stp>
        <stp>HIGH_52WEEK</stp>
        <stp>[VALORES POTENCIALES Y SEGUIMIENTO.xlsx]POTENCIALES!R51C33</stp>
        <tr r="AG51" s="1"/>
      </tp>
      <tp t="s">
        <v>16/02/2023</v>
        <stp/>
        <stp>##V3_BDPV12</stp>
        <stp>KBR US Equity</stp>
        <stp>EXPECTED_REPORT_DT</stp>
        <stp>[VALORES POTENCIALES Y SEGUIMIENTO.xlsx]POTENCIALES!R142C8</stp>
        <tr r="H142" s="1"/>
      </tp>
      <tp>
        <v>72.13</v>
        <stp/>
        <stp>##V3_BDPV12</stp>
        <stp>BCO US Equity</stp>
        <stp>HIGH_52WEEK</stp>
        <stp>[VALORES POTENCIALES Y SEGUIMIENTO.xlsx]POTENCIALES!R66C33</stp>
        <tr r="AG66" s="1"/>
      </tp>
      <tp t="s">
        <v>Software</v>
        <stp/>
        <stp>##V3_BDPV12</stp>
        <stp>ZM US Equity</stp>
        <stp>GICS_INDUSTRY_NAME</stp>
        <stp>[VALORES POTENCIALES Y SEGUIMIENTO.xlsx]POTENCIALES!R298C6</stp>
        <tr r="F298" s="1"/>
      </tp>
      <tp t="s">
        <v>Software</v>
        <stp/>
        <stp>##V3_BDPV12</stp>
        <stp>KXS CN Equity</stp>
        <stp>GICS_INDUSTRY_NAME</stp>
        <stp>[VALORES POTENCIALES Y SEGUIMIENTO.xlsx]POTENCIALES!R257C6</stp>
        <tr r="F257" s="1"/>
      </tp>
      <tp>
        <v>21896876652.599998</v>
        <stp/>
        <stp>##V3_BDPV12</stp>
        <stp>ETR UN Equity</stp>
        <stp>CUR_MKT_CAP</stp>
        <stp>[VALORES POTENCIALES Y SEGUIMIENTO.xlsx]SPX SX5E CAC40 DAX30 IBEX35!R175C3</stp>
        <tr r="C175" s="6"/>
      </tp>
      <tp>
        <v>15428211780.800001</v>
        <stp/>
        <stp>##V3_BDPV12</stp>
        <stp>TXT UN Equity</stp>
        <stp>CUR_MKT_CAP</stp>
        <stp>[VALORES POTENCIALES Y SEGUIMIENTO.xlsx]SPX SX5E CAC40 DAX30 IBEX35!R459C3</stp>
        <tr r="C459" s="6"/>
      </tp>
      <tp>
        <v>144.4589</v>
        <stp/>
        <stp>##V3_BDPV12</stp>
        <stp>TXN US Equity</stp>
        <stp>LOW_52WEEK</stp>
        <stp>[VALORES POTENCIALES Y SEGUIMIENTO.xlsx]POTENCIALES!R348C35</stp>
        <tr r="AI348" s="1"/>
      </tp>
      <tp t="s">
        <v>03/05/2023</v>
        <stp/>
        <stp>##V3_BDPV12</stp>
        <stp>ITW US Equity</stp>
        <stp>EXPECTED_REPORT_DT</stp>
        <stp>[VALORES POTENCIALES Y SEGUIMIENTO.xlsx]POTENCIALES!R160C8</stp>
        <tr r="H160" s="1"/>
      </tp>
      <tp t="s">
        <v>Baker Hughes Co</v>
        <stp/>
        <stp>##V3_BDPV12</stp>
        <stp>BKR UN Equity</stp>
        <stp>SECURITY_NAME</stp>
        <stp>[VALORES POTENCIALES Y SEGUIMIENTO.xlsx]SPX SX5E CAC40 DAX30 IBEX35!R72C5</stp>
        <tr r="E72" s="6"/>
      </tp>
      <tp t="s">
        <v>AES Corp/The</v>
        <stp/>
        <stp>##V3_BDPV12</stp>
        <stp>AES UN Equity</stp>
        <stp>SECURITY_NAME</stp>
        <stp>[VALORES POTENCIALES Y SEGUIMIENTO.xlsx]SPX SX5E CAC40 DAX30 IBEX35!R23C5</stp>
        <tr r="E23" s="6"/>
      </tp>
      <tp t="s">
        <v>Abbott Laboratories</v>
        <stp/>
        <stp>##V3_BDPV12</stp>
        <stp>ABT UN Equity</stp>
        <stp>SECURITY_NAME</stp>
        <stp>[VALORES POTENCIALES Y SEGUIMIENTO.xlsx]SPX SX5E CAC40 DAX30 IBEX35!R14C5</stp>
        <tr r="E14" s="6"/>
      </tp>
      <tp>
        <v>77138600000</v>
        <stp/>
        <stp>##V3_BDPV12</stp>
        <stp>DUK UN Equity</stp>
        <stp>CUR_MKT_CAP</stp>
        <stp>[VALORES POTENCIALES Y SEGUIMIENTO.xlsx]SPX SX5E CAC40 DAX30 IBEX35!R154C3</stp>
        <tr r="C154" s="6"/>
      </tp>
      <tp>
        <v>24851372343.120003</v>
        <stp/>
        <stp>##V3_BDPV12</stp>
        <stp>HRL UN Equity</stp>
        <stp>CUR_MKT_CAP</stp>
        <stp>[VALORES POTENCIALES Y SEGUIMIENTO.xlsx]SPX SX5E CAC40 DAX30 IBEX35!R233C3</stp>
        <tr r="C233" s="6"/>
      </tp>
      <tp t="s">
        <v>07/02/2023</v>
        <stp/>
        <stp>##V3_BDPV12</stp>
        <stp>HRB US Equity</stp>
        <stp>EXPECTED_REPORT_DT</stp>
        <stp>[VALORES POTENCIALES Y SEGUIMIENTO.xlsx]POTENCIALES!R191C8</stp>
        <tr r="H191" s="1"/>
      </tp>
      <tp>
        <v>16206931276.800001</v>
        <stp/>
        <stp>##V3_BDPV12</stp>
        <stp>MRO UN Equity</stp>
        <stp>CUR_MKT_CAP</stp>
        <stp>[VALORES POTENCIALES Y SEGUIMIENTO.xlsx]SPX SX5E CAC40 DAX30 IBEX35!R323C3</stp>
        <tr r="C323" s="6"/>
      </tp>
      <tp>
        <v>0</v>
        <stp/>
        <stp>##V3_BDPV12</stp>
        <stp>KSU US Equity</stp>
        <stp>EQY_DPS</stp>
        <stp>[VALORES POTENCIALES Y SEGUIMIENTO.xlsx]CARTERA!R16C39</stp>
        <tr r="AM16" s="4"/>
      </tp>
      <tp>
        <v>0</v>
        <stp/>
        <stp>##V3_BDPV12</stp>
        <stp>AMS SM Equity</stp>
        <stp>EQY_DPS</stp>
        <stp>[VALORES POTENCIALES Y SEGUIMIENTO.xlsx]CARTERA!R39C39</stp>
        <tr r="AM39" s="4"/>
      </tp>
      <tp>
        <v>20618024048.335003</v>
        <stp/>
        <stp>##V3_BDPV12</stp>
        <stp>HPE UN Equity</stp>
        <stp>CUR_MKT_CAP</stp>
        <stp>[VALORES POTENCIALES Y SEGUIMIENTO.xlsx]SPX SX5E CAC40 DAX30 IBEX35!R231C3</stp>
        <tr r="C231" s="6"/>
      </tp>
      <tp>
        <v>7244550744.5500002</v>
        <stp/>
        <stp>##V3_BDPV12</stp>
        <stp>NRG UN Equity</stp>
        <stp>CUR_MKT_CAP</stp>
        <stp>[VALORES POTENCIALES Y SEGUIMIENTO.xlsx]SPX SX5E CAC40 DAX30 IBEX35!R343C3</stp>
        <tr r="C343" s="6"/>
      </tp>
      <tp t="s">
        <v>Prosus NV</v>
        <stp/>
        <stp>##V3_BDPV12</stp>
        <stp>PRX NA Equity</stp>
        <stp>SECURITY_NAME</stp>
        <stp>[VALORES POTENCIALES Y SEGUIMIENTO.xlsx]SPX SX5E CAC40 DAX30 IBEX35!R44C14</stp>
        <tr r="N44" s="6"/>
      </tp>
      <tp t="s">
        <v>Indra Sistemas SA</v>
        <stp/>
        <stp>##V3_BDPV12</stp>
        <stp>IDR SM Equity</stp>
        <stp>SECURITY_NAME</stp>
        <stp>[VALORES POTENCIALES Y SEGUIMIENTO.xlsx]SPX SX5E CAC40 DAX30 IBEX35!R26C41</stp>
        <tr r="AO26" s="6"/>
      </tp>
      <tp t="s">
        <v>Iberdrola SA</v>
        <stp/>
        <stp>##V3_BDPV12</stp>
        <stp>IBE SM Equity</stp>
        <stp>SECURITY_NAME</stp>
        <stp>[VALORES POTENCIALES Y SEGUIMIENTO.xlsx]SPX SX5E CAC40 DAX30 IBEX35!R25C41</stp>
        <tr r="AO25" s="6"/>
      </tp>
      <tp t="s">
        <v>International Consolidated Air</v>
        <stp/>
        <stp>##V3_BDPV12</stp>
        <stp>IAG SM Equity</stp>
        <stp>SECURITY_NAME</stp>
        <stp>[VALORES POTENCIALES Y SEGUIMIENTO.xlsx]SPX SX5E CAC40 DAX30 IBEX35!R24C41</stp>
        <tr r="AO24" s="6"/>
      </tp>
      <tp t="s">
        <v>Industria de Diseno Textil SA</v>
        <stp/>
        <stp>##V3_BDPV12</stp>
        <stp>ITX SM Equity</stp>
        <stp>SECURITY_NAME</stp>
        <stp>[VALORES POTENCIALES Y SEGUIMIENTO.xlsx]SPX SX5E CAC40 DAX30 IBEX35!R27C41</stp>
        <tr r="AO27" s="6"/>
      </tp>
      <tp t="s">
        <v>Industria de Diseno Textil SA</v>
        <stp/>
        <stp>##V3_BDPV12</stp>
        <stp>ITX SQ Equity</stp>
        <stp>SECURITY_NAME</stp>
        <stp>[VALORES POTENCIALES Y SEGUIMIENTO.xlsx]SPX SX5E CAC40 DAX30 IBEX35!R36C14</stp>
        <tr r="N36" s="6"/>
      </tp>
      <tp t="s">
        <v>Iberdrola SA</v>
        <stp/>
        <stp>##V3_BDPV12</stp>
        <stp>IBE SQ Equity</stp>
        <stp>SECURITY_NAME</stp>
        <stp>[VALORES POTENCIALES Y SEGUIMIENTO.xlsx]SPX SX5E CAC40 DAX30 IBEX35!R32C14</stp>
        <tr r="N32" s="6"/>
      </tp>
      <tp>
        <v>0.30923938344993146</v>
        <stp/>
        <stp>##V3_BDPV12</stp>
        <stp>HP US Equity</stp>
        <stp>NET_DEBT_TO_EBITDA</stp>
        <stp>[VALORES POTENCIALES Y SEGUIMIENTO.xlsx]POTENCIALES!R332C20</stp>
        <tr r="T332" s="1"/>
      </tp>
      <tp t="s">
        <v>Melia Hotels International SA</v>
        <stp/>
        <stp>##V3_BDPV12</stp>
        <stp>MEL SM Equity</stp>
        <stp>SECURITY_NAME</stp>
        <stp>[VALORES POTENCIALES Y SEGUIMIENTO.xlsx]SPX SX5E CAC40 DAX30 IBEX35!R29C41</stp>
        <tr r="AO29" s="6"/>
      </tp>
      <tp t="s">
        <v>Universal Music Group NV</v>
        <stp/>
        <stp>##V3_BDPV12</stp>
        <stp>UMG NA Equity</stp>
        <stp>SECURITY_NAME</stp>
        <stp>[VALORES POTENCIALES Y SEGUIMIENTO.xlsx]SPX SX5E CAC40 DAX30 IBEX35!R54C14</stp>
        <tr r="N54" s="6"/>
      </tp>
      <tp t="s">
        <v>Mapfre SA</v>
        <stp/>
        <stp>##V3_BDPV12</stp>
        <stp>MAP SM Equity</stp>
        <stp>SECURITY_NAME</stp>
        <stp>[VALORES POTENCIALES Y SEGUIMIENTO.xlsx]SPX SX5E CAC40 DAX30 IBEX35!R28C41</stp>
        <tr r="AO28" s="6"/>
      </tp>
      <tp t="s">
        <v>ArcelorMittal SA</v>
        <stp/>
        <stp>##V3_BDPV12</stp>
        <stp>MTS SM Equity</stp>
        <stp>SECURITY_NAME</stp>
        <stp>[VALORES POTENCIALES Y SEGUIMIENTO.xlsx]SPX SX5E CAC40 DAX30 IBEX35!R31C41</stp>
        <tr r="AO31" s="6"/>
      </tp>
      <tp t="s">
        <v>Merlin Properties Socimi SA</v>
        <stp/>
        <stp>##V3_BDPV12</stp>
        <stp>MRL SM Equity</stp>
        <stp>SECURITY_NAME</stp>
        <stp>[VALORES POTENCIALES Y SEGUIMIENTO.xlsx]SPX SX5E CAC40 DAX30 IBEX35!R30C41</stp>
        <tr r="AO30" s="6"/>
      </tp>
      <tp t="s">
        <v>Unibail-Rodamco-Westfield</v>
        <stp/>
        <stp>##V3_BDPV12</stp>
        <stp>URW NA Equity</stp>
        <stp>SECURITY_NAME</stp>
        <stp>[VALORES POTENCIALES Y SEGUIMIENTO.xlsx]SPX SX5E CAC40 DAX30 IBEX35!R43C23</stp>
        <tr r="W43" s="6"/>
      </tp>
      <tp t="s">
        <v>STMicroelectronics NV</v>
        <stp/>
        <stp>##V3_BDPV12</stp>
        <stp>STM FP Equity</stp>
        <stp>SECURITY_NAME</stp>
        <stp>[VALORES POTENCIALES Y SEGUIMIENTO.xlsx]SPX SX5E CAC40 DAX30 IBEX35!R39C23</stp>
        <tr r="W39" s="6"/>
      </tp>
      <tp t="s">
        <v>Safran SA</v>
        <stp/>
        <stp>##V3_BDPV12</stp>
        <stp>SAF FP Equity</stp>
        <stp>SECURITY_NAME</stp>
        <stp>[VALORES POTENCIALES Y SEGUIMIENTO.xlsx]SPX SX5E CAC40 DAX30 IBEX35!R35C23</stp>
        <tr r="W35" s="6"/>
      </tp>
      <tp t="s">
        <v>Sanofi</v>
        <stp/>
        <stp>##V3_BDPV12</stp>
        <stp>SAN FP Equity</stp>
        <stp>SECURITY_NAME</stp>
        <stp>[VALORES POTENCIALES Y SEGUIMIENTO.xlsx]SPX SX5E CAC40 DAX30 IBEX35!R36C23</stp>
        <tr r="W36" s="6"/>
      </tp>
      <tp t="s">
        <v>Cie de Saint-Gobain</v>
        <stp/>
        <stp>##V3_BDPV12</stp>
        <stp>SGO FP Equity</stp>
        <stp>SECURITY_NAME</stp>
        <stp>[VALORES POTENCIALES Y SEGUIMIENTO.xlsx]SPX SX5E CAC40 DAX30 IBEX35!R37C23</stp>
        <tr r="W37" s="6"/>
      </tp>
      <tp t="s">
        <v>Almirall SA</v>
        <stp/>
        <stp>##V3_BDPV12</stp>
        <stp>ALM SM Equity</stp>
        <stp>SECURITY_NAME</stp>
        <stp>[VALORES POTENCIALES Y SEGUIMIENTO.xlsx]SPX SX5E CAC40 DAX30 IBEX35!R10C41</stp>
        <tr r="AO10" s="6"/>
      </tp>
      <tp t="s">
        <v>Amadeus IT Group SA</v>
        <stp/>
        <stp>##V3_BDPV12</stp>
        <stp>AMS SM Equity</stp>
        <stp>SECURITY_NAME</stp>
        <stp>[VALORES POTENCIALES Y SEGUIMIENTO.xlsx]SPX SX5E CAC40 DAX30 IBEX35!R11C41</stp>
        <tr r="AO11" s="6"/>
      </tp>
      <tp t="s">
        <v>Acciona SA</v>
        <stp/>
        <stp>##V3_BDPV12</stp>
        <stp>ANA SM Equity</stp>
        <stp>SECURITY_NAME</stp>
        <stp>[VALORES POTENCIALES Y SEGUIMIENTO.xlsx]SPX SX5E CAC40 DAX30 IBEX35!R12C41</stp>
        <tr r="AO12" s="6"/>
      </tp>
      <tp t="s">
        <v>Hermes International</v>
        <stp/>
        <stp>##V3_BDPV12</stp>
        <stp>RMS FP Equity</stp>
        <stp>SECURITY_NAME</stp>
        <stp>[VALORES POTENCIALES Y SEGUIMIENTO.xlsx]SPX SX5E CAC40 DAX30 IBEX35!R33C23</stp>
        <tr r="W33" s="6"/>
      </tp>
      <tp t="s">
        <v>Renault SA</v>
        <stp/>
        <stp>##V3_BDPV12</stp>
        <stp>RNO FP Equity</stp>
        <stp>SECURITY_NAME</stp>
        <stp>[VALORES POTENCIALES Y SEGUIMIENTO.xlsx]SPX SX5E CAC40 DAX30 IBEX35!R34C23</stp>
        <tr r="W34" s="6"/>
      </tp>
      <tp t="s">
        <v>Bankinter SA</v>
        <stp/>
        <stp>##V3_BDPV12</stp>
        <stp>BKT SM Equity</stp>
        <stp>SECURITY_NAME</stp>
        <stp>[VALORES POTENCIALES Y SEGUIMIENTO.xlsx]SPX SX5E CAC40 DAX30 IBEX35!R14C41</stp>
        <tr r="AO14" s="6"/>
      </tp>
      <tp t="s">
        <v>Siemens AG</v>
        <stp/>
        <stp>##V3_BDPV12</stp>
        <stp>SIE GY Equity</stp>
        <stp>SECURITY_NAME</stp>
        <stp>[VALORES POTENCIALES Y SEGUIMIENTO.xlsx]SPX SX5E CAC40 DAX30 IBEX35!R50C14</stp>
        <tr r="N50" s="6"/>
      </tp>
      <tp t="s">
        <v>SAP SE</v>
        <stp/>
        <stp>##V3_BDPV12</stp>
        <stp>SAP GY Equity</stp>
        <stp>SECURITY_NAME</stp>
        <stp>[VALORES POTENCIALES Y SEGUIMIENTO.xlsx]SPX SX5E CAC40 DAX30 IBEX35!R49C14</stp>
        <tr r="N49" s="6"/>
      </tp>
      <tp t="s">
        <v>Inmobiliaria Colonial Socimi S</v>
        <stp/>
        <stp>##V3_BDPV12</stp>
        <stp>COL SM Equity</stp>
        <stp>SECURITY_NAME</stp>
        <stp>[VALORES POTENCIALES Y SEGUIMIENTO.xlsx]SPX SX5E CAC40 DAX30 IBEX35!R18C41</stp>
        <tr r="AO18" s="6"/>
      </tp>
      <tp t="s">
        <v>Publicis Groupe SA</v>
        <stp/>
        <stp>##V3_BDPV12</stp>
        <stp>PUB FP Equity</stp>
        <stp>SECURITY_NAME</stp>
        <stp>[VALORES POTENCIALES Y SEGUIMIENTO.xlsx]SPX SX5E CAC40 DAX30 IBEX35!R31C23</stp>
        <tr r="W31" s="6"/>
      </tp>
      <tp t="s">
        <v>CIE Automotive SA</v>
        <stp/>
        <stp>##V3_BDPV12</stp>
        <stp>CIE SM Equity</stp>
        <stp>SECURITY_NAME</stp>
        <stp>[VALORES POTENCIALES Y SEGUIMIENTO.xlsx]SPX SX5E CAC40 DAX30 IBEX35!R16C41</stp>
        <tr r="AO16" s="6"/>
      </tp>
      <tp t="s">
        <v>Puma SE</v>
        <stp/>
        <stp>##V3_BDPV12</stp>
        <stp>PUM GY Equity</stp>
        <stp>SECURITY_NAME</stp>
        <stp>[VALORES POTENCIALES Y SEGUIMIENTO.xlsx]SPX SX5E CAC40 DAX30 IBEX35!R36C32</stp>
        <tr r="AF36" s="6"/>
      </tp>
      <tp t="s">
        <v>Safran SA</v>
        <stp/>
        <stp>##V3_BDPV12</stp>
        <stp>SAF FP Equity</stp>
        <stp>SECURITY_NAME</stp>
        <stp>[VALORES POTENCIALES Y SEGUIMIENTO.xlsx]SPX SX5E CAC40 DAX30 IBEX35!R46C14</stp>
        <tr r="N46" s="6"/>
      </tp>
      <tp t="s">
        <v>Sanofi</v>
        <stp/>
        <stp>##V3_BDPV12</stp>
        <stp>SAN FP Equity</stp>
        <stp>SECURITY_NAME</stp>
        <stp>[VALORES POTENCIALES Y SEGUIMIENTO.xlsx]SPX SX5E CAC40 DAX30 IBEX35!R47C14</stp>
        <tr r="N47" s="6"/>
      </tp>
      <tp t="s">
        <v>TotalEnergies SE</v>
        <stp/>
        <stp>##V3_BDPV12</stp>
        <stp>TTE FP Equity</stp>
        <stp>SECURITY_NAME</stp>
        <stp>[VALORES POTENCIALES Y SEGUIMIENTO.xlsx]SPX SX5E CAC40 DAX30 IBEX35!R53C14</stp>
        <tr r="N53" s="6"/>
      </tp>
      <tp t="s">
        <v>Worldline SA/France</v>
        <stp/>
        <stp>##V3_BDPV12</stp>
        <stp>WLN FP Equity</stp>
        <stp>SECURITY_NAME</stp>
        <stp>[VALORES POTENCIALES Y SEGUIMIENTO.xlsx]SPX SX5E CAC40 DAX30 IBEX35!R46C23</stp>
        <tr r="W46" s="6"/>
      </tp>
      <tp t="s">
        <v>Endesa SA</v>
        <stp/>
        <stp>##V3_BDPV12</stp>
        <stp>ELE SM Equity</stp>
        <stp>SECURITY_NAME</stp>
        <stp>[VALORES POTENCIALES Y SEGUIMIENTO.xlsx]SPX SX5E CAC40 DAX30 IBEX35!R19C41</stp>
        <tr r="AO19" s="6"/>
      </tp>
      <tp t="s">
        <v>Enagas SA</v>
        <stp/>
        <stp>##V3_BDPV12</stp>
        <stp>ENG SM Equity</stp>
        <stp>SECURITY_NAME</stp>
        <stp>[VALORES POTENCIALES Y SEGUIMIENTO.xlsx]SPX SX5E CAC40 DAX30 IBEX35!R20C41</stp>
        <tr r="AO20" s="6"/>
      </tp>
      <tp t="s">
        <v>Veolia Environnement SA</v>
        <stp/>
        <stp>##V3_BDPV12</stp>
        <stp>VIE FP Equity</stp>
        <stp>SECURITY_NAME</stp>
        <stp>[VALORES POTENCIALES Y SEGUIMIENTO.xlsx]SPX SX5E CAC40 DAX30 IBEX35!R44C23</stp>
        <tr r="W44" s="6"/>
      </tp>
      <tp t="s">
        <v>Vivendi SE</v>
        <stp/>
        <stp>##V3_BDPV12</stp>
        <stp>VIV FP Equity</stp>
        <stp>SECURITY_NAME</stp>
        <stp>[VALORES POTENCIALES Y SEGUIMIENTO.xlsx]SPX SX5E CAC40 DAX30 IBEX35!R45C23</stp>
        <tr r="W45" s="6"/>
      </tp>
      <tp t="s">
        <v>Ferrovial SA</v>
        <stp/>
        <stp>##V3_BDPV12</stp>
        <stp>FER SM Equity</stp>
        <stp>SECURITY_NAME</stp>
        <stp>[VALORES POTENCIALES Y SEGUIMIENTO.xlsx]SPX SX5E CAC40 DAX30 IBEX35!R22C41</stp>
        <tr r="AO22" s="6"/>
      </tp>
      <tp t="s">
        <v>Fluidra SA</v>
        <stp/>
        <stp>##V3_BDPV12</stp>
        <stp>FDR SM Equity</stp>
        <stp>SECURITY_NAME</stp>
        <stp>[VALORES POTENCIALES Y SEGUIMIENTO.xlsx]SPX SX5E CAC40 DAX30 IBEX35!R21C41</stp>
        <tr r="AO21" s="6"/>
      </tp>
      <tp t="s">
        <v>TotalEnergies SE</v>
        <stp/>
        <stp>##V3_BDPV12</stp>
        <stp>TTE FP Equity</stp>
        <stp>SECURITY_NAME</stp>
        <stp>[VALORES POTENCIALES Y SEGUIMIENTO.xlsx]SPX SX5E CAC40 DAX30 IBEX35!R42C23</stp>
        <tr r="W42" s="6"/>
      </tp>
      <tp t="s">
        <v>Teleperformance</v>
        <stp/>
        <stp>##V3_BDPV12</stp>
        <stp>TEP FP Equity</stp>
        <stp>SECURITY_NAME</stp>
        <stp>[VALORES POTENCIALES Y SEGUIMIENTO.xlsx]SPX SX5E CAC40 DAX30 IBEX35!R41C23</stp>
        <tr r="W41" s="6"/>
      </tp>
      <tp t="s">
        <v>Vonovia SE</v>
        <stp/>
        <stp>##V3_BDPV12</stp>
        <stp>VNA GY Equity</stp>
        <stp>SECURITY_NAME</stp>
        <stp>[VALORES POTENCIALES Y SEGUIMIENTO.xlsx]SPX SX5E CAC40 DAX30 IBEX35!R55C14</stp>
        <tr r="N55" s="6"/>
      </tp>
      <tp t="s">
        <v>Grifols SA</v>
        <stp/>
        <stp>##V3_BDPV12</stp>
        <stp>GRF SM Equity</stp>
        <stp>SECURITY_NAME</stp>
        <stp>[VALORES POTENCIALES Y SEGUIMIENTO.xlsx]SPX SX5E CAC40 DAX30 IBEX35!R23C41</stp>
        <tr r="AO23" s="6"/>
      </tp>
      <tp t="s">
        <v>Human Resource &amp; Employment Se</v>
        <stp/>
        <stp>##V3_BDPV12</stp>
        <stp>ASGN US Equity</stp>
        <stp>GICS_SUB_INDUSTRY_NAME</stp>
        <stp>[VALORES POTENCIALES Y SEGUIMIENTO.xlsx]POTENCIALES!R60C7</stp>
        <tr r="G60" s="1"/>
      </tp>
      <tp t="s">
        <v>Kering SA</v>
        <stp/>
        <stp>##V3_BDPV12</stp>
        <stp>KER FP Equity</stp>
        <stp>SECURITY_NAME</stp>
        <stp>[VALORES POTENCIALES Y SEGUIMIENTO.xlsx]SPX SX5E CAC40 DAX30 IBEX35!R24C23</stp>
        <tr r="W24" s="6"/>
      </tp>
      <tp t="s">
        <v>Infineon Technologies AG</v>
        <stp/>
        <stp>##V3_BDPV12</stp>
        <stp>IFX GY Equity</stp>
        <stp>SECURITY_NAME</stp>
        <stp>[VALORES POTENCIALES Y SEGUIMIENTO.xlsx]SPX SX5E CAC40 DAX30 IBEX35!R33C14</stp>
        <tr r="N33" s="6"/>
      </tp>
      <tp>
        <v>1.7460276402335377</v>
        <stp/>
        <stp>##V3_BDPV12</stp>
        <stp>HD US Equity</stp>
        <stp>NET_DEBT_TO_EBITDA</stp>
        <stp>[VALORES POTENCIALES Y SEGUIMIENTO.xlsx]POTENCIALES!R221C20</stp>
        <tr r="T221" s="1"/>
      </tp>
      <tp t="s">
        <v>Stellantis NV</v>
        <stp/>
        <stp>##V3_BDPV12</stp>
        <stp>STLA IM Equity</stp>
        <stp>SECURITY_NAME</stp>
        <stp>[VALORES POTENCIALES Y SEGUIMIENTO.xlsx]SPX SX5E CAC40 DAX30 IBEX35!R51C14</stp>
        <tr r="N51" s="6"/>
      </tp>
      <tp t="s">
        <v>Eni SpA</v>
        <stp/>
        <stp>##V3_BDPV12</stp>
        <stp>ENI IM Equity</stp>
        <stp>SECURITY_NAME</stp>
        <stp>[VALORES POTENCIALES Y SEGUIMIENTO.xlsx]SPX SX5E CAC40 DAX30 IBEX35!R30C14</stp>
        <tr r="N30" s="6"/>
      </tp>
      <tp t="s">
        <v>Infineon Technologies AG</v>
        <stp/>
        <stp>##V3_BDPV12</stp>
        <stp>IFX GY Equity</stp>
        <stp>SECURITY_NAME</stp>
        <stp>[VALORES POTENCIALES Y SEGUIMIENTO.xlsx]SPX SX5E CAC40 DAX30 IBEX35!R30C32</stp>
        <tr r="AF30" s="6"/>
      </tp>
      <tp t="s">
        <v>Managed Health Care</v>
        <stp/>
        <stp>##V3_BDPV12</stp>
        <stp>ANTM US Equity</stp>
        <stp>GICS_SUB_INDUSTRY_NAME</stp>
        <stp>[VALORES POTENCIALES Y SEGUIMIENTO.xlsx]POTENCIALES!R80C7</stp>
        <tr r="G80" s="1"/>
      </tp>
      <tp t="s">
        <v>Kering SA</v>
        <stp/>
        <stp>##V3_BDPV12</stp>
        <stp>KER FP Equity</stp>
        <stp>SECURITY_NAME</stp>
        <stp>[VALORES POTENCIALES Y SEGUIMIENTO.xlsx]SPX SX5E CAC40 DAX30 IBEX35!R37C14</stp>
        <tr r="N37" s="6"/>
      </tp>
      <tp t="s">
        <v>HeidelbergCement AG</v>
        <stp/>
        <stp>##V3_BDPV12</stp>
        <stp>HEI GY Equity</stp>
        <stp>SECURITY_NAME</stp>
        <stp>[VALORES POTENCIALES Y SEGUIMIENTO.xlsx]SPX SX5E CAC40 DAX30 IBEX35!R27C32</stp>
        <tr r="AF27" s="6"/>
      </tp>
      <tp t="s">
        <v>HelloFresh SE</v>
        <stp/>
        <stp>##V3_BDPV12</stp>
        <stp>HFG GY Equity</stp>
        <stp>SECURITY_NAME</stp>
        <stp>[VALORES POTENCIALES Y SEGUIMIENTO.xlsx]SPX SX5E CAC40 DAX30 IBEX35!R29C32</stp>
        <tr r="AF29" s="6"/>
      </tp>
      <tp t="s">
        <v>Orange SA</v>
        <stp/>
        <stp>##V3_BDPV12</stp>
        <stp>ORA FP Equity</stp>
        <stp>SECURITY_NAME</stp>
        <stp>[VALORES POTENCIALES Y SEGUIMIENTO.xlsx]SPX SX5E CAC40 DAX30 IBEX35!R30C23</stp>
        <tr r="W30" s="6"/>
      </tp>
      <tp t="s">
        <v>CRH PLC</v>
        <stp/>
        <stp>##V3_BDPV12</stp>
        <stp>CRH ID Equity</stp>
        <stp>SECURITY_NAME</stp>
        <stp>[VALORES POTENCIALES Y SEGUIMIENTO.xlsx]SPX SX5E CAC40 DAX30 IBEX35!R21C14</stp>
        <tr r="N21" s="6"/>
      </tp>
      <tp t="s">
        <v>Linde PLC</v>
        <stp/>
        <stp>##V3_BDPV12</stp>
        <stp>LIN GY Equity</stp>
        <stp>SECURITY_NAME</stp>
        <stp>[VALORES POTENCIALES Y SEGUIMIENTO.xlsx]SPX SX5E CAC40 DAX30 IBEX35!R39C14</stp>
        <tr r="N39" s="6"/>
      </tp>
      <tp t="s">
        <v>Merck KGaA</v>
        <stp/>
        <stp>##V3_BDPV12</stp>
        <stp>MRK GY Equity</stp>
        <stp>SECURITY_NAME</stp>
        <stp>[VALORES POTENCIALES Y SEGUIMIENTO.xlsx]SPX SX5E CAC40 DAX30 IBEX35!R32C32</stp>
        <tr r="AF32" s="6"/>
      </tp>
      <tp t="s">
        <v>MTU Aero Engines AG</v>
        <stp/>
        <stp>##V3_BDPV12</stp>
        <stp>MTX GY Equity</stp>
        <stp>SECURITY_NAME</stp>
        <stp>[VALORES POTENCIALES Y SEGUIMIENTO.xlsx]SPX SX5E CAC40 DAX30 IBEX35!R33C32</stp>
        <tr r="AF33" s="6"/>
      </tp>
      <tp t="s">
        <v>Linde PLC</v>
        <stp/>
        <stp>##V3_BDPV12</stp>
        <stp>LIN GY Equity</stp>
        <stp>SECURITY_NAME</stp>
        <stp>[VALORES POTENCIALES Y SEGUIMIENTO.xlsx]SPX SX5E CAC40 DAX30 IBEX35!R31C32</stp>
        <tr r="AF31" s="6"/>
      </tp>
      <tp t="s">
        <v>Pharma Mar SA</v>
        <stp/>
        <stp>##V3_BDPV12</stp>
        <stp>PHM SM Equity</stp>
        <stp>SECURITY_NAME</stp>
        <stp>[VALORES POTENCIALES Y SEGUIMIENTO.xlsx]SPX SX5E CAC40 DAX30 IBEX35!R33C41</stp>
        <tr r="AO33" s="6"/>
      </tp>
      <tp t="s">
        <v>Allianz SE</v>
        <stp/>
        <stp>##V3_BDPV12</stp>
        <stp>ALV GY Equity</stp>
        <stp>SECURITY_NAME</stp>
        <stp>[VALORES POTENCIALES Y SEGUIMIENTO.xlsx]SPX SX5E CAC40 DAX30 IBEX35!R13C14</stp>
        <tr r="N13" s="6"/>
      </tp>
      <tp t="s">
        <v>Capgemini SE</v>
        <stp/>
        <stp>##V3_BDPV12</stp>
        <stp>CAP FP Equity</stp>
        <stp>SECURITY_NAME</stp>
        <stp>[VALORES POTENCIALES Y SEGUIMIENTO.xlsx]SPX SX5E CAC40 DAX30 IBEX35!R14C23</stp>
        <tr r="W14" s="6"/>
      </tp>
      <tp t="s">
        <v>Continental AG</v>
        <stp/>
        <stp>##V3_BDPV12</stp>
        <stp>CON GY Equity</stp>
        <stp>SECURITY_NAME</stp>
        <stp>[VALORES POTENCIALES Y SEGUIMIENTO.xlsx]SPX SX5E CAC40 DAX30 IBEX35!R15C32</stp>
        <tr r="AF15" s="6"/>
      </tp>
      <tp t="s">
        <v>Brenntag SE</v>
        <stp/>
        <stp>##V3_BDPV12</stp>
        <stp>BNR GY Equity</stp>
        <stp>SECURITY_NAME</stp>
        <stp>[VALORES POTENCIALES Y SEGUIMIENTO.xlsx]SPX SX5E CAC40 DAX30 IBEX35!R14C32</stp>
        <tr r="AF14" s="6"/>
      </tp>
      <tp t="s">
        <v>Bayerische Motoren Werke AG</v>
        <stp/>
        <stp>##V3_BDPV12</stp>
        <stp>BMW GY Equity</stp>
        <stp>SECURITY_NAME</stp>
        <stp>[VALORES POTENCIALES Y SEGUIMIENTO.xlsx]SPX SX5E CAC40 DAX30 IBEX35!R13C32</stp>
        <tr r="AF13" s="6"/>
      </tp>
      <tp t="s">
        <v>BASF SE</v>
        <stp/>
        <stp>##V3_BDPV12</stp>
        <stp>BAS GY Equity</stp>
        <stp>SECURITY_NAME</stp>
        <stp>[VALORES POTENCIALES Y SEGUIMIENTO.xlsx]SPX SX5E CAC40 DAX30 IBEX35!R11C32</stp>
        <tr r="AF11" s="6"/>
      </tp>
      <tp t="s">
        <v>Airbus SE</v>
        <stp/>
        <stp>##V3_BDPV12</stp>
        <stp>AIR FP Equity</stp>
        <stp>SECURITY_NAME</stp>
        <stp>[VALORES POTENCIALES Y SEGUIMIENTO.xlsx]SPX SX5E CAC40 DAX30 IBEX35!R12C14</stp>
        <tr r="N12" s="6"/>
      </tp>
      <tp t="s">
        <v>BNP Paribas SA</v>
        <stp/>
        <stp>##V3_BDPV12</stp>
        <stp>BNP FP Equity</stp>
        <stp>SECURITY_NAME</stp>
        <stp>[VALORES POTENCIALES Y SEGUIMIENTO.xlsx]SPX SX5E CAC40 DAX30 IBEX35!R12C23</stp>
        <tr r="W12" s="6"/>
      </tp>
      <tp t="s">
        <v>03/03/2023</v>
        <stp/>
        <stp>##V3_BDPV12</stp>
        <stp>PH US Equity</stp>
        <stp>DVD_PAY_DT</stp>
        <stp>[VALORES POTENCIALES Y SEGUIMIENTO.xlsx]POTENCIALES!R164C12</stp>
        <tr r="L164" s="1"/>
      </tp>
      <tp t="s">
        <v>Red Electrica Corp SA</v>
        <stp/>
        <stp>##V3_BDPV12</stp>
        <stp>REE SM Equity</stp>
        <stp>SECURITY_NAME</stp>
        <stp>[VALORES POTENCIALES Y SEGUIMIENTO.xlsx]SPX SX5E CAC40 DAX30 IBEX35!R34C41</stp>
        <tr r="AO34" s="6"/>
      </tp>
      <tp t="s">
        <v>Repsol SA</v>
        <stp/>
        <stp>##V3_BDPV12</stp>
        <stp>REP SM Equity</stp>
        <stp>SECURITY_NAME</stp>
        <stp>[VALORES POTENCIALES Y SEGUIMIENTO.xlsx]SPX SX5E CAC40 DAX30 IBEX35!R35C41</stp>
        <tr r="AO35" s="6"/>
      </tp>
      <tp t="s">
        <v>Allianz SE</v>
        <stp/>
        <stp>##V3_BDPV12</stp>
        <stp>ALV GY Equity</stp>
        <stp>SECURITY_NAME</stp>
        <stp>[VALORES POTENCIALES Y SEGUIMIENTO.xlsx]SPX SX5E CAC40 DAX30 IBEX35!R10C32</stp>
        <tr r="AF10" s="6"/>
      </tp>
      <tp t="s">
        <v>BNP Paribas SA</v>
        <stp/>
        <stp>##V3_BDPV12</stp>
        <stp>BNP FP Equity</stp>
        <stp>SECURITY_NAME</stp>
        <stp>[VALORES POTENCIALES Y SEGUIMIENTO.xlsx]SPX SX5E CAC40 DAX30 IBEX35!R20C14</stp>
        <tr r="N20" s="6"/>
      </tp>
      <tp t="s">
        <v>Alstom SA</v>
        <stp/>
        <stp>##V3_BDPV12</stp>
        <stp>ALO FP Equity</stp>
        <stp>SECURITY_NAME</stp>
        <stp>[VALORES POTENCIALES Y SEGUIMIENTO.xlsx]SPX SX5E CAC40 DAX30 IBEX35!R10C23</stp>
        <tr r="W10" s="6"/>
      </tp>
      <tp t="s">
        <v>Solaria Energia y Medio Ambien</v>
        <stp/>
        <stp>##V3_BDPV12</stp>
        <stp>SLR SM Equity</stp>
        <stp>SECURITY_NAME</stp>
        <stp>[VALORES POTENCIALES Y SEGUIMIENTO.xlsx]SPX SX5E CAC40 DAX30 IBEX35!R39C41</stp>
        <tr r="AO39" s="6"/>
      </tp>
      <tp t="s">
        <v>Banco de Sabadell SA</v>
        <stp/>
        <stp>##V3_BDPV12</stp>
        <stp>SAB SM Equity</stp>
        <stp>SECURITY_NAME</stp>
        <stp>[VALORES POTENCIALES Y SEGUIMIENTO.xlsx]SPX SX5E CAC40 DAX30 IBEX35!R36C41</stp>
        <tr r="AO36" s="6"/>
      </tp>
      <tp t="s">
        <v>Banco Santander SA</v>
        <stp/>
        <stp>##V3_BDPV12</stp>
        <stp>SAN SM Equity</stp>
        <stp>SECURITY_NAME</stp>
        <stp>[VALORES POTENCIALES Y SEGUIMIENTO.xlsx]SPX SX5E CAC40 DAX30 IBEX35!R37C41</stp>
        <tr r="AO37" s="6"/>
      </tp>
      <tp t="s">
        <v>Bayerische Motoren Werke AG</v>
        <stp/>
        <stp>##V3_BDPV12</stp>
        <stp>BMW GY Equity</stp>
        <stp>SECURITY_NAME</stp>
        <stp>[VALORES POTENCIALES Y SEGUIMIENTO.xlsx]SPX SX5E CAC40 DAX30 IBEX35!R18C14</stp>
        <tr r="N18" s="6"/>
      </tp>
      <tp t="s">
        <v>BASF SE</v>
        <stp/>
        <stp>##V3_BDPV12</stp>
        <stp>BAS GY Equity</stp>
        <stp>SECURITY_NAME</stp>
        <stp>[VALORES POTENCIALES Y SEGUIMIENTO.xlsx]SPX SX5E CAC40 DAX30 IBEX35!R15C14</stp>
        <tr r="N15" s="6"/>
      </tp>
      <tp t="s">
        <v>Telefonica SA</v>
        <stp/>
        <stp>##V3_BDPV12</stp>
        <stp>TEF SM Equity</stp>
        <stp>SECURITY_NAME</stp>
        <stp>[VALORES POTENCIALES Y SEGUIMIENTO.xlsx]SPX SX5E CAC40 DAX30 IBEX35!R40C41</stp>
        <tr r="AO40" s="6"/>
      </tp>
      <tp t="s">
        <v>Societe Generale SA</v>
        <stp/>
        <stp>##V3_BDPV12</stp>
        <stp>GLE FP Equity</stp>
        <stp>SECURITY_NAME</stp>
        <stp>[VALORES POTENCIALES Y SEGUIMIENTO.xlsx]SPX SX5E CAC40 DAX30 IBEX35!R22C23</stp>
        <tr r="W22" s="6"/>
      </tp>
      <tp t="s">
        <v>Fresenius SE &amp; Co KGaA</v>
        <stp/>
        <stp>##V3_BDPV12</stp>
        <stp>FRE GY Equity</stp>
        <stp>SECURITY_NAME</stp>
        <stp>[VALORES POTENCIALES Y SEGUIMIENTO.xlsx]SPX SX5E CAC40 DAX30 IBEX35!R26C32</stp>
        <tr r="AF26" s="6"/>
      </tp>
      <tp t="s">
        <v>Deutsche Telekom AG</v>
        <stp/>
        <stp>##V3_BDPV12</stp>
        <stp>DTE GY Equity</stp>
        <stp>SECURITY_NAME</stp>
        <stp>[VALORES POTENCIALES Y SEGUIMIENTO.xlsx]SPX SX5E CAC40 DAX30 IBEX35!R27C14</stp>
        <tr r="N27" s="6"/>
      </tp>
      <tp t="s">
        <v>Deutsche Post AG</v>
        <stp/>
        <stp>##V3_BDPV12</stp>
        <stp>DPW GY Equity</stp>
        <stp>SECURITY_NAME</stp>
        <stp>[VALORES POTENCIALES Y SEGUIMIENTO.xlsx]SPX SX5E CAC40 DAX30 IBEX35!R26C14</stp>
        <tr r="N26" s="6"/>
      </tp>
      <tp t="s">
        <v>Fresenius Medical Care AG &amp; Co</v>
        <stp/>
        <stp>##V3_BDPV12</stp>
        <stp>FME GY Equity</stp>
        <stp>SECURITY_NAME</stp>
        <stp>[VALORES POTENCIALES Y SEGUIMIENTO.xlsx]SPX SX5E CAC40 DAX30 IBEX35!R25C32</stp>
        <tr r="AF25" s="6"/>
      </tp>
      <tp t="s">
        <v>Deutsche Boerse AG</v>
        <stp/>
        <stp>##V3_BDPV12</stp>
        <stp>DB1 GY Equity</stp>
        <stp>SECURITY_NAME</stp>
        <stp>[VALORES POTENCIALES Y SEGUIMIENTO.xlsx]SPX SX5E CAC40 DAX30 IBEX35!R24C14</stp>
        <tr r="N24" s="6"/>
      </tp>
      <tp t="s">
        <v>Mercedes-Benz Group AG</v>
        <stp/>
        <stp>##V3_BDPV12</stp>
        <stp>DAI GY Equity</stp>
        <stp>SECURITY_NAME</stp>
        <stp>[VALORES POTENCIALES Y SEGUIMIENTO.xlsx]SPX SX5E CAC40 DAX30 IBEX35!R23C14</stp>
        <tr r="N23" s="6"/>
      </tp>
      <tp t="s">
        <v>Siemens Gamesa Renewable Energ</v>
        <stp/>
        <stp>##V3_BDPV12</stp>
        <stp>SGRE SM Equity</stp>
        <stp>SECURITY_NAME</stp>
        <stp>[VALORES POTENCIALES Y SEGUIMIENTO.xlsx]SPX SX5E CAC40 DAX30 IBEX35!R38C41</stp>
        <tr r="AO38" s="6"/>
      </tp>
      <tp t="s">
        <v>Stellantis NV</v>
        <stp/>
        <stp>##V3_BDPV12</stp>
        <stp>STLA FP Equity</stp>
        <stp>SECURITY_NAME</stp>
        <stp>[VALORES POTENCIALES Y SEGUIMIENTO.xlsx]SPX SX5E CAC40 DAX30 IBEX35!R38C23</stp>
        <tr r="W38" s="6"/>
      </tp>
      <tp t="s">
        <v>Viscofan SA</v>
        <stp/>
        <stp>##V3_BDPV12</stp>
        <stp>VIS SM Equity</stp>
        <stp>SECURITY_NAME</stp>
        <stp>[VALORES POTENCIALES Y SEGUIMIENTO.xlsx]SPX SX5E CAC40 DAX30 IBEX35!R41C41</stp>
        <tr r="AO41" s="6"/>
      </tp>
      <tp t="s">
        <v>Eurofins Scientific SE</v>
        <stp/>
        <stp>##V3_BDPV12</stp>
        <stp>ERF FP Equity</stp>
        <stp>SECURITY_NAME</stp>
        <stp>[VALORES POTENCIALES Y SEGUIMIENTO.xlsx]SPX SX5E CAC40 DAX30 IBEX35!R21C23</stp>
        <tr r="W21" s="6"/>
      </tp>
      <tp t="s">
        <v>Banco Santander SA</v>
        <stp/>
        <stp>##V3_BDPV12</stp>
        <stp>SAN SQ Equity</stp>
        <stp>SECURITY_NAME</stp>
        <stp>[VALORES POTENCIALES Y SEGUIMIENTO.xlsx]SPX SX5E CAC40 DAX30 IBEX35!R48C14</stp>
        <tr r="N48" s="6"/>
      </tp>
      <tp t="s">
        <v>Siemens Energy AG</v>
        <stp/>
        <stp>##V3_BDPV12</stp>
        <stp>ENR GY Equity</stp>
        <stp>SECURITY_NAME</stp>
        <stp>[VALORES POTENCIALES Y SEGUIMIENTO.xlsx]SPX SX5E CAC40 DAX30 IBEX35!R23C32</stp>
        <tr r="AF23" s="6"/>
      </tp>
      <tp t="s">
        <v>Intesa Sanpaolo SpA</v>
        <stp/>
        <stp>##V3_BDPV12</stp>
        <stp>ISP IM Equity</stp>
        <stp>SECURITY_NAME</stp>
        <stp>[VALORES POTENCIALES Y SEGUIMIENTO.xlsx]SPX SX5E CAC40 DAX30 IBEX35!R35C14</stp>
        <tr r="N35" s="6"/>
      </tp>
      <tp t="s">
        <v>Dassault Systemes SE</v>
        <stp/>
        <stp>##V3_BDPV12</stp>
        <stp>DSY FP Equity</stp>
        <stp>SECURITY_NAME</stp>
        <stp>[VALORES POTENCIALES Y SEGUIMIENTO.xlsx]SPX SX5E CAC40 DAX30 IBEX35!R17C23</stp>
        <tr r="W17" s="6"/>
      </tp>
      <tp t="s">
        <v>Deutsche Post AG</v>
        <stp/>
        <stp>##V3_BDPV12</stp>
        <stp>DPW GY Equity</stp>
        <stp>SECURITY_NAME</stp>
        <stp>[VALORES POTENCIALES Y SEGUIMIENTO.xlsx]SPX SX5E CAC40 DAX30 IBEX35!R20C32</stp>
        <tr r="AF20" s="6"/>
      </tp>
      <tp t="s">
        <v>Deutsche Telekom AG</v>
        <stp/>
        <stp>##V3_BDPV12</stp>
        <stp>DTE GY Equity</stp>
        <stp>SECURITY_NAME</stp>
        <stp>[VALORES POTENCIALES Y SEGUIMIENTO.xlsx]SPX SX5E CAC40 DAX30 IBEX35!R21C32</stp>
        <tr r="AF21" s="6"/>
      </tp>
      <tp t="s">
        <v>Deutsche Boerse AG</v>
        <stp/>
        <stp>##V3_BDPV12</stp>
        <stp>DB1 GY Equity</stp>
        <stp>SECURITY_NAME</stp>
        <stp>[VALORES POTENCIALES Y SEGUIMIENTO.xlsx]SPX SX5E CAC40 DAX30 IBEX35!R17C32</stp>
        <tr r="AF17" s="6"/>
      </tp>
      <tp t="s">
        <v>Deutsche Bank AG</v>
        <stp/>
        <stp>##V3_BDPV12</stp>
        <stp>DBK GY Equity</stp>
        <stp>SECURITY_NAME</stp>
        <stp>[VALORES POTENCIALES Y SEGUIMIENTO.xlsx]SPX SX5E CAC40 DAX30 IBEX35!R18C32</stp>
        <tr r="AF18" s="6"/>
      </tp>
      <tp t="s">
        <v>Mercedes-Benz Group AG</v>
        <stp/>
        <stp>##V3_BDPV12</stp>
        <stp>DAI GY Equity</stp>
        <stp>SECURITY_NAME</stp>
        <stp>[VALORES POTENCIALES Y SEGUIMIENTO.xlsx]SPX SX5E CAC40 DAX30 IBEX35!R16C32</stp>
        <tr r="AF16" s="6"/>
      </tp>
      <tp t="s">
        <v>Software</v>
        <stp/>
        <stp>##V3_BDPV12</stp>
        <stp>ANSS US Equity</stp>
        <stp>GICS_INDUSTRY_NAME</stp>
        <stp>[VALORES POTENCIALES Y SEGUIMIENTO.xlsx]POTENCIALES!R295C6</stp>
        <tr r="F295" s="1"/>
      </tp>
      <tp>
        <v>0</v>
        <stp/>
        <stp>##V3_BDPV12</stp>
        <stp>LOPE US Equity</stp>
        <stp>EQY_DPS</stp>
        <stp>[VALORES POTENCIALES Y SEGUIMIENTO.xlsx]POTENCIALES!R65C10</stp>
        <tr r="J65" s="1"/>
      </tp>
      <tp>
        <v>83724230640.816605</v>
        <stp/>
        <stp>##V3_BDPV12</stp>
        <stp>MO US Equity</stp>
        <stp>CUR_MKT_CAP</stp>
        <stp>[VALORES POTENCIALES Y SEGUIMIENTO.xlsx]POTENCIALES!R32C17</stp>
        <tr r="Q32" s="1"/>
      </tp>
      <tp t="s">
        <v>Specialty Retail</v>
        <stp/>
        <stp>##V3_BDPV12</stp>
        <stp>ULTA US Equity</stp>
        <stp>GICS_INDUSTRY_NAME</stp>
        <stp>[VALORES POTENCIALES Y SEGUIMIENTO.xlsx]POTENCIALES!R237C6</stp>
        <tr r="F237" s="1"/>
      </tp>
      <tp>
        <v>94445448149.220001</v>
        <stp/>
        <stp>##V3_BDPV12</stp>
        <stp>EL UN Equity</stp>
        <stp>CUR_MKT_CAP</stp>
        <stp>[VALORES POTENCIALES Y SEGUIMIENTO.xlsx]SPX SX5E CAC40 DAX30 IBEX35!R165C3</stp>
        <tr r="C165" s="6"/>
      </tp>
      <tp>
        <v>11711335571.6</v>
        <stp/>
        <stp>##V3_BDPV12</stp>
        <stp>GL UN Equity</stp>
        <stp>CUR_MKT_CAP</stp>
        <stp>[VALORES POTENCIALES Y SEGUIMIENTO.xlsx]SPX SX5E CAC40 DAX30 IBEX35!R207C3</stp>
        <tr r="C207" s="6"/>
      </tp>
      <tp>
        <v>59.83</v>
        <stp/>
        <stp>##V3_BDPV12</stp>
        <stp>KO US Equity</stp>
        <stp>PX_CLOSE_1D</stp>
        <stp>[VALORES POTENCIALES Y SEGUIMIENTO.xlsx]POTENCIALES!R38C32</stp>
        <tr r="AF38" s="1"/>
      </tp>
      <tp>
        <v>39.284999999999997</v>
        <stp/>
        <stp>##V3_BDPV12</stp>
        <stp>IR US Equity</stp>
        <stp>LOW_52WEEK</stp>
        <stp>[VALORES POTENCIALES Y SEGUIMIENTO.xlsx]POTENCIALES!R163C35</stp>
        <tr r="AI163" s="1"/>
      </tp>
      <tp t="s">
        <v>IT Services</v>
        <stp/>
        <stp>##V3_BDPV12</stp>
        <stp>AKAM US Equity</stp>
        <stp>GICS_INDUSTRY_NAME</stp>
        <stp>[VALORES POTENCIALES Y SEGUIMIENTO.xlsx]POTENCIALES!R300C6</stp>
        <tr r="F300" s="1"/>
      </tp>
      <tp>
        <v>0</v>
        <stp/>
        <stp>##V3_BDPV12</stp>
        <stp>BA US Equity</stp>
        <stp>EQY_DPS</stp>
        <stp>[VALORES POTENCIALES Y SEGUIMIENTO.xlsx]CARTERA!R24C39</stp>
        <tr r="AM24" s="4"/>
      </tp>
      <tp t="s">
        <v>Semiconductors &amp; Semiconductor</v>
        <stp/>
        <stp>##V3_BDPV12</stp>
        <stp>KLAC US Equity</stp>
        <stp>GICS_INDUSTRY_NAME</stp>
        <stp>[VALORES POTENCIALES Y SEGUIMIENTO.xlsx]POTENCIALES!R357C6</stp>
        <tr r="F357" s="1"/>
      </tp>
      <tp>
        <v>14429532265.129999</v>
        <stp/>
        <stp>##V3_BDPV12</stp>
        <stp>IP UN Equity</stp>
        <stp>CUR_MKT_CAP</stp>
        <stp>[VALORES POTENCIALES Y SEGUIMIENTO.xlsx]SPX SX5E CAC40 DAX30 IBEX35!R249C3</stp>
        <tr r="C249" s="6"/>
      </tp>
      <tp>
        <v>0.84</v>
        <stp/>
        <stp>##V3_BDPV12</stp>
        <stp>JNPR US Equity</stp>
        <stp>EQY_DPS</stp>
        <stp>[VALORES POTENCIALES Y SEGUIMIENTO.xlsx]POTENCIALES!R15C10</stp>
        <tr r="J15" s="1"/>
      </tp>
      <tp>
        <v>127986252603.78</v>
        <stp/>
        <stp>##V3_BDPV12</stp>
        <stp>GS UN Equity</stp>
        <stp>CUR_MKT_CAP</stp>
        <stp>[VALORES POTENCIALES Y SEGUIMIENTO.xlsx]SPX SX5E CAC40 DAX30 IBEX35!R217C3</stp>
        <tr r="C217" s="6"/>
      </tp>
      <tp>
        <v>2.6363636363636362</v>
        <stp/>
        <stp>##V3_BDPV12</stp>
        <stp>AI FP Equity</stp>
        <stp>EQY_DPS</stp>
        <stp>[VALORES POTENCIALES Y SEGUIMIENTO.xlsx]CARTERA!R19C39</stp>
        <tr r="AM19" s="4"/>
      </tp>
      <tp t="s">
        <v>IT Services</v>
        <stp/>
        <stp>##V3_BDPV12</stp>
        <stp>JKHY US Equity</stp>
        <stp>GICS_INDUSTRY_NAME</stp>
        <stp>[VALORES POTENCIALES Y SEGUIMIENTO.xlsx]POTENCIALES!R310C6</stp>
        <tr r="F310" s="1"/>
      </tp>
      <tp t="s">
        <v>Software</v>
        <stp/>
        <stp>##V3_BDPV12</stp>
        <stp>NLOK US Equity</stp>
        <stp>GICS_INDUSTRY_NAME</stp>
        <stp>[VALORES POTENCIALES Y SEGUIMIENTO.xlsx]POTENCIALES!R277C6</stp>
        <tr r="F277" s="1"/>
      </tp>
      <tp t="s">
        <v>Semiconductors &amp; Semiconductor</v>
        <stp/>
        <stp>##V3_BDPV12</stp>
        <stp>XLNX US Equity</stp>
        <stp>GICS_INDUSTRY_NAME</stp>
        <stp>[VALORES POTENCIALES Y SEGUIMIENTO.xlsx]POTENCIALES!R347C6</stp>
        <tr r="F347" s="1"/>
      </tp>
      <tp t="s">
        <v>Hotels, Restaurants &amp; Leisure</v>
        <stp/>
        <stp>##V3_BDPV12</stp>
        <stp>WING US Equity</stp>
        <stp>GICS_INDUSTRY_NAME</stp>
        <stp>[VALORES POTENCIALES Y SEGUIMIENTO.xlsx]POTENCIALES!R252C6</stp>
        <tr r="F252" s="1"/>
      </tp>
      <tp>
        <v>2.4900000000000002</v>
        <stp/>
        <stp>##V3_BDPV12</stp>
        <stp>AM FP Equity</stp>
        <stp>EQY_DPS</stp>
        <stp>[VALORES POTENCIALES Y SEGUIMIENTO.xlsx]CARTERA!R13C39</stp>
        <tr r="AM13" s="4"/>
      </tp>
      <tp t="s">
        <v>MATCH GROUP INC</v>
        <stp/>
        <stp>##V3_BDPV12</stp>
        <stp>MTCH US Equity</stp>
        <stp>SHORT_NAME</stp>
        <stp>[VALORES POTENCIALES Y SEGUIMIENTO.xlsx]POTENCIALES!R269C5</stp>
        <tr r="E269" s="1"/>
      </tp>
      <tp>
        <v>0.48343047460449634</v>
        <stp/>
        <stp>##V3_BDPV12</stp>
        <stp>AYI US Equity</stp>
        <stp>NET_DEBT_TO_EBITDA</stp>
        <stp>[VALORES POTENCIALES Y SEGUIMIENTO.xlsx]POTENCIALES!R122C20</stp>
        <tr r="T122" s="1"/>
      </tp>
      <tp>
        <v>2.3512966068894334</v>
        <stp/>
        <stp>##V3_BDPV12</stp>
        <stp>TYL US Equity</stp>
        <stp>NET_DEBT_TO_EBITDA</stp>
        <stp>[VALORES POTENCIALES Y SEGUIMIENTO.xlsx]POTENCIALES!R317C20</stp>
        <tr r="T317" s="1"/>
      </tp>
      <tp t="s">
        <v>#N/A Field Not Applicable</v>
        <stp/>
        <stp>##V3_BDPV12</stp>
        <stp>IAC US Equity</stp>
        <stp>DVD_PAY_DT</stp>
        <stp>[VALORES POTENCIALES Y SEGUIMIENTO.xlsx]POTENCIALES!R268C12</stp>
        <tr r="L268" s="1"/>
      </tp>
      <tp>
        <v>15.108466082440767</v>
        <stp/>
        <stp>##V3_BDPV12</stp>
        <stp>LHX US Equity</stp>
        <stp>EV_EBITDA_ADJUSTED</stp>
        <stp>[VALORES POTENCIALES Y SEGUIMIENTO.xlsx]POTENCIALES!R204C15</stp>
        <tr r="O204" s="1"/>
      </tp>
      <tp>
        <v>188764777855.44</v>
        <stp/>
        <stp>##V3_BDPV12</stp>
        <stp>ACN UN Equity</stp>
        <stp>CUR_MKT_CAP</stp>
        <stp>[VALORES POTENCIALES Y SEGUIMIENTO.xlsx]SPX SX5E CAC40 DAX30 IBEX35!R15C3</stp>
        <tr r="C15" s="6"/>
      </tp>
      <tp>
        <v>16026461839.41</v>
        <stp/>
        <stp>##V3_BDPV12</stp>
        <stp>BEN UN Equity</stp>
        <stp>CUR_MKT_CAP</stp>
        <stp>[VALORES POTENCIALES Y SEGUIMIENTO.xlsx]SPX SX5E CAC40 DAX30 IBEX35!R66C3</stp>
        <tr r="C66" s="6"/>
      </tp>
      <tp t="s">
        <v>#N/A Field Not Applicable</v>
        <stp/>
        <stp>##V3_BDPV12</stp>
        <stp>WAT US Equity</stp>
        <stp>DVD_PAY_DT</stp>
        <stp>[VALORES POTENCIALES Y SEGUIMIENTO.xlsx]POTENCIALES!R126C12</stp>
        <tr r="L126" s="1"/>
      </tp>
      <tp t="s">
        <v>17/02/2023</v>
        <stp/>
        <stp>##V3_BDPV12</stp>
        <stp>CAT US Equity</stp>
        <stp>DVD_PAY_DT</stp>
        <stp>[VALORES POTENCIALES Y SEGUIMIENTO.xlsx]POTENCIALES!R152C12</stp>
        <tr r="L152" s="1"/>
      </tp>
      <tp>
        <v>43754092788.900002</v>
        <stp/>
        <stp>##V3_BDPV12</stp>
        <stp>AIG UN Equity</stp>
        <stp>CUR_MKT_CAP</stp>
        <stp>[VALORES POTENCIALES Y SEGUIMIENTO.xlsx]SPX SX5E CAC40 DAX30 IBEX35!R25C3</stp>
        <tr r="C25" s="6"/>
      </tp>
      <tp t="s">
        <v>03/01/2023</v>
        <stp/>
        <stp>##V3_BDPV12</stp>
        <stp>AAP US Equity</stp>
        <stp>DVD_PAY_DT</stp>
        <stp>[VALORES POTENCIALES Y SEGUIMIENTO.xlsx]POTENCIALES!R220C12</stp>
        <tr r="L220" s="1"/>
      </tp>
      <tp>
        <v>64622925735.76001</v>
        <stp/>
        <stp>##V3_BDPV12</stp>
        <stp>AON UN Equity</stp>
        <stp>CUR_MKT_CAP</stp>
        <stp>[VALORES POTENCIALES Y SEGUIMIENTO.xlsx]SPX SX5E CAC40 DAX30 IBEX35!R45C3</stp>
        <tr r="C45" s="6"/>
      </tp>
      <tp t="s">
        <v>Cboe Global Markets Inc</v>
        <stp/>
        <stp>##V3_BDPV12</stp>
        <stp>CBOE UF Equity</stp>
        <stp>SECURITY_NAME</stp>
        <stp>[VALORES POTENCIALES Y SEGUIMIENTO.xlsx]SPX SX5E CAC40 DAX30 IBEX35!R88C5</stp>
        <tr r="E88" s="6"/>
      </tp>
      <tp t="s">
        <v>MOODY'S CORP</v>
        <stp/>
        <stp>##V3_BDPV12</stp>
        <stp>MCO US Equity</stp>
        <stp>SHORT_NAME</stp>
        <stp>[VALORES POTENCIALES Y SEGUIMIENTO.xlsx]POTENCIALES!R182C5</stp>
        <tr r="E182" s="1"/>
      </tp>
      <tp t="s">
        <v>AGILENT TECH INC</v>
        <stp/>
        <stp>##V3_BDPV12</stp>
        <stp>A US Equity</stp>
        <stp>SHORT_NAME</stp>
        <stp>[VALORES POTENCIALES Y SEGUIMIENTO.xlsx]POTENCIALES!R131C5</stp>
        <tr r="E131" s="1"/>
      </tp>
      <tp t="s">
        <v>14/02/2023</v>
        <stp/>
        <stp>##V3_BDPV12</stp>
        <stp>HLF US Equity</stp>
        <stp>EXPECTED_REPORT_DT</stp>
        <stp>[VALORES POTENCIALES Y SEGUIMIENTO.xlsx]POTENCIALES!R102C8</stp>
        <tr r="H102" s="1"/>
      </tp>
      <tp>
        <v>29081337019.560001</v>
        <stp/>
        <stp>##V3_BDPV12</stp>
        <stp>HPQ UN Equity</stp>
        <stp>CUR_MKT_CAP</stp>
        <stp>[VALORES POTENCIALES Y SEGUIMIENTO.xlsx]SPX SX5E CAC40 DAX30 IBEX35!R232C3</stp>
        <tr r="C232" s="6"/>
      </tp>
      <tp>
        <v>43792864158.299995</v>
        <stp/>
        <stp>##V3_BDPV12</stp>
        <stp>LVS UN Equity</stp>
        <stp>CUR_MKT_CAP</stp>
        <stp>[VALORES POTENCIALES Y SEGUIMIENTO.xlsx]SPX SX5E CAC40 DAX30 IBEX35!R294C3</stp>
        <tr r="C294" s="6"/>
      </tp>
      <tp>
        <v>9002070747.1499996</v>
        <stp/>
        <stp>##V3_BDPV12</stp>
        <stp>FRT UN Equity</stp>
        <stp>CUR_MKT_CAP</stp>
        <stp>[VALORES POTENCIALES Y SEGUIMIENTO.xlsx]SPX SX5E CAC40 DAX30 IBEX35!R200C3</stp>
        <tr r="C200" s="6"/>
      </tp>
      <tp>
        <v>79.8</v>
        <stp/>
        <stp>##V3_BDPV12</stp>
        <stp>LYV US Equity</stp>
        <stp>PX_CLOSE_1D</stp>
        <stp>[VALORES POTENCIALES Y SEGUIMIENTO.xlsx]POTENCIALES!R19C32</stp>
        <tr r="AF19" s="1"/>
      </tp>
      <tp>
        <v>31263142047.34</v>
        <stp/>
        <stp>##V3_BDPV12</stp>
        <stp>URI UN Equity</stp>
        <stp>CUR_MKT_CAP</stp>
        <stp>[VALORES POTENCIALES Y SEGUIMIENTO.xlsx]SPX SX5E CAC40 DAX30 IBEX35!R470C3</stp>
        <tr r="C470" s="6"/>
      </tp>
      <tp t="s">
        <v>CDW Corp/DE</v>
        <stp/>
        <stp>##V3_BDPV12</stp>
        <stp>CDW UW Equity</stp>
        <stp>SECURITY_NAME</stp>
        <stp>[VALORES POTENCIALES Y SEGUIMIENTO.xlsx]SPX SX5E CAC40 DAX30 IBEX35!R94C5</stp>
        <tr r="E94" s="6"/>
      </tp>
      <tp t="s">
        <v>NORFOLK SOUTHERN</v>
        <stp/>
        <stp>##V3_BDPV12</stp>
        <stp>NSC US Equity</stp>
        <stp>SHORT_NAME</stp>
        <stp>[VALORES POTENCIALES Y SEGUIMIENTO.xlsx]POTENCIALES!R171C5</stp>
        <tr r="E171" s="1"/>
      </tp>
      <tp>
        <v>12672346849.919998</v>
        <stp/>
        <stp>##V3_BDPV12</stp>
        <stp>CRL UN Equity</stp>
        <stp>CUR_MKT_CAP</stp>
        <stp>[VALORES POTENCIALES Y SEGUIMIENTO.xlsx]SPX SX5E CAC40 DAX30 IBEX35!R120C3</stp>
        <tr r="C120" s="6"/>
      </tp>
      <tp>
        <v>35810978404.579994</v>
        <stp/>
        <stp>##V3_BDPV12</stp>
        <stp>YUM UN Equity</stp>
        <stp>CUR_MKT_CAP</stp>
        <stp>[VALORES POTENCIALES Y SEGUIMIENTO.xlsx]SPX SX5E CAC40 DAX30 IBEX35!R507C3</stp>
        <tr r="C507" s="6"/>
      </tp>
      <tp>
        <v>61237839819.779999</v>
        <stp/>
        <stp>##V3_BDPV12</stp>
        <stp>HUM UN Equity</stp>
        <stp>CUR_MKT_CAP</stp>
        <stp>[VALORES POTENCIALES Y SEGUIMIENTO.xlsx]SPX SX5E CAC40 DAX30 IBEX35!R237C3</stp>
        <tr r="C237" s="6"/>
      </tp>
      <tp>
        <v>30.12</v>
        <stp/>
        <stp>##V3_BDPV12</stp>
        <stp>CAE CN Equity</stp>
        <stp>LAST PRICE</stp>
        <stp>[VALORES POTENCIALES Y SEGUIMIENTO.xlsx]POTENCIALES!R210C30</stp>
        <tr r="AD210" s="1"/>
      </tp>
      <tp t="s">
        <v>17/02/2023</v>
        <stp/>
        <stp>##V3_BDPV12</stp>
        <stp>BRC US Equity</stp>
        <stp>EXPECTED_REPORT_DT</stp>
        <stp>[VALORES POTENCIALES Y SEGUIMIENTO.xlsx]POTENCIALES!R258C8</stp>
        <tr r="H258" s="1"/>
      </tp>
      <tp t="s">
        <v>17/02/2023</v>
        <stp/>
        <stp>##V3_BDPV12</stp>
        <stp>BRC US Equity</stp>
        <stp>EXPECTED_REPORT_DT</stp>
        <stp>[VALORES POTENCIALES Y SEGUIMIENTO.xlsx]POTENCIALES!R308C8</stp>
        <tr r="H308" s="1"/>
      </tp>
      <tp t="s">
        <v>NORDSTROM INC</v>
        <stp/>
        <stp>##V3_BDPV12</stp>
        <stp>JWN US Equity</stp>
        <stp>SHORT_NAME</stp>
        <stp>[VALORES POTENCIALES Y SEGUIMIENTO.xlsx]POTENCIALES!R235C5</stp>
        <tr r="E235" s="1"/>
      </tp>
      <tp>
        <v>74590320000</v>
        <stp/>
        <stp>##V3_BDPV12</stp>
        <stp>USB UN Equity</stp>
        <stp>CUR_MKT_CAP</stp>
        <stp>[VALORES POTENCIALES Y SEGUIMIENTO.xlsx]SPX SX5E CAC40 DAX30 IBEX35!R471C3</stp>
        <tr r="C471" s="6"/>
      </tp>
      <tp t="s">
        <v>Software</v>
        <stp/>
        <stp>##V3_BDPV12</stp>
        <stp>PTC US Equity</stp>
        <stp>GICS_INDUSTRY_NAME</stp>
        <stp>[VALORES POTENCIALES Y SEGUIMIENTO.xlsx]POTENCIALES!R289C6</stp>
        <tr r="F289" s="1"/>
      </tp>
      <tp>
        <v>0.27</v>
        <stp/>
        <stp>##V3_BDPV12</stp>
        <stp>COR PL Equity</stp>
        <stp>EQY_DPS</stp>
        <stp>[VALORES POTENCIALES Y SEGUIMIENTO.xlsx]CARTERA!R54C39</stp>
        <tr r="AM54" s="4"/>
      </tp>
      <tp>
        <v>21512844601.029999</v>
        <stp/>
        <stp>##V3_BDPV12</stp>
        <stp>STE UN Equity</stp>
        <stp>CUR_MKT_CAP</stp>
        <stp>[VALORES POTENCIALES Y SEGUIMIENTO.xlsx]SPX SX5E CAC40 DAX30 IBEX35!R426C3</stp>
        <tr r="C426" s="6"/>
      </tp>
      <tp>
        <v>43879236158.399994</v>
        <stp/>
        <stp>##V3_BDPV12</stp>
        <stp>NUE UN Equity</stp>
        <stp>CUR_MKT_CAP</stp>
        <stp>[VALORES POTENCIALES Y SEGUIMIENTO.xlsx]SPX SX5E CAC40 DAX30 IBEX35!R347C3</stp>
        <tr r="C347" s="6"/>
      </tp>
      <tp t="s">
        <v>#N/A Field Not Applicable</v>
        <stp/>
        <stp>##V3_BDPV12</stp>
        <stp>SQ US Equity</stp>
        <stp>DVD_PAY_DT</stp>
        <stp>[VALORES POTENCIALES Y SEGUIMIENTO.xlsx]POTENCIALES!R190C12</stp>
        <tr r="L190" s="1"/>
      </tp>
      <tp>
        <v>33.357522116374611</v>
        <stp/>
        <stp>##V3_BDPV12</stp>
        <stp>ZM US Equity</stp>
        <stp>EV_EBITDA_ADJUSTED</stp>
        <stp>[VALORES POTENCIALES Y SEGUIMIENTO.xlsx]POTENCIALES!R298C15</stp>
        <tr r="O298" s="1"/>
      </tp>
      <tp t="s">
        <v>Porsche Automobil Holding SE</v>
        <stp/>
        <stp>##V3_BDPV12</stp>
        <stp>PAH3 GY Equity</stp>
        <stp>SECURITY_NAME</stp>
        <stp>[VALORES POTENCIALES Y SEGUIMIENTO.xlsx]SPX SX5E CAC40 DAX30 IBEX35!R35C32</stp>
        <tr r="AF35" s="6"/>
      </tp>
      <tp t="s">
        <v>Koninklijke Philips NV</v>
        <stp/>
        <stp>##V3_BDPV12</stp>
        <stp>PHIA NA Equity</stp>
        <stp>SECURITY_NAME</stp>
        <stp>[VALORES POTENCIALES Y SEGUIMIENTO.xlsx]SPX SX5E CAC40 DAX30 IBEX35!R43C14</stp>
        <tr r="N43" s="6"/>
      </tp>
      <tp t="s">
        <v>#N/A N/A</v>
        <stp/>
        <stp>##V3_BDPV12</stp>
        <stp>ZG US Equity</stp>
        <stp>EV_EBITDA_ADJUSTED</stp>
        <stp>[VALORES POTENCIALES Y SEGUIMIENTO.xlsx]POTENCIALES!R267C15</stp>
        <tr r="O267" s="1"/>
      </tp>
      <tp>
        <v>35714157471.720001</v>
        <stp/>
        <stp>##V3_BDPV12</stp>
        <stp>DD UN Equity</stp>
        <stp>CUR_MKT_CAP</stp>
        <stp>[VALORES POTENCIALES Y SEGUIMIENTO.xlsx]SPX SX5E CAC40 DAX30 IBEX35!R135C3</stp>
        <tr r="C135" s="6"/>
      </tp>
      <tp t="s">
        <v>Capital Markets</v>
        <stp/>
        <stp>##V3_BDPV12</stp>
        <stp>AMTD US Equity</stp>
        <stp>GICS_INDUSTRY_NAME</stp>
        <stp>[VALORES POTENCIALES Y SEGUIMIENTO.xlsx]POTENCIALES!R107C6</stp>
        <tr r="F107" s="1"/>
      </tp>
      <tp t="s">
        <v>EXPEDIA GROUP IN</v>
        <stp/>
        <stp>##V3_BDPV12</stp>
        <stp>EXPE US Equity</stp>
        <stp>SHORT_NAME</stp>
        <stp>[VALORES POTENCIALES Y SEGUIMIENTO.xlsx]POTENCIALES!R264C5</stp>
        <tr r="E264" s="1"/>
      </tp>
      <tp>
        <v>86365152160</v>
        <stp/>
        <stp>##V3_BDPV12</stp>
        <stp>CI UN Equity</stp>
        <stp>CUR_MKT_CAP</stp>
        <stp>[VALORES POTENCIALES Y SEGUIMIENTO.xlsx]SPX SX5E CAC40 DAX30 IBEX35!R102C3</stp>
        <tr r="C102" s="6"/>
      </tp>
      <tp>
        <v>31.407299999999999</v>
        <stp/>
        <stp>##V3_BDPV12</stp>
        <stp>HP US Equity</stp>
        <stp>LOW_52WEEK</stp>
        <stp>[VALORES POTENCIALES Y SEGUIMIENTO.xlsx]POTENCIALES!R332C35</stp>
        <tr r="AI332" s="1"/>
      </tp>
      <tp t="s">
        <v>MAXIM INTEGRATED</v>
        <stp/>
        <stp>##V3_BDPV12</stp>
        <stp>MXIM US Equity</stp>
        <stp>SHORT_NAME</stp>
        <stp>[VALORES POTENCIALES Y SEGUIMIENTO.xlsx]POTENCIALES!R354C5</stp>
        <tr r="E354" s="1"/>
      </tp>
      <tp t="s">
        <v>28/02/2023</v>
        <stp/>
        <stp>##V3_BDPV12</stp>
        <stp>IPAR US Equity</stp>
        <stp>EXPECTED_REPORT_DT</stp>
        <stp>[VALORES POTENCIALES Y SEGUIMIENTO.xlsx]POTENCIALES!R259C8</stp>
        <tr r="H259" s="1"/>
      </tp>
      <tp>
        <v>264.51</v>
        <stp/>
        <stp>##V3_BDPV12</stp>
        <stp>HD US Equity</stp>
        <stp>LOW_52WEEK</stp>
        <stp>[VALORES POTENCIALES Y SEGUIMIENTO.xlsx]POTENCIALES!R221C35</stp>
        <tr r="AI221" s="1"/>
      </tp>
      <tp t="s">
        <v>Capital Markets</v>
        <stp/>
        <stp>##V3_BDPV12</stp>
        <stp>CBOE US Equity</stp>
        <stp>GICS_INDUSTRY_NAME</stp>
        <stp>[VALORES POTENCIALES Y SEGUIMIENTO.xlsx]POTENCIALES!R108C6</stp>
        <tr r="F108" s="1"/>
      </tp>
      <tp>
        <v>24876546954.82</v>
        <stp/>
        <stp>##V3_BDPV12</stp>
        <stp>AVB UN Equity</stp>
        <stp>CUR_MKT_CAP</stp>
        <stp>[VALORES POTENCIALES Y SEGUIMIENTO.xlsx]SPX SX5E CAC40 DAX30 IBEX35!R54C3</stp>
        <tr r="C54" s="6"/>
      </tp>
      <tp>
        <v>7.8244446443025452E-3</v>
        <stp/>
        <stp>##V3_BDPV12</stp>
        <stp>TXN US Equity</stp>
        <stp>NET_DEBT_TO_EBITDA</stp>
        <stp>[VALORES POTENCIALES Y SEGUIMIENTO.xlsx]POTENCIALES!R348C20</stp>
        <tr r="T348" s="1"/>
      </tp>
      <tp>
        <v>129410194307.84999</v>
        <stp/>
        <stp>##V3_BDPV12</stp>
        <stp>CAT UN Equity</stp>
        <stp>CUR_MKT_CAP</stp>
        <stp>[VALORES POTENCIALES Y SEGUIMIENTO.xlsx]SPX SX5E CAC40 DAX30 IBEX35!R86C3</stp>
        <tr r="C86" s="6"/>
      </tp>
      <tp>
        <v>193405921213.72501</v>
        <stp/>
        <stp>##V3_BDPV12</stp>
        <stp>ABT UN Equity</stp>
        <stp>CUR_MKT_CAP</stp>
        <stp>[VALORES POTENCIALES Y SEGUIMIENTO.xlsx]SPX SX5E CAC40 DAX30 IBEX35!R14C3</stp>
        <tr r="C14" s="6"/>
      </tp>
      <tp>
        <v>42348070479.999992</v>
        <stp/>
        <stp>##V3_BDPV12</stp>
        <stp>AFL UN Equity</stp>
        <stp>CUR_MKT_CAP</stp>
        <stp>[VALORES POTENCIALES Y SEGUIMIENTO.xlsx]SPX SX5E CAC40 DAX30 IBEX35!R24C3</stp>
        <tr r="C24" s="6"/>
      </tp>
      <tp>
        <v>16.624021990912222</v>
        <stp/>
        <stp>##V3_BDPV12</stp>
        <stp>STN CN Equity</stp>
        <stp>EV_EBITDA_ADJUSTED</stp>
        <stp>[VALORES POTENCIALES Y SEGUIMIENTO.xlsx]POTENCIALES!R141C15</stp>
        <tr r="O141" s="1"/>
      </tp>
      <tp>
        <v>14.547058823529412</v>
        <stp/>
        <stp>##V3_BDPV12</stp>
        <stp>HII US Equity</stp>
        <stp>EV_EBITDA_ADJUSTED</stp>
        <stp>[VALORES POTENCIALES Y SEGUIMIENTO.xlsx]POTENCIALES!R169C15</stp>
        <tr r="O169" s="1"/>
      </tp>
      <tp>
        <v>13.791884273430936</v>
        <stp/>
        <stp>##V3_BDPV12</stp>
        <stp>LII US Equity</stp>
        <stp>EV_EBITDA_ADJUSTED</stp>
        <stp>[VALORES POTENCIALES Y SEGUIMIENTO.xlsx]POTENCIALES!R121C15</stp>
        <tr r="O121" s="1"/>
      </tp>
      <tp>
        <v>112.547</v>
        <stp/>
        <stp>##V3_BDPV12</stp>
        <stp>BAH US Equity</stp>
        <stp>HIGH_52WEEK</stp>
        <stp>[VALORES POTENCIALES Y SEGUIMIENTO.xlsx]POTENCIALES!R50C33</stp>
        <tr r="AG50" s="1"/>
      </tp>
      <tp>
        <v>81.569999999999993</v>
        <stp/>
        <stp>##V3_BDPV12</stp>
        <stp>CAH US Equity</stp>
        <stp>HIGH_52WEEK</stp>
        <stp>[VALORES POTENCIALES Y SEGUIMIENTO.xlsx]POTENCIALES!R96C33</stp>
        <tr r="AG96" s="1"/>
      </tp>
      <tp t="s">
        <v>Apple Inc</v>
        <stp/>
        <stp>##V3_BDPV12</stp>
        <stp>AAPL UW Equity</stp>
        <stp>SECURITY_NAME</stp>
        <stp>[VALORES POTENCIALES Y SEGUIMIENTO.xlsx]SPX SX5E CAC40 DAX30 IBEX35!R10C5</stp>
        <tr r="E10" s="6"/>
      </tp>
      <tp t="s">
        <v>26/04/2023</v>
        <stp/>
        <stp>##V3_BDPV12</stp>
        <stp>V US Equity</stp>
        <stp>EXPECTED_REPORT_DT</stp>
        <stp>[VALORES POTENCIALES Y SEGUIMIENTO.xlsx]POTENCIALES!R105C8</stp>
        <tr r="H105" s="1"/>
      </tp>
      <tp t="s">
        <v>CBRE Group Inc</v>
        <stp/>
        <stp>##V3_BDPV12</stp>
        <stp>CBRE UN Equity</stp>
        <stp>SECURITY_NAME</stp>
        <stp>[VALORES POTENCIALES Y SEGUIMIENTO.xlsx]SPX SX5E CAC40 DAX30 IBEX35!R89C5</stp>
        <tr r="E89" s="6"/>
      </tp>
      <tp t="s">
        <v>09/03/2023</v>
        <stp/>
        <stp>##V3_BDPV12</stp>
        <stp>KFY US Equity</stp>
        <stp>EXPECTED_REPORT_DT</stp>
        <stp>[VALORES POTENCIALES Y SEGUIMIENTO.xlsx]POTENCIALES!R250C8</stp>
        <tr r="H250" s="1"/>
      </tp>
      <tp t="s">
        <v>HEICO CORP</v>
        <stp/>
        <stp>##V3_BDPV12</stp>
        <stp>HEI US Equity</stp>
        <stp>SHORT_NAME</stp>
        <stp>[VALORES POTENCIALES Y SEGUIMIENTO.xlsx]POTENCIALES!R206C5</stp>
        <tr r="E206" s="1"/>
      </tp>
      <tp>
        <v>454.11</v>
        <stp/>
        <stp>##V3_BDPV12</stp>
        <stp>SAM US Equity</stp>
        <stp>HIGH_52WEEK</stp>
        <stp>[VALORES POTENCIALES Y SEGUIMIENTO.xlsx]POTENCIALES!R37C33</stp>
        <tr r="AG37" s="1"/>
      </tp>
      <tp t="s">
        <v>28/04/2023</v>
        <stp/>
        <stp>##V3_BDPV12</stp>
        <stp>MCD US Equity</stp>
        <stp>EXPECTED_REPORT_DT</stp>
        <stp>[VALORES POTENCIALES Y SEGUIMIENTO.xlsx]POTENCIALES!R246C8</stp>
        <tr r="H246" s="1"/>
      </tp>
      <tp>
        <v>115.54</v>
        <stp/>
        <stp>##V3_BDPV12</stp>
        <stp>MAN US Equity</stp>
        <stp>HIGH_52WEEK</stp>
        <stp>[VALORES POTENCIALES Y SEGUIMIENTO.xlsx]POTENCIALES!R58C33</stp>
        <tr r="AG58" s="1"/>
      </tp>
      <tp t="s">
        <v>23/02/2023</v>
        <stp/>
        <stp>##V3_BDPV12</stp>
        <stp>CLH US Equity</stp>
        <stp>EXPECTED_REPORT_DT</stp>
        <stp>[VALORES POTENCIALES Y SEGUIMIENTO.xlsx]POTENCIALES!R148C8</stp>
        <tr r="H148" s="1"/>
      </tp>
      <tp t="s">
        <v>27/04/2023</v>
        <stp/>
        <stp>##V3_BDPV12</stp>
        <stp>NOW US Equity</stp>
        <stp>EXPECTED_REPORT_DT</stp>
        <stp>[VALORES POTENCIALES Y SEGUIMIENTO.xlsx]POTENCIALES!R285C8</stp>
        <tr r="H285" s="1"/>
      </tp>
      <tp>
        <v>31576216388.489998</v>
        <stp/>
        <stp>##V3_BDPV12</stp>
        <stp>STT UN Equity</stp>
        <stp>CUR_MKT_CAP</stp>
        <stp>[VALORES POTENCIALES Y SEGUIMIENTO.xlsx]SPX SX5E CAC40 DAX30 IBEX35!R427C3</stp>
        <tr r="C427" s="6"/>
      </tp>
      <tp t="s">
        <v>HOULIHAN LOKEY I</v>
        <stp/>
        <stp>##V3_BDPV12</stp>
        <stp>HLI US Equity</stp>
        <stp>SHORT_NAME</stp>
        <stp>[VALORES POTENCIALES Y SEGUIMIENTO.xlsx]POTENCIALES!R106C5</stp>
        <tr r="E106" s="1"/>
      </tp>
      <tp>
        <v>42731931000.000008</v>
        <stp/>
        <stp>##V3_BDPV12</stp>
        <stp>TRV UN Equity</stp>
        <stp>CUR_MKT_CAP</stp>
        <stp>[VALORES POTENCIALES Y SEGUIMIENTO.xlsx]SPX SX5E CAC40 DAX30 IBEX35!R451C3</stp>
        <tr r="C451" s="6"/>
      </tp>
      <tp>
        <v>43637761003.619995</v>
        <stp/>
        <stp>##V3_BDPV12</stp>
        <stp>IQV UN Equity</stp>
        <stp>CUR_MKT_CAP</stp>
        <stp>[VALORES POTENCIALES Y SEGUIMIENTO.xlsx]SPX SX5E CAC40 DAX30 IBEX35!R252C3</stp>
        <tr r="C252" s="6"/>
      </tp>
      <tp t="s">
        <v>LOWE'S COS INC</v>
        <stp/>
        <stp>##V3_BDPV12</stp>
        <stp>LOW US Equity</stp>
        <stp>SHORT_NAME</stp>
        <stp>[VALORES POTENCIALES Y SEGUIMIENTO.xlsx]POTENCIALES!R222C5</stp>
        <tr r="E222" s="1"/>
      </tp>
      <tp>
        <v>74394397266.220001</v>
        <stp/>
        <stp>##V3_BDPV12</stp>
        <stp>ITW UN Equity</stp>
        <stp>CUR_MKT_CAP</stp>
        <stp>[VALORES POTENCIALES Y SEGUIMIENTO.xlsx]SPX SX5E CAC40 DAX30 IBEX35!R257C3</stp>
        <tr r="C257" s="6"/>
      </tp>
      <tp>
        <v>1703.32</v>
        <stp/>
        <stp>##V3_BDPV12</stp>
        <stp>AZO US Equity</stp>
        <stp>LOW_52WEEK</stp>
        <stp>[VALORES POTENCIALES Y SEGUIMIENTO.xlsx]POTENCIALES!R217C35</stp>
        <tr r="AI217" s="1"/>
      </tp>
      <tp t="s">
        <v>GENUINE PARTS CO</v>
        <stp/>
        <stp>##V3_BDPV12</stp>
        <stp>GPC US Equity</stp>
        <stp>SHORT_NAME</stp>
        <stp>[VALORES POTENCIALES Y SEGUIMIENTO.xlsx]POTENCIALES!R219C5</stp>
        <tr r="E219" s="1"/>
      </tp>
      <tp t="s">
        <v>Caterpillar Inc</v>
        <stp/>
        <stp>##V3_BDPV12</stp>
        <stp>CAT UN Equity</stp>
        <stp>SECURITY_NAME</stp>
        <stp>[VALORES POTENCIALES Y SEGUIMIENTO.xlsx]SPX SX5E CAC40 DAX30 IBEX35!R86C5</stp>
        <tr r="E86" s="6"/>
      </tp>
      <tp t="s">
        <v>American Electric Power Co Inc</v>
        <stp/>
        <stp>##V3_BDPV12</stp>
        <stp>AEP UW Equity</stp>
        <stp>SECURITY_NAME</stp>
        <stp>[VALORES POTENCIALES Y SEGUIMIENTO.xlsx]SPX SX5E CAC40 DAX30 IBEX35!R22C5</stp>
        <tr r="E22" s="6"/>
      </tp>
      <tp t="s">
        <v>KANSAS CITY SOUT</v>
        <stp/>
        <stp>##V3_BDPV12</stp>
        <stp>KSU US Equity</stp>
        <stp>SHORT_NAME</stp>
        <stp>[VALORES POTENCIALES Y SEGUIMIENTO.xlsx]POTENCIALES!R175C5</stp>
        <tr r="E175" s="1"/>
      </tp>
      <tp>
        <v>264315030289.50003</v>
        <stp/>
        <stp>##V3_BDPV12</stp>
        <stp>MRK UN Equity</stp>
        <stp>CUR_MKT_CAP</stp>
        <stp>[VALORES POTENCIALES Y SEGUIMIENTO.xlsx]SPX SX5E CAC40 DAX30 IBEX35!R321C3</stp>
        <tr r="C321" s="6"/>
      </tp>
      <tp t="s">
        <v>MSC INDL DIRECT</v>
        <stp/>
        <stp>##V3_BDPV12</stp>
        <stp>MSM US Equity</stp>
        <stp>SHORT_NAME</stp>
        <stp>[VALORES POTENCIALES Y SEGUIMIENTO.xlsx]POTENCIALES!R223C5</stp>
        <tr r="E223" s="1"/>
      </tp>
      <tp>
        <v>169270000000</v>
        <stp/>
        <stp>##V3_BDPV12</stp>
        <stp>CRM UN Equity</stp>
        <stp>CUR_MKT_CAP</stp>
        <stp>[VALORES POTENCIALES Y SEGUIMIENTO.xlsx]SPX SX5E CAC40 DAX30 IBEX35!R121C3</stp>
        <tr r="C121" s="6"/>
      </tp>
      <tp t="s">
        <v>28/04/2023</v>
        <stp/>
        <stp>##V3_BDPV12</stp>
        <stp>OSK US Equity</stp>
        <stp>EXPECTED_REPORT_DT</stp>
        <stp>[VALORES POTENCIALES Y SEGUIMIENTO.xlsx]POTENCIALES!R154C8</stp>
        <tr r="H154" s="1"/>
      </tp>
      <tp t="s">
        <v>01/03/2023</v>
        <stp/>
        <stp>##V3_BDPV12</stp>
        <stp>CRM US Equity</stp>
        <stp>EXPECTED_REPORT_DT</stp>
        <stp>[VALORES POTENCIALES Y SEGUIMIENTO.xlsx]POTENCIALES!R288C8</stp>
        <tr r="H288" s="1"/>
      </tp>
      <tp>
        <v>7544073000</v>
        <stp/>
        <stp>##V3_BDPV12</stp>
        <stp>DVA UN Equity</stp>
        <stp>CUR_MKT_CAP</stp>
        <stp>[VALORES POTENCIALES Y SEGUIMIENTO.xlsx]SPX SX5E CAC40 DAX30 IBEX35!R155C3</stp>
        <tr r="C155" s="6"/>
      </tp>
      <tp>
        <v>195.9</v>
        <stp/>
        <stp>##V3_BDPV12</stp>
        <stp>MAR US Equity</stp>
        <stp>HIGH_52WEEK</stp>
        <stp>[VALORES POTENCIALES Y SEGUIMIENTO.xlsx]POTENCIALES!R26C33</stp>
        <tr r="AG26" s="1"/>
      </tp>
      <tp t="s">
        <v>#N/A N/A</v>
        <stp/>
        <stp>##V3_BDPV12</stp>
        <stp>VAR US Equity</stp>
        <stp>HIGH_52WEEK</stp>
        <stp>[VALORES POTENCIALES Y SEGUIMIENTO.xlsx]POTENCIALES!R77C33</stp>
        <tr r="AG77" s="1"/>
      </tp>
      <tp>
        <v>23709460178.040001</v>
        <stp/>
        <stp>##V3_BDPV12</stp>
        <stp>GPC UN Equity</stp>
        <stp>CUR_MKT_CAP</stp>
        <stp>[VALORES POTENCIALES Y SEGUIMIENTO.xlsx]SPX SX5E CAC40 DAX30 IBEX35!R213C3</stp>
        <tr r="C213" s="6"/>
      </tp>
      <tp>
        <v>105.1255</v>
        <stp/>
        <stp>##V3_BDPV12</stp>
        <stp>HAS US Equity</stp>
        <stp>HIGH_52WEEK</stp>
        <stp>[VALORES POTENCIALES Y SEGUIMIENTO.xlsx]POTENCIALES!R30C33</stp>
        <tr r="AG30" s="1"/>
      </tp>
      <tp t="s">
        <v>#N/A N/A</v>
        <stp/>
        <stp>##V3_BDPV12</stp>
        <stp>DRE UN Equity</stp>
        <stp>CUR_MKT_CAP</stp>
        <stp>[VALORES POTENCIALES Y SEGUIMIENTO.xlsx]SPX SX5E CAC40 DAX30 IBEX35!R151C3</stp>
        <tr r="C151" s="6"/>
      </tp>
      <tp>
        <v>39041915642.799995</v>
        <stp/>
        <stp>##V3_BDPV12</stp>
        <stp>RSG UN Equity</stp>
        <stp>CUR_MKT_CAP</stp>
        <stp>[VALORES POTENCIALES Y SEGUIMIENTO.xlsx]SPX SX5E CAC40 DAX30 IBEX35!R410C3</stp>
        <tr r="C410" s="6"/>
      </tp>
      <tp>
        <v>41872972013.369995</v>
        <stp/>
        <stp>##V3_BDPV12</stp>
        <stp>SPG UN Equity</stp>
        <stp>CUR_MKT_CAP</stp>
        <stp>[VALORES POTENCIALES Y SEGUIMIENTO.xlsx]SPX SX5E CAC40 DAX30 IBEX35!R423C3</stp>
        <tr r="C423" s="6"/>
      </tp>
      <tp>
        <v>56302065448.860001</v>
        <stp/>
        <stp>##V3_BDPV12</stp>
        <stp>ATVI UW Equity</stp>
        <stp>CUR_MKT_CAP</stp>
        <stp>[VALORES POTENCIALES Y SEGUIMIENTO.xlsx]SPX SX5E CAC40 DAX30 IBEX35!R53C3</stp>
        <tr r="C53" s="6"/>
      </tp>
      <tp>
        <v>22275504477.200001</v>
        <stp/>
        <stp>##V3_BDPV12</stp>
        <stp>FE UN Equity</stp>
        <stp>CUR_MKT_CAP</stp>
        <stp>[VALORES POTENCIALES Y SEGUIMIENTO.xlsx]SPX SX5E CAC40 DAX30 IBEX35!R190C3</stp>
        <tr r="C190" s="6"/>
      </tp>
      <tp>
        <v>259449173273.67999</v>
        <stp/>
        <stp>##V3_BDPV12</stp>
        <stp>KO US Equity</stp>
        <stp>CUR_MKT_CAP</stp>
        <stp>[VALORES POTENCIALES Y SEGUIMIENTO.xlsx]POTENCIALES!R38C17</stp>
        <tr r="Q38" s="1"/>
      </tp>
      <tp t="s">
        <v>Auto Components</v>
        <stp/>
        <stp>##V3_BDPV12</stp>
        <stp>GNTX US Equity</stp>
        <stp>GICS_INDUSTRY_NAME</stp>
        <stp>[VALORES POTENCIALES Y SEGUIMIENTO.xlsx]POTENCIALES!R133C6</stp>
        <tr r="F133" s="1"/>
      </tp>
      <tp t="s">
        <v>Software</v>
        <stp/>
        <stp>##V3_BDPV12</stp>
        <stp>INTU US Equity</stp>
        <stp>GICS_INDUSTRY_NAME</stp>
        <stp>[VALORES POTENCIALES Y SEGUIMIENTO.xlsx]POTENCIALES!R283C6</stp>
        <tr r="F283" s="1"/>
      </tp>
      <tp t="s">
        <v>24/05/2023</v>
        <stp/>
        <stp>##V3_BDPV12</stp>
        <stp>AZPN US Equity</stp>
        <stp>EXPECTED_REPORT_DT</stp>
        <stp>[VALORES POTENCIALES Y SEGUIMIENTO.xlsx]POTENCIALES!R294C8</stp>
        <tr r="H294" s="1"/>
      </tp>
      <tp>
        <v>46.91</v>
        <stp/>
        <stp>##V3_BDPV12</stp>
        <stp>MO US Equity</stp>
        <stp>PX_CLOSE_1D</stp>
        <stp>[VALORES POTENCIALES Y SEGUIMIENTO.xlsx]POTENCIALES!R32C32</stp>
        <tr r="AF32" s="1"/>
      </tp>
      <tp>
        <v>330.37</v>
        <stp/>
        <stp>##V3_BDPV12</stp>
        <stp>HD US Equity</stp>
        <stp>LAST PRICE</stp>
        <stp>[VALORES POTENCIALES Y SEGUIMIENTO.xlsx]POTENCIALES!R221C30</stp>
        <tr r="AD221" s="1"/>
      </tp>
      <tp t="s">
        <v>VERISIGN INC</v>
        <stp/>
        <stp>##V3_BDPV12</stp>
        <stp>VRSN US Equity</stp>
        <stp>SHORT_NAME</stp>
        <stp>[VALORES POTENCIALES Y SEGUIMIENTO.xlsx]POTENCIALES!R279C5</stp>
        <tr r="E279" s="1"/>
      </tp>
      <tp t="s">
        <v>06/02/2023</v>
        <stp/>
        <stp>##V3_BDPV12</stp>
        <stp>SWKS US Equity</stp>
        <stp>EXPECTED_REPORT_DT</stp>
        <stp>[VALORES POTENCIALES Y SEGUIMIENTO.xlsx]POTENCIALES!R349C8</stp>
        <tr r="H349" s="1"/>
      </tp>
      <tp>
        <v>440689457.25</v>
        <stp/>
        <stp>##V3_BDPV12</stp>
        <stp>TLGO SM Equity</stp>
        <stp>CUR_MKT_CAP</stp>
        <stp>[VALORES POTENCIALES Y SEGUIMIENTO.xlsx]CARTERA!R62C20</stp>
        <tr r="T62" s="4"/>
      </tp>
      <tp t="s">
        <v>Hotels, Restaurants &amp; Leisure</v>
        <stp/>
        <stp>##V3_BDPV12</stp>
        <stp>DNKN US Equity</stp>
        <stp>GICS_INDUSTRY_NAME</stp>
        <stp>[VALORES POTENCIALES Y SEGUIMIENTO.xlsx]POTENCIALES!R243C6</stp>
        <tr r="F243" s="1"/>
      </tp>
      <tp t="s">
        <v>TREX CO INC</v>
        <stp/>
        <stp>##V3_BDPV12</stp>
        <stp>TREX US Equity</stp>
        <stp>SHORT_NAME</stp>
        <stp>[VALORES POTENCIALES Y SEGUIMIENTO.xlsx]POTENCIALES!R119C5</stp>
        <tr r="E119" s="1"/>
      </tp>
      <tp t="s">
        <v>Professional Services</v>
        <stp/>
        <stp>##V3_BDPV12</stp>
        <stp>LDOS US Equity</stp>
        <stp>GICS_INDUSTRY_NAME</stp>
        <stp>[VALORES POTENCIALES Y SEGUIMIENTO.xlsx]POTENCIALES!R339C6</stp>
        <tr r="F339" s="1"/>
      </tp>
      <tp>
        <v>44.84</v>
        <stp/>
        <stp>##V3_BDPV12</stp>
        <stp>HP US Equity</stp>
        <stp>LAST PRICE</stp>
        <stp>[VALORES POTENCIALES Y SEGUIMIENTO.xlsx]POTENCIALES!R332C30</stp>
        <tr r="AD332" s="1"/>
      </tp>
      <tp>
        <v>22.707257983493196</v>
        <stp/>
        <stp>##V3_BDPV12</stp>
        <stp>ENV US Equity</stp>
        <stp>EV_EBITDA_ADJUSTED</stp>
        <stp>[VALORES POTENCIALES Y SEGUIMIENTO.xlsx]POTENCIALES!R301C15</stp>
        <tr r="O301" s="1"/>
      </tp>
      <tp>
        <v>26.256287344940478</v>
        <stp/>
        <stp>##V3_BDPV12</stp>
        <stp>CSU CN Equity</stp>
        <stp>EV_EBITDA_ADJUSTED</stp>
        <stp>[VALORES POTENCIALES Y SEGUIMIENTO.xlsx]POTENCIALES!R319C15</stp>
        <tr r="O319" s="1"/>
      </tp>
      <tp>
        <v>17.082578543508287</v>
        <stp/>
        <stp>##V3_BDPV12</stp>
        <stp>WSP CN Equity</stp>
        <stp>EV_EBITDA_ADJUSTED</stp>
        <stp>[VALORES POTENCIALES Y SEGUIMIENTO.xlsx]POTENCIALES!R140C15</stp>
        <tr r="O140" s="1"/>
      </tp>
      <tp>
        <v>13.130461171440228</v>
        <stp/>
        <stp>##V3_BDPV12</stp>
        <stp>UNP US Equity</stp>
        <stp>EV_EBITDA_ADJUSTED</stp>
        <stp>[VALORES POTENCIALES Y SEGUIMIENTO.xlsx]POTENCIALES!R173C15</stp>
        <tr r="O173" s="1"/>
      </tp>
      <tp>
        <v>9.0349137901127481</v>
        <stp/>
        <stp>##V3_BDPV12</stp>
        <stp>ENR US Equity</stp>
        <stp>EV_EBITDA_ADJUSTED</stp>
        <stp>[VALORES POTENCIALES Y SEGUIMIENTO.xlsx]POTENCIALES!R254C15</stp>
        <tr r="O254" s="1"/>
      </tp>
      <tp t="s">
        <v>#N/A Invalid Security</v>
        <stp/>
        <stp>##V3_BDPV12</stp>
        <stp>CGI US Equity</stp>
        <stp>DVD_PAY_DT</stp>
        <stp>[VALORES POTENCIALES Y SEGUIMIENTO.xlsx]POTENCIALES!R342C12</stp>
        <tr r="L342" s="1"/>
      </tp>
      <tp>
        <v>10897523902.200001</v>
        <stp/>
        <stp>##V3_BDPV12</stp>
        <stp>BWA UN Equity</stp>
        <stp>CUR_MKT_CAP</stp>
        <stp>[VALORES POTENCIALES Y SEGUIMIENTO.xlsx]SPX SX5E CAC40 DAX30 IBEX35!R80C3</stp>
        <tr r="C80" s="6"/>
      </tp>
      <tp t="s">
        <v>Adyen NV</v>
        <stp/>
        <stp>##V3_BDPV12</stp>
        <stp>ADYEN NA Equity</stp>
        <stp>SECURITY_NAME</stp>
        <stp>[VALORES POTENCIALES Y SEGUIMIENTO.xlsx]SPX SX5E CAC40 DAX30 IBEX35!R10C14</stp>
        <tr r="N10" s="6"/>
      </tp>
      <tp t="s">
        <v>01/02/2023</v>
        <stp/>
        <stp>##V3_BDPV12</stp>
        <stp>GGG US Equity</stp>
        <stp>DVD_PAY_DT</stp>
        <stp>[VALORES POTENCIALES Y SEGUIMIENTO.xlsx]POTENCIALES!R157C12</stp>
        <tr r="L157" s="1"/>
      </tp>
      <tp t="s">
        <v>#N/A N/A</v>
        <stp/>
        <stp>##V3_BDPV12</stp>
        <stp>RNG US Equity</stp>
        <stp>EV_EBITDA_ADJUSTED</stp>
        <stp>[VALORES POTENCIALES Y SEGUIMIENTO.xlsx]POTENCIALES!R296C15</stp>
        <tr r="O296" s="1"/>
      </tp>
      <tp>
        <v>14454092780.142473</v>
        <stp/>
        <stp>##V3_BDPV12</stp>
        <stp>CCL UN Equity</stp>
        <stp>CUR_MKT_CAP</stp>
        <stp>[VALORES POTENCIALES Y SEGUIMIENTO.xlsx]SPX SX5E CAC40 DAX30 IBEX35!R91C3</stp>
        <tr r="C91" s="6"/>
      </tp>
      <tp>
        <v>9.7033550180173282</v>
        <stp/>
        <stp>##V3_BDPV12</stp>
        <stp>SNA US Equity</stp>
        <stp>EV_EBITDA_ADJUSTED</stp>
        <stp>[VALORES POTENCIALES Y SEGUIMIENTO.xlsx]POTENCIALES!R151C15</stp>
        <tr r="O151" s="1"/>
      </tp>
      <tp>
        <v>17246463267.959999</v>
        <stp/>
        <stp>##V3_BDPV12</stp>
        <stp>AES UN Equity</stp>
        <stp>CUR_MKT_CAP</stp>
        <stp>[VALORES POTENCIALES Y SEGUIMIENTO.xlsx]SPX SX5E CAC40 DAX30 IBEX35!R23C3</stp>
        <tr r="C23" s="6"/>
      </tp>
      <tp t="s">
        <v>#N/A Field Not Applicable</v>
        <stp/>
        <stp>##V3_BDPV12</stp>
        <stp>HGV US Equity</stp>
        <stp>DVD_PAY_DT</stp>
        <stp>[VALORES POTENCIALES Y SEGUIMIENTO.xlsx]POTENCIALES!R255C12</stp>
        <tr r="L255" s="1"/>
      </tp>
      <tp t="s">
        <v>Autodesk Inc</v>
        <stp/>
        <stp>##V3_BDPV12</stp>
        <stp>ADSK UW Equity</stp>
        <stp>SECURITY_NAME</stp>
        <stp>[VALORES POTENCIALES Y SEGUIMIENTO.xlsx]SPX SX5E CAC40 DAX30 IBEX35!R20C5</stp>
        <tr r="E20" s="6"/>
      </tp>
      <tp t="s">
        <v>KBR INC</v>
        <stp/>
        <stp>##V3_BDPV12</stp>
        <stp>KBR US Equity</stp>
        <stp>SHORT_NAME</stp>
        <stp>[VALORES POTENCIALES Y SEGUIMIENTO.xlsx]POTENCIALES!R142C5</stp>
        <tr r="E142" s="1"/>
      </tp>
      <tp>
        <v>18410361551.459999</v>
        <stp/>
        <stp>##V3_BDPV12</stp>
        <stp>LYV US Equity</stp>
        <stp>CUR_MKT_CAP</stp>
        <stp>[VALORES POTENCIALES Y SEGUIMIENTO.xlsx]POTENCIALES!R19C17</stp>
        <tr r="Q19" s="1"/>
      </tp>
      <tp t="s">
        <v>19/04/2023</v>
        <stp/>
        <stp>##V3_BDPV12</stp>
        <stp>IBM US Equity</stp>
        <stp>EXPECTED_REPORT_DT</stp>
        <stp>[VALORES POTENCIALES Y SEGUIMIENTO.xlsx]POTENCIALES!R335C8</stp>
        <tr r="H335" s="1"/>
      </tp>
      <tp t="s">
        <v>JACOBS SOLUTIONS</v>
        <stp/>
        <stp>##V3_BDPV12</stp>
        <stp>J US Equity</stp>
        <stp>SHORT_NAME</stp>
        <stp>[VALORES POTENCIALES Y SEGUIMIENTO.xlsx]POTENCIALES!R137C5</stp>
        <tr r="E137" s="1"/>
      </tp>
      <tp t="s">
        <v>#N/A N/A</v>
        <stp/>
        <stp>##V3_BDPV12</stp>
        <stp>KSU UN Equity</stp>
        <stp>CUR_MKT_CAP</stp>
        <stp>[VALORES POTENCIALES Y SEGUIMIENTO.xlsx]SPX SX5E CAC40 DAX30 IBEX35!R277C3</stp>
        <tr r="C277" s="6"/>
      </tp>
      <tp t="s">
        <v>PTSEM0AM0004</v>
        <stp/>
        <stp>##V3_BDPV12</stp>
        <stp>SEM PL Equity</stp>
        <stp>ID_ISIN</stp>
        <stp>[VALORES POTENCIALES Y SEGUIMIENTO.xlsx]CARTERA!R48C3</stp>
        <tr r="C48" s="4"/>
      </tp>
      <tp>
        <v>42849166370.429993</v>
        <stp/>
        <stp>##V3_BDPV12</stp>
        <stp>MSI UN Equity</stp>
        <stp>CUR_MKT_CAP</stp>
        <stp>[VALORES POTENCIALES Y SEGUIMIENTO.xlsx]SPX SX5E CAC40 DAX30 IBEX35!R327C3</stp>
        <tr r="C327" s="6"/>
      </tp>
      <tp t="s">
        <v>H&amp;R BLOCK INC</v>
        <stp/>
        <stp>##V3_BDPV12</stp>
        <stp>HRB US Equity</stp>
        <stp>SHORT_NAME</stp>
        <stp>[VALORES POTENCIALES Y SEGUIMIENTO.xlsx]POTENCIALES!R191C5</stp>
        <tr r="E191" s="1"/>
      </tp>
      <tp t="s">
        <v>A O Smith Corp</v>
        <stp/>
        <stp>##V3_BDPV12</stp>
        <stp>AOS UN Equity</stp>
        <stp>SECURITY_NAME</stp>
        <stp>[VALORES POTENCIALES Y SEGUIMIENTO.xlsx]SPX SX5E CAC40 DAX30 IBEX35!R46C5</stp>
        <tr r="E46" s="6"/>
      </tp>
      <tp t="s">
        <v>ILLINOIS TOOL WO</v>
        <stp/>
        <stp>##V3_BDPV12</stp>
        <stp>ITW US Equity</stp>
        <stp>SHORT_NAME</stp>
        <stp>[VALORES POTENCIALES Y SEGUIMIENTO.xlsx]POTENCIALES!R160C5</stp>
        <tr r="E160" s="1"/>
      </tp>
      <tp>
        <v>30079423481.039997</v>
        <stp/>
        <stp>##V3_BDPV12</stp>
        <stp>GPN UN Equity</stp>
        <stp>CUR_MKT_CAP</stp>
        <stp>[VALORES POTENCIALES Y SEGUIMIENTO.xlsx]SPX SX5E CAC40 DAX30 IBEX35!R214C3</stp>
        <tr r="C214" s="6"/>
      </tp>
      <tp>
        <v>17891245980</v>
        <stp/>
        <stp>##V3_BDPV12</stp>
        <stp>WRB UN Equity</stp>
        <stp>CUR_MKT_CAP</stp>
        <stp>[VALORES POTENCIALES Y SEGUIMIENTO.xlsx]SPX SX5E CAC40 DAX30 IBEX35!R496C3</stp>
        <tr r="C496" s="6"/>
      </tp>
      <tp>
        <v>35209658571.479996</v>
        <stp/>
        <stp>##V3_BDPV12</stp>
        <stp>MTD UN Equity</stp>
        <stp>CUR_MKT_CAP</stp>
        <stp>[VALORES POTENCIALES Y SEGUIMIENTO.xlsx]SPX SX5E CAC40 DAX30 IBEX35!R330C3</stp>
        <tr r="C330" s="6"/>
      </tp>
      <tp>
        <v>2415.2399999999998</v>
        <stp/>
        <stp>##V3_BDPV12</stp>
        <stp>AZO US Equity</stp>
        <stp>LAST PRICE</stp>
        <stp>[VALORES POTENCIALES Y SEGUIMIENTO.xlsx]POTENCIALES!R217C30</stp>
        <tr r="AD217" s="1"/>
      </tp>
      <tp t="s">
        <v>09/12/2022</v>
        <stp/>
        <stp>##V3_BDPV12</stp>
        <stp>B US Equity</stp>
        <stp>DVD_PAY_DT</stp>
        <stp>[VALORES POTENCIALES Y SEGUIMIENTO.xlsx]POTENCIALES!R209C12</stp>
        <tr r="L209" s="1"/>
      </tp>
      <tp t="s">
        <v>25/01/2023</v>
        <stp/>
        <stp>##V3_BDPV12</stp>
        <stp>A US Equity</stp>
        <stp>DVD_PAY_DT</stp>
        <stp>[VALORES POTENCIALES Y SEGUIMIENTO.xlsx]POTENCIALES!R131C12</stp>
        <tr r="L131" s="1"/>
      </tp>
      <tp t="s">
        <v>Volkswagen AG</v>
        <stp/>
        <stp>##V3_BDPV12</stp>
        <stp>VOW3 GY Equity</stp>
        <stp>SECURITY_NAME</stp>
        <stp>[VALORES POTENCIALES Y SEGUIMIENTO.xlsx]SPX SX5E CAC40 DAX30 IBEX35!R56C14</stp>
        <tr r="N56" s="6"/>
      </tp>
      <tp t="s">
        <v>Diversified Support Services</v>
        <stp/>
        <stp>##V3_BDPV12</stp>
        <stp>CTAS US Equity</stp>
        <stp>GICS_SUB_INDUSTRY_NAME</stp>
        <stp>[VALORES POTENCIALES Y SEGUIMIENTO.xlsx]POTENCIALES!R47C7</stp>
        <tr r="G47" s="1"/>
      </tp>
      <tp t="s">
        <v>24/03/2023</v>
        <stp/>
        <stp>##V3_BDPV12</stp>
        <stp>J US Equity</stp>
        <stp>DVD_PAY_DT</stp>
        <stp>[VALORES POTENCIALES Y SEGUIMIENTO.xlsx]POTENCIALES!R137C12</stp>
        <tr r="L137" s="1"/>
      </tp>
      <tp t="s">
        <v>03/01/2023</v>
        <stp/>
        <stp>##V3_BDPV12</stp>
        <stp>M US Equity</stp>
        <stp>DVD_PAY_DT</stp>
        <stp>[VALORES POTENCIALES Y SEGUIMIENTO.xlsx]POTENCIALES!R238C12</stp>
        <tr r="L238" s="1"/>
      </tp>
      <tp t="s">
        <v>01/03/2023</v>
        <stp/>
        <stp>##V3_BDPV12</stp>
        <stp>V US Equity</stp>
        <stp>DVD_PAY_DT</stp>
        <stp>[VALORES POTENCIALES Y SEGUIMIENTO.xlsx]POTENCIALES!R105C12</stp>
        <tr r="L105" s="1"/>
      </tp>
      <tp>
        <v>0.50829875518672196</v>
        <stp/>
        <stp>##V3_BDPV12</stp>
        <stp>MA US Equity</stp>
        <stp>NET_DEBT_TO_EBITDA</stp>
        <stp>[VALORES POTENCIALES Y SEGUIMIENTO.xlsx]POTENCIALES!R103C20</stp>
        <tr r="T103" s="1"/>
      </tp>
      <tp>
        <v>30866576039.680004</v>
        <stp/>
        <stp>##V3_BDPV12</stp>
        <stp>APTV UN Equity</stp>
        <stp>CUR_MKT_CAP</stp>
        <stp>[VALORES POTENCIALES Y SEGUIMIENTO.xlsx]SPX SX5E CAC40 DAX30 IBEX35!R50C3</stp>
        <tr r="C50" s="6"/>
      </tp>
      <tp t="s">
        <v>Distillers &amp; Vintners</v>
        <stp/>
        <stp>##V3_BDPV12</stp>
        <stp>BF/B US Equity</stp>
        <stp>GICS_SUB_INDUSTRY_NAME</stp>
        <stp>[VALORES POTENCIALES Y SEGUIMIENTO.xlsx]POTENCIALES!R36C7</stp>
        <tr r="G36" s="1"/>
      </tp>
      <tp>
        <v>32899334638.079998</v>
        <stp/>
        <stp>##V3_BDPV12</stp>
        <stp>ED UN Equity</stp>
        <stp>CUR_MKT_CAP</stp>
        <stp>[VALORES POTENCIALES Y SEGUIMIENTO.xlsx]SPX SX5E CAC40 DAX30 IBEX35!R162C3</stp>
        <tr r="C162" s="6"/>
      </tp>
      <tp t="s">
        <v>Specialty Retail</v>
        <stp/>
        <stp>##V3_BDPV12</stp>
        <stp>ROST US Equity</stp>
        <stp>GICS_INDUSTRY_NAME</stp>
        <stp>[VALORES POTENCIALES Y SEGUIMIENTO.xlsx]POTENCIALES!R213C6</stp>
        <tr r="F213" s="1"/>
      </tp>
      <tp t="s">
        <v>Machinery</v>
        <stp/>
        <stp>##V3_BDPV12</stp>
        <stp>NDSN US Equity</stp>
        <stp>GICS_INDUSTRY_NAME</stp>
        <stp>[VALORES POTENCIALES Y SEGUIMIENTO.xlsx]POTENCIALES!R158C6</stp>
        <tr r="F158" s="1"/>
      </tp>
      <tp t="s">
        <v>IL0010824113</v>
        <stp/>
        <stp>##V3_BDPV12</stp>
        <stp>CHKP US Equity</stp>
        <stp>ID_ISIN</stp>
        <stp>[VALORES POTENCIALES Y SEGUIMIENTO.xlsx]CARTERA!R35C3</stp>
        <tr r="C35" s="4"/>
      </tp>
      <tp t="s">
        <v>Software</v>
        <stp/>
        <stp>##V3_BDPV12</stp>
        <stp>SNPS US Equity</stp>
        <stp>GICS_INDUSTRY_NAME</stp>
        <stp>[VALORES POTENCIALES Y SEGUIMIENTO.xlsx]POTENCIALES!R292C6</stp>
        <tr r="F292" s="1"/>
      </tp>
      <tp t="s">
        <v>BMG9456A1009</v>
        <stp/>
        <stp>##V3_BDPV12</stp>
        <stp>GLNG US Equity</stp>
        <stp>ID_ISIN</stp>
        <stp>[VALORES POTENCIALES Y SEGUIMIENTO.xlsx]CARTERA!R61C3</stp>
        <tr r="C61" s="4"/>
      </tp>
      <tp t="s">
        <v>Semiconductors &amp; Semiconductor</v>
        <stp/>
        <stp>##V3_BDPV12</stp>
        <stp>INTC US Equity</stp>
        <stp>GICS_INDUSTRY_NAME</stp>
        <stp>[VALORES POTENCIALES Y SEGUIMIENTO.xlsx]POTENCIALES!R352C6</stp>
        <tr r="F352" s="1"/>
      </tp>
      <tp t="s">
        <v>ES0112501012</v>
        <stp/>
        <stp>##V3_BDPV12</stp>
        <stp>EBRO SM Equity</stp>
        <stp>ID_ISIN</stp>
        <stp>[VALORES POTENCIALES Y SEGUIMIENTO.xlsx]CARTERA!R49C3</stp>
        <tr r="C49" s="4"/>
      </tp>
      <tp>
        <v>1310222234999.9998</v>
        <stp/>
        <stp>##V3_BDPV12</stp>
        <stp>GOOGL US Equity</stp>
        <stp>CUR_MKT_CAP</stp>
        <stp>[VALORES POTENCIALES Y SEGUIMIENTO.xlsx]CARTERA!R14C20</stp>
        <tr r="T14" s="4"/>
      </tp>
      <tp>
        <v>61480117998.099998</v>
        <stp/>
        <stp>##V3_BDPV12</stp>
        <stp>CL UN Equity</stp>
        <stp>CUR_MKT_CAP</stp>
        <stp>[VALORES POTENCIALES Y SEGUIMIENTO.xlsx]SPX SX5E CAC40 DAX30 IBEX35!R104C3</stp>
        <tr r="C104" s="6"/>
      </tp>
      <tp t="s">
        <v>LANDSTAR SYSTEM</v>
        <stp/>
        <stp>##V3_BDPV12</stp>
        <stp>LSTR US Equity</stp>
        <stp>SHORT_NAME</stp>
        <stp>[VALORES POTENCIALES Y SEGUIMIENTO.xlsx]POTENCIALES!R179C5</stp>
        <tr r="E179" s="1"/>
      </tp>
      <tp t="s">
        <v>21/02/2023</v>
        <stp/>
        <stp>##V3_BDPV12</stp>
        <stp>EXPD US Equity</stp>
        <stp>EXPECTED_REPORT_DT</stp>
        <stp>[VALORES POTENCIALES Y SEGUIMIENTO.xlsx]POTENCIALES!R177C8</stp>
        <tr r="H177" s="1"/>
      </tp>
      <tp t="s">
        <v>Machinery</v>
        <stp/>
        <stp>##V3_BDPV12</stp>
        <stp>LECO US Equity</stp>
        <stp>GICS_INDUSTRY_NAME</stp>
        <stp>[VALORES POTENCIALES Y SEGUIMIENTO.xlsx]POTENCIALES!R149C6</stp>
        <tr r="F149" s="1"/>
      </tp>
      <tp t="s">
        <v>O'REILLY AUTOMOT</v>
        <stp/>
        <stp>##V3_BDPV12</stp>
        <stp>ORLY US Equity</stp>
        <stp>SHORT_NAME</stp>
        <stp>[VALORES POTENCIALES Y SEGUIMIENTO.xlsx]POTENCIALES!R218C5</stp>
        <tr r="E218" s="1"/>
      </tp>
      <tp t="s">
        <v>SS&amp;C TECHNOLOGIE</v>
        <stp/>
        <stp>##V3_BDPV12</stp>
        <stp>SSNC US Equity</stp>
        <stp>SHORT_NAME</stp>
        <stp>[VALORES POTENCIALES Y SEGUIMIENTO.xlsx]POTENCIALES!R299C5</stp>
        <tr r="E299" s="1"/>
      </tp>
      <tp t="s">
        <v>Household Products</v>
        <stp/>
        <stp>##V3_BDPV12</stp>
        <stp>WDFC US Equity</stp>
        <stp>GICS_INDUSTRY_NAME</stp>
        <stp>[VALORES POTENCIALES Y SEGUIMIENTO.xlsx]POTENCIALES!R248C6</stp>
        <tr r="F248" s="1"/>
      </tp>
      <tp>
        <v>27913356318.239998</v>
        <stp/>
        <stp>##V3_BDPV12</stp>
        <stp>ES UN Equity</stp>
        <stp>CUR_MKT_CAP</stp>
        <stp>[VALORES POTENCIALES Y SEGUIMIENTO.xlsx]SPX SX5E CAC40 DAX30 IBEX35!R172C3</stp>
        <tr r="C172" s="6"/>
      </tp>
      <tp t="s">
        <v>Electronic Equipment, Instrume</v>
        <stp/>
        <stp>##V3_BDPV12</stp>
        <stp>AEIS US Equity</stp>
        <stp>GICS_INDUSTRY_NAME</stp>
        <stp>[VALORES POTENCIALES Y SEGUIMIENTO.xlsx]POTENCIALES!R249C6</stp>
        <tr r="F249" s="1"/>
      </tp>
      <tp t="s">
        <v>Capital Markets</v>
        <stp/>
        <stp>##V3_BDPV12</stp>
        <stp>SEIC US Equity</stp>
        <stp>GICS_INDUSTRY_NAME</stp>
        <stp>[VALORES POTENCIALES Y SEGUIMIENTO.xlsx]POTENCIALES!R109C6</stp>
        <tr r="F109" s="1"/>
      </tp>
      <tp t="s">
        <v>Health Care Technology</v>
        <stp/>
        <stp>##V3_BDPV12</stp>
        <stp>INOV US Equity</stp>
        <stp>GICS_INDUSTRY_NAME</stp>
        <stp>[VALORES POTENCIALES Y SEGUIMIENTO.xlsx]POTENCIALES!R312C6</stp>
        <tr r="F312" s="1"/>
      </tp>
      <tp>
        <v>350.63</v>
        <stp/>
        <stp>##V3_BDPV12</stp>
        <stp>UI US Equity</stp>
        <stp>HIGH_52WEEK</stp>
        <stp>[VALORES POTENCIALES Y SEGUIMIENTO.xlsx]POTENCIALES!R12C33</stp>
        <tr r="AG12" s="1"/>
      </tp>
      <tp>
        <v>56.6</v>
        <stp/>
        <stp>##V3_BDPV12</stp>
        <stp>IR US Equity</stp>
        <stp>LAST PRICE</stp>
        <stp>[VALORES POTENCIALES Y SEGUIMIENTO.xlsx]POTENCIALES!R163C30</stp>
        <tr r="AD163" s="1"/>
      </tp>
      <tp t="s">
        <v>ORACLE CORP</v>
        <stp/>
        <stp>##V3_BDPV12</stp>
        <stp>ORCL US Equity</stp>
        <stp>SHORT_NAME</stp>
        <stp>[VALORES POTENCIALES Y SEGUIMIENTO.xlsx]POTENCIALES!R318C5</stp>
        <tr r="E318" s="1"/>
      </tp>
      <tp t="s">
        <v>Multiline Retail</v>
        <stp/>
        <stp>##V3_BDPV12</stp>
        <stp>OLLI US Equity</stp>
        <stp>GICS_INDUSTRY_NAME</stp>
        <stp>[VALORES POTENCIALES Y SEGUIMIENTO.xlsx]POTENCIALES!R230C6</stp>
        <tr r="F230" s="1"/>
      </tp>
      <tp t="s">
        <v>LAM RESEARCH</v>
        <stp/>
        <stp>##V3_BDPV12</stp>
        <stp>LRCX US Equity</stp>
        <stp>SHORT_NAME</stp>
        <stp>[VALORES POTENCIALES Y SEGUIMIENTO.xlsx]POTENCIALES!R358C5</stp>
        <tr r="E358" s="1"/>
      </tp>
      <tp>
        <v>83.03570794372294</v>
        <stp/>
        <stp>##V3_BDPV12</stp>
        <stp>NOW US Equity</stp>
        <stp>EV_EBITDA_ADJUSTED</stp>
        <stp>[VALORES POTENCIALES Y SEGUIMIENTO.xlsx]POTENCIALES!R285C15</stp>
        <tr r="O285" s="1"/>
      </tp>
      <tp>
        <v>12.606968996464511</v>
        <stp/>
        <stp>##V3_BDPV12</stp>
        <stp>LOW US Equity</stp>
        <stp>EV_EBITDA_ADJUSTED</stp>
        <stp>[VALORES POTENCIALES Y SEGUIMIENTO.xlsx]POTENCIALES!R222C15</stp>
        <tr r="O222" s="1"/>
      </tp>
      <tp t="s">
        <v>HONG KONG</v>
        <stp/>
        <stp>##V3_BDPV12</stp>
        <stp>941 HK Equity</stp>
        <stp>COUNTRY_FULL_NAME</stp>
        <stp>[VALORES POTENCIALES Y SEGUIMIENTO.xlsx]POTENCIALES!R363C13</stp>
        <tr r="M363" s="1"/>
      </tp>
      <tp>
        <v>16497458798.259998</v>
        <stp/>
        <stp>##V3_BDPV12</stp>
        <stp>ATO UN Equity</stp>
        <stp>CUR_MKT_CAP</stp>
        <stp>[VALORES POTENCIALES Y SEGUIMIENTO.xlsx]SPX SX5E CAC40 DAX30 IBEX35!R52C3</stp>
        <tr r="C52" s="6"/>
      </tp>
      <tp>
        <v>23.236945374449341</v>
        <stp/>
        <stp>##V3_BDPV12</stp>
        <stp>ROP US Equity</stp>
        <stp>EV_EBITDA_ADJUSTED</stp>
        <stp>[VALORES POTENCIALES Y SEGUIMIENTO.xlsx]POTENCIALES!R132C15</stp>
        <tr r="O132" s="1"/>
      </tp>
      <tp>
        <v>11382188722.869999</v>
        <stp/>
        <stp>##V3_BDPV12</stp>
        <stp>BXP UN Equity</stp>
        <stp>CUR_MKT_CAP</stp>
        <stp>[VALORES POTENCIALES Y SEGUIMIENTO.xlsx]SPX SX5E CAC40 DAX30 IBEX35!R81C3</stp>
        <tr r="C81" s="6"/>
      </tp>
      <tp>
        <v>47172685640.400009</v>
        <stp/>
        <stp>##V3_BDPV12</stp>
        <stp>AEP UW Equity</stp>
        <stp>CUR_MKT_CAP</stp>
        <stp>[VALORES POTENCIALES Y SEGUIMIENTO.xlsx]SPX SX5E CAC40 DAX30 IBEX35!R22C3</stp>
        <tr r="C22" s="6"/>
      </tp>
      <tp>
        <v>10.900272725424784</v>
        <stp/>
        <stp>##V3_BDPV12</stp>
        <stp>DOX US Equity</stp>
        <stp>EV_EBITDA_ADJUSTED</stp>
        <stp>[VALORES POTENCIALES Y SEGUIMIENTO.xlsx]POTENCIALES!R336C15</stp>
        <tr r="O336" s="1"/>
      </tp>
      <tp>
        <v>288123909286.28998</v>
        <stp/>
        <stp>##V3_BDPV12</stp>
        <stp>BAC UN Equity</stp>
        <stp>CUR_MKT_CAP</stp>
        <stp>[VALORES POTENCIALES Y SEGUIMIENTO.xlsx]SPX SX5E CAC40 DAX30 IBEX35!R61C3</stp>
        <tr r="C61" s="6"/>
      </tp>
      <tp>
        <v>31538119254.84</v>
        <stp/>
        <stp>##V3_BDPV12</stp>
        <stp>ABC UN Equity</stp>
        <stp>CUR_MKT_CAP</stp>
        <stp>[VALORES POTENCIALES Y SEGUIMIENTO.xlsx]SPX SX5E CAC40 DAX30 IBEX35!R12C3</stp>
        <tr r="C12" s="6"/>
      </tp>
      <tp>
        <v>62702730000</v>
        <stp/>
        <stp>##V3_BDPV12</stp>
        <stp>CCI UN Equity</stp>
        <stp>CUR_MKT_CAP</stp>
        <stp>[VALORES POTENCIALES Y SEGUIMIENTO.xlsx]SPX SX5E CAC40 DAX30 IBEX35!R90C3</stp>
        <tr r="C90" s="6"/>
      </tp>
      <tp t="s">
        <v>15/03/2023</v>
        <stp/>
        <stp>##V3_BDPV12</stp>
        <stp>EFX US Equity</stp>
        <stp>DVD_PAY_DT</stp>
        <stp>[VALORES POTENCIALES Y SEGUIMIENTO.xlsx]POTENCIALES!R180C12</stp>
        <tr r="L180" s="1"/>
      </tp>
      <tp t="s">
        <v>13/01/2023</v>
        <stp/>
        <stp>##V3_BDPV12</stp>
        <stp>KFY US Equity</stp>
        <stp>DVD_PAY_DT</stp>
        <stp>[VALORES POTENCIALES Y SEGUIMIENTO.xlsx]POTENCIALES!R250C12</stp>
        <tr r="L250" s="1"/>
      </tp>
      <tp>
        <v>17.993458751400951</v>
        <stp/>
        <stp>##V3_BDPV12</stp>
        <stp>NOC US Equity</stp>
        <stp>EV_EBITDA_ADJUSTED</stp>
        <stp>[VALORES POTENCIALES Y SEGUIMIENTO.xlsx]POTENCIALES!R199C15</stp>
        <tr r="O199" s="1"/>
      </tp>
      <tp>
        <v>5.3097208650057217</v>
        <stp/>
        <stp>##V3_BDPV12</stp>
        <stp>SON US Equity</stp>
        <stp>EV_EBITDA_ADJUSTED</stp>
        <stp>[VALORES POTENCIALES Y SEGUIMIENTO.xlsx]POTENCIALES!R168C15</stp>
        <tr r="O168" s="1"/>
      </tp>
      <tp>
        <v>16.496246915853543</v>
        <stp/>
        <stp>##V3_BDPV12</stp>
        <stp>HON US Equity</stp>
        <stp>EV_EBITDA_ADJUSTED</stp>
        <stp>[VALORES POTENCIALES Y SEGUIMIENTO.xlsx]POTENCIALES!R125C15</stp>
        <tr r="O125" s="1"/>
      </tp>
      <tp>
        <v>35124550000</v>
        <stp/>
        <stp>##V3_BDPV12</stp>
        <stp>ALL UN Equity</stp>
        <stp>CUR_MKT_CAP</stp>
        <stp>[VALORES POTENCIALES Y SEGUIMIENTO.xlsx]SPX SX5E CAC40 DAX30 IBEX35!R32C3</stp>
        <tr r="C32" s="6"/>
      </tp>
      <tp>
        <v>15.073724828168334</v>
        <stp/>
        <stp>##V3_BDPV12</stp>
        <stp>ROK US Equity</stp>
        <stp>EV_EBITDA_ADJUSTED</stp>
        <stp>[VALORES POTENCIALES Y SEGUIMIENTO.xlsx]POTENCIALES!R155C15</stp>
        <tr r="O155" s="1"/>
      </tp>
      <tp>
        <v>142860506114.5</v>
        <stp/>
        <stp>##V3_BDPV12</stp>
        <stp>RTX UN Equity</stp>
        <stp>CUR_MKT_CAP</stp>
        <stp>[VALORES POTENCIALES Y SEGUIMIENTO.xlsx]SPX SX5E CAC40 DAX30 IBEX35!R411C3</stp>
        <tr r="C411" s="6"/>
      </tp>
      <tp t="s">
        <v>Activision Blizzard Inc</v>
        <stp/>
        <stp>##V3_BDPV12</stp>
        <stp>ATVI UW Equity</stp>
        <stp>SECURITY_NAME</stp>
        <stp>[VALORES POTENCIALES Y SEGUIMIENTO.xlsx]SPX SX5E CAC40 DAX30 IBEX35!R53C5</stp>
        <tr r="E53" s="6"/>
      </tp>
      <tp t="s">
        <v>Broadcom Inc</v>
        <stp/>
        <stp>##V3_BDPV12</stp>
        <stp>AVGO UW Equity</stp>
        <stp>SECURITY_NAME</stp>
        <stp>[VALORES POTENCIALES Y SEGUIMIENTO.xlsx]SPX SX5E CAC40 DAX30 IBEX35!R55C5</stp>
        <tr r="E55" s="6"/>
      </tp>
      <tp>
        <v>48532791610.400002</v>
        <stp/>
        <stp>##V3_BDPV12</stp>
        <stp>HSY UN Equity</stp>
        <stp>CUR_MKT_CAP</stp>
        <stp>[VALORES POTENCIALES Y SEGUIMIENTO.xlsx]SPX SX5E CAC40 DAX30 IBEX35!R236C3</stp>
        <tr r="C236" s="6"/>
      </tp>
      <tp t="s">
        <v>01/03/2023</v>
        <stp/>
        <stp>##V3_BDPV12</stp>
        <stp>HGV US Equity</stp>
        <stp>EXPECTED_REPORT_DT</stp>
        <stp>[VALORES POTENCIALES Y SEGUIMIENTO.xlsx]POTENCIALES!R255C8</stp>
        <tr r="H255" s="1"/>
      </tp>
      <tp t="s">
        <v>Biogen Inc</v>
        <stp/>
        <stp>##V3_BDPV12</stp>
        <stp>BIIB UW Equity</stp>
        <stp>SECURITY_NAME</stp>
        <stp>[VALORES POTENCIALES Y SEGUIMIENTO.xlsx]SPX SX5E CAC40 DAX30 IBEX35!R68C5</stp>
        <tr r="E68" s="6"/>
      </tp>
      <tp t="s">
        <v>Bath &amp; Body Works Inc</v>
        <stp/>
        <stp>##V3_BDPV12</stp>
        <stp>BBWI UN Equity</stp>
        <stp>SECURITY_NAME</stp>
        <stp>[VALORES POTENCIALES Y SEGUIMIENTO.xlsx]SPX SX5E CAC40 DAX30 IBEX35!R63C5</stp>
        <tr r="E63" s="6"/>
      </tp>
      <tp>
        <v>20.89</v>
        <stp/>
        <stp>##V3_BDPV12</stp>
        <stp>CAE CN Equity</stp>
        <stp>LOW_52WEEK</stp>
        <stp>[VALORES POTENCIALES Y SEGUIMIENTO.xlsx]POTENCIALES!R210C35</stp>
        <tr r="AI210" s="1"/>
      </tp>
      <tp t="s">
        <v>07/02/2023</v>
        <stp/>
        <stp>##V3_BDPV12</stp>
        <stp>NCR US Equity</stp>
        <stp>EXPECTED_REPORT_DT</stp>
        <stp>[VALORES POTENCIALES Y SEGUIMIENTO.xlsx]POTENCIALES!R343C8</stp>
        <tr r="H343" s="1"/>
      </tp>
      <tp t="s">
        <v>23/02/2023</v>
        <stp/>
        <stp>##V3_BDPV12</stp>
        <stp>EME US Equity</stp>
        <stp>EXPECTED_REPORT_DT</stp>
        <stp>[VALORES POTENCIALES Y SEGUIMIENTO.xlsx]POTENCIALES!R138C8</stp>
        <tr r="H138" s="1"/>
      </tp>
      <tp t="s">
        <v>L3HARRIS TECHNOL</v>
        <stp/>
        <stp>##V3_BDPV12</stp>
        <stp>LHX US Equity</stp>
        <stp>SHORT_NAME</stp>
        <stp>[VALORES POTENCIALES Y SEGUIMIENTO.xlsx]POTENCIALES!R204C5</stp>
        <tr r="E204" s="1"/>
      </tp>
      <tp t="s">
        <v>28/04/2023</v>
        <stp/>
        <stp>##V3_BDPV12</stp>
        <stp>HON US Equity</stp>
        <stp>EXPECTED_REPORT_DT</stp>
        <stp>[VALORES POTENCIALES Y SEGUIMIENTO.xlsx]POTENCIALES!R125C8</stp>
        <tr r="H125" s="1"/>
      </tp>
      <tp>
        <v>20489543911.099998</v>
        <stp/>
        <stp>##V3_BDPV12</stp>
        <stp>VTR UN Equity</stp>
        <stp>CUR_MKT_CAP</stp>
        <stp>[VALORES POTENCIALES Y SEGUIMIENTO.xlsx]SPX SX5E CAC40 DAX30 IBEX35!R481C3</stp>
        <tr r="C481" s="6"/>
      </tp>
      <tp>
        <v>21789568266.879997</v>
        <stp/>
        <stp>##V3_BDPV12</stp>
        <stp>PWR UN Equity</stp>
        <stp>CUR_MKT_CAP</stp>
        <stp>[VALORES POTENCIALES Y SEGUIMIENTO.xlsx]SPX SX5E CAC40 DAX30 IBEX35!R392C3</stp>
        <tr r="C392" s="6"/>
      </tp>
      <tp>
        <v>76785361176.250015</v>
        <stp/>
        <stp>##V3_BDPV12</stp>
        <stp>ZTS UN Equity</stp>
        <stp>CUR_MKT_CAP</stp>
        <stp>[VALORES POTENCIALES Y SEGUIMIENTO.xlsx]SPX SX5E CAC40 DAX30 IBEX35!R511C3</stp>
        <tr r="C511" s="6"/>
      </tp>
      <tp>
        <v>5395417155.1599989</v>
        <stp/>
        <stp>##V3_BDPV12</stp>
        <stp>GPS UN Equity</stp>
        <stp>CUR_MKT_CAP</stp>
        <stp>[VALORES POTENCIALES Y SEGUIMIENTO.xlsx]SPX SX5E CAC40 DAX30 IBEX35!R215C3</stp>
        <tr r="C215" s="6"/>
      </tp>
      <tp t="s">
        <v>25/04/2023</v>
        <stp/>
        <stp>##V3_BDPV12</stp>
        <stp>LII US Equity</stp>
        <stp>EXPECTED_REPORT_DT</stp>
        <stp>[VALORES POTENCIALES Y SEGUIMIENTO.xlsx]POTENCIALES!R121C8</stp>
        <tr r="H121" s="1"/>
      </tp>
      <tp t="s">
        <v>LOCKHEED MARTIN</v>
        <stp/>
        <stp>##V3_BDPV12</stp>
        <stp>LMT US Equity</stp>
        <stp>SHORT_NAME</stp>
        <stp>[VALORES POTENCIALES Y SEGUIMIENTO.xlsx]POTENCIALES!R194C5</stp>
        <tr r="E194" s="1"/>
      </tp>
      <tp>
        <v>37289440000</v>
        <stp/>
        <stp>##V3_BDPV12</stp>
        <stp>PRU UN Equity</stp>
        <stp>CUR_MKT_CAP</stp>
        <stp>[VALORES POTENCIALES Y SEGUIMIENTO.xlsx]SPX SX5E CAC40 DAX30 IBEX35!R387C3</stp>
        <tr r="C387" s="6"/>
      </tp>
      <tp t="s">
        <v>AMPHENOL CORP-A</v>
        <stp/>
        <stp>##V3_BDPV12</stp>
        <stp>APH US Equity</stp>
        <stp>SHORT_NAME</stp>
        <stp>[VALORES POTENCIALES Y SEGUIMIENTO.xlsx]POTENCIALES!R129C5</stp>
        <tr r="E129" s="1"/>
      </tp>
      <tp>
        <v>158.3356</v>
        <stp/>
        <stp>##V3_BDPV12</stp>
        <stp>DGX US Equity</stp>
        <stp>HIGH_52WEEK</stp>
        <stp>[VALORES POTENCIALES Y SEGUIMIENTO.xlsx]POTENCIALES!R86C33</stp>
        <tr r="AG86" s="1"/>
      </tp>
      <tp t="s">
        <v>American Tower Corp</v>
        <stp/>
        <stp>##V3_BDPV12</stp>
        <stp>AMT UN Equity</stp>
        <stp>SECURITY_NAME</stp>
        <stp>[VALORES POTENCIALES Y SEGUIMIENTO.xlsx]SPX SX5E CAC40 DAX30 IBEX35!R40C5</stp>
        <tr r="E40" s="6"/>
      </tp>
      <tp>
        <v>8655614104.170002</v>
        <stp/>
        <stp>##V3_BDPV12</stp>
        <stp>WRK UN Equity</stp>
        <stp>CUR_MKT_CAP</stp>
        <stp>[VALORES POTENCIALES Y SEGUIMIENTO.xlsx]SPX SX5E CAC40 DAX30 IBEX35!R497C3</stp>
        <tr r="C497" s="6"/>
      </tp>
      <tp t="s">
        <v>ITT INC</v>
        <stp/>
        <stp>##V3_BDPV12</stp>
        <stp>ITT US Equity</stp>
        <stp>SHORT_NAME</stp>
        <stp>[VALORES POTENCIALES Y SEGUIMIENTO.xlsx]POTENCIALES!R161C5</stp>
        <tr r="E161" s="1"/>
      </tp>
      <tp>
        <v>411499313737.52002</v>
        <stp/>
        <stp>##V3_BDPV12</stp>
        <stp>JPM UN Equity</stp>
        <stp>CUR_MKT_CAP</stp>
        <stp>[VALORES POTENCIALES Y SEGUIMIENTO.xlsx]SPX SX5E CAC40 DAX30 IBEX35!R265C3</stp>
        <tr r="C265" s="6"/>
      </tp>
      <tp t="s">
        <v>17/02/2023</v>
        <stp/>
        <stp>##V3_BDPV12</stp>
        <stp>MSA US Equity</stp>
        <stp>EXPECTED_REPORT_DT</stp>
        <stp>[VALORES POTENCIALES Y SEGUIMIENTO.xlsx]POTENCIALES!R150C8</stp>
        <tr r="H150" s="1"/>
      </tp>
      <tp>
        <v>11229675108.959999</v>
        <stp/>
        <stp>##V3_BDPV12</stp>
        <stp>REG UW Equity</stp>
        <stp>CUR_MKT_CAP</stp>
        <stp>[VALORES POTENCIALES Y SEGUIMIENTO.xlsx]SPX SX5E CAC40 DAX30 IBEX35!R399C3</stp>
        <tr r="C399" s="6"/>
      </tp>
      <tp>
        <v>30226873142.340004</v>
        <stp/>
        <stp>##V3_BDPV12</stp>
        <stp>PPG UN Equity</stp>
        <stp>CUR_MKT_CAP</stp>
        <stp>[VALORES POTENCIALES Y SEGUIMIENTO.xlsx]SPX SX5E CAC40 DAX30 IBEX35!R385C3</stp>
        <tr r="C385" s="6"/>
      </tp>
      <tp t="s">
        <v>Research &amp; Consulting Services</v>
        <stp/>
        <stp>##V3_BDPV12</stp>
        <stp>CLGX US Equity</stp>
        <stp>GICS_SUB_INDUSTRY_NAME</stp>
        <stp>[VALORES POTENCIALES Y SEGUIMIENTO.xlsx]POTENCIALES!R46C7</stp>
        <tr r="G46" s="1"/>
      </tp>
      <tp t="s">
        <v>Health Care Equipment</v>
        <stp/>
        <stp>##V3_BDPV12</stp>
        <stp>GMED US Equity</stp>
        <stp>GICS_SUB_INDUSTRY_NAME</stp>
        <stp>[VALORES POTENCIALES Y SEGUIMIENTO.xlsx]POTENCIALES!R72C7</stp>
        <tr r="G72" s="1"/>
      </tp>
      <tp t="s">
        <v>Health Care Services</v>
        <stp/>
        <stp>##V3_BDPV12</stp>
        <stp>AMED US Equity</stp>
        <stp>GICS_SUB_INDUSTRY_NAME</stp>
        <stp>[VALORES POTENCIALES Y SEGUIMIENTO.xlsx]POTENCIALES!R84C7</stp>
        <tr r="G84" s="1"/>
      </tp>
      <tp>
        <v>3.1784042309790737</v>
        <stp/>
        <stp>##V3_BDPV12</stp>
        <stp>LB US Equity</stp>
        <stp>NET_DEBT_TO_EBITDA</stp>
        <stp>[VALORES POTENCIALES Y SEGUIMIENTO.xlsx]POTENCIALES!R211C20</stp>
        <tr r="T211" s="1"/>
      </tp>
      <tp>
        <v>63953434975.340004</v>
        <stp/>
        <stp>##V3_BDPV12</stp>
        <stp>GD UN Equity</stp>
        <stp>CUR_MKT_CAP</stp>
        <stp>[VALORES POTENCIALES Y SEGUIMIENTO.xlsx]SPX SX5E CAC40 DAX30 IBEX35!R203C3</stp>
        <tr r="C203" s="6"/>
      </tp>
      <tp t="s">
        <v>Software</v>
        <stp/>
        <stp>##V3_BDPV12</stp>
        <stp>ALRM US Equity</stp>
        <stp>GICS_INDUSTRY_NAME</stp>
        <stp>[VALORES POTENCIALES Y SEGUIMIENTO.xlsx]POTENCIALES!R253C6</stp>
        <tr r="F253" s="1"/>
      </tp>
      <tp t="s">
        <v>Software</v>
        <stp/>
        <stp>##V3_BDPV12</stp>
        <stp>FIVN US Equity</stp>
        <stp>GICS_INDUSTRY_NAME</stp>
        <stp>[VALORES POTENCIALES Y SEGUIMIENTO.xlsx]POTENCIALES!R286C6</stp>
        <tr r="F286" s="1"/>
      </tp>
      <tp t="s">
        <v>Specialty Retail</v>
        <stp/>
        <stp>##V3_BDPV12</stp>
        <stp>FIVE US Equity</stp>
        <stp>GICS_INDUSTRY_NAME</stp>
        <stp>[VALORES POTENCIALES Y SEGUIMIENTO.xlsx]POTENCIALES!R236C6</stp>
        <tr r="F236" s="1"/>
      </tp>
      <tp t="s">
        <v>Internet &amp; Direct Marketing Re</v>
        <stp/>
        <stp>##V3_BDPV12</stp>
        <stp>AMZN US Equity</stp>
        <stp>GICS_INDUSTRY_NAME</stp>
        <stp>[VALORES POTENCIALES Y SEGUIMIENTO.xlsx]POTENCIALES!R262C6</stp>
        <tr r="F262" s="1"/>
      </tp>
      <tp t="s">
        <v>09/02/2023</v>
        <stp/>
        <stp>##V3_BDPV12</stp>
        <stp>EXPE US Equity</stp>
        <stp>EXPECTED_REPORT_DT</stp>
        <stp>[VALORES POTENCIALES Y SEGUIMIENTO.xlsx]POTENCIALES!R264C8</stp>
        <tr r="H264" s="1"/>
      </tp>
      <tp t="s">
        <v>#N/A Field Not Applicable</v>
        <stp/>
        <stp>##V3_BDPV12</stp>
        <stp>ANTM US Equity</stp>
        <stp>EQY_DPS</stp>
        <stp>[VALORES POTENCIALES Y SEGUIMIENTO.xlsx]POTENCIALES!R80C10</stp>
        <tr r="J80" s="1"/>
      </tp>
      <tp t="s">
        <v>#N/A N/A</v>
        <stp/>
        <stp>##V3_BDPV12</stp>
        <stp>MXIM US Equity</stp>
        <stp>EXPECTED_REPORT_DT</stp>
        <stp>[VALORES POTENCIALES Y SEGUIMIENTO.xlsx]POTENCIALES!R354C8</stp>
        <tr r="H354" s="1"/>
      </tp>
      <tp t="s">
        <v>#N/A Field Not Applicable</v>
        <stp/>
        <stp>##V3_BDPV12</stp>
        <stp>FB US Equity</stp>
        <stp>EQY_DPS</stp>
        <stp>[VALORES POTENCIALES Y SEGUIMIENTO.xlsx]CARTERA!R37C39</stp>
        <tr r="AM37" s="4"/>
      </tp>
      <tp>
        <v>27053206249.199997</v>
        <stp/>
        <stp>##V3_BDPV12</stp>
        <stp>IT US Equity</stp>
        <stp>CUR_MKT_CAP</stp>
        <stp>[VALORES POTENCIALES Y SEGUIMIENTO.xlsx]POTENCIALES!R49C17</stp>
        <tr r="Q49" s="1"/>
      </tp>
      <tp t="s">
        <v>INTER PARFUMS</v>
        <stp/>
        <stp>##V3_BDPV12</stp>
        <stp>IPAR US Equity</stp>
        <stp>SHORT_NAME</stp>
        <stp>[VALORES POTENCIALES Y SEGUIMIENTO.xlsx]POTENCIALES!R259C5</stp>
        <tr r="E259" s="1"/>
      </tp>
      <tp>
        <v>276.87</v>
        <stp/>
        <stp>##V3_BDPV12</stp>
        <stp>MA US Equity</stp>
        <stp>LOW_52WEEK</stp>
        <stp>[VALORES POTENCIALES Y SEGUIMIENTO.xlsx]POTENCIALES!R103C35</stp>
        <tr r="AI103" s="1"/>
      </tp>
      <tp>
        <v>0</v>
        <stp/>
        <stp>##V3_BDPV12</stp>
        <stp>PCTY US Equity</stp>
        <stp>EQY_DPS</stp>
        <stp>[VALORES POTENCIALES Y SEGUIMIENTO.xlsx]POTENCIALES!R62C10</stp>
        <tr r="J62" s="1"/>
      </tp>
      <tp>
        <v>13.874794476025111</v>
        <stp/>
        <stp>##V3_BDPV12</stp>
        <stp>FLT US Equity</stp>
        <stp>EV_EBITDA_ADJUSTED</stp>
        <stp>[VALORES POTENCIALES Y SEGUIMIENTO.xlsx]POTENCIALES!R192C15</stp>
        <tr r="O192" s="1"/>
      </tp>
      <tp>
        <v>28741110796.349998</v>
        <stp/>
        <stp>##V3_BDPV12</stp>
        <stp>ARE UN Equity</stp>
        <stp>CUR_MKT_CAP</stp>
        <stp>[VALORES POTENCIALES Y SEGUIMIENTO.xlsx]SPX SX5E CAC40 DAX30 IBEX35!R51C3</stp>
        <tr r="C51" s="6"/>
      </tp>
      <tp t="s">
        <v>13/01/2023</v>
        <stp/>
        <stp>##V3_BDPV12</stp>
        <stp>BEN US Equity</stp>
        <stp>DVD_PAY_DT</stp>
        <stp>[VALORES POTENCIALES Y SEGUIMIENTO.xlsx]POTENCIALES!R113C12</stp>
        <tr r="L113" s="1"/>
      </tp>
      <tp>
        <v>1239719181332.3726</v>
        <stp/>
        <stp>##V3_BDPV12</stp>
        <stp>941 HK Equity</stp>
        <stp>CUR_MKT_CAP</stp>
        <stp>[VALORES POTENCIALES Y SEGUIMIENTO.xlsx]POTENCIALES!R363C17</stp>
        <tr r="Q363" s="1"/>
      </tp>
      <tp t="s">
        <v>23/01/2023</v>
        <stp/>
        <stp>##V3_BDPV12</stp>
        <stp>HEI US Equity</stp>
        <stp>DVD_PAY_DT</stp>
        <stp>[VALORES POTENCIALES Y SEGUIMIENTO.xlsx]POTENCIALES!R206C12</stp>
        <tr r="L206" s="1"/>
      </tp>
      <tp t="s">
        <v>16/12/2022</v>
        <stp/>
        <stp>##V3_BDPV12</stp>
        <stp>SEE US Equity</stp>
        <stp>DVD_PAY_DT</stp>
        <stp>[VALORES POTENCIALES Y SEGUIMIENTO.xlsx]POTENCIALES!R165C12</stp>
        <tr r="L165" s="1"/>
      </tp>
      <tp>
        <v>17444383536.600002</v>
        <stp/>
        <stp>##V3_BDPV12</stp>
        <stp>CAG UN Equity</stp>
        <stp>CUR_MKT_CAP</stp>
        <stp>[VALORES POTENCIALES Y SEGUIMIENTO.xlsx]SPX SX5E CAC40 DAX30 IBEX35!R83C3</stp>
        <tr r="C83" s="6"/>
      </tp>
      <tp>
        <v>23199637329.18</v>
        <stp/>
        <stp>##V3_BDPV12</stp>
        <stp>BAX UN Equity</stp>
        <stp>CUR_MKT_CAP</stp>
        <stp>[VALORES POTENCIALES Y SEGUIMIENTO.xlsx]SPX SX5E CAC40 DAX30 IBEX35!R62C3</stp>
        <tr r="C62" s="6"/>
      </tp>
      <tp>
        <v>7.0772041612483738</v>
        <stp/>
        <stp>##V3_BDPV12</stp>
        <stp>HLF US Equity</stp>
        <stp>EV_EBITDA_ADJUSTED</stp>
        <stp>[VALORES POTENCIALES Y SEGUIMIENTO.xlsx]POTENCIALES!R102C15</stp>
        <tr r="O102" s="1"/>
      </tp>
      <tp t="s">
        <v>#N/A Field Not Applicable</v>
        <stp/>
        <stp>##V3_BDPV12</stp>
        <stp>WEX US Equity</stp>
        <stp>DVD_PAY_DT</stp>
        <stp>[VALORES POTENCIALES Y SEGUIMIENTO.xlsx]POTENCIALES!R187C12</stp>
        <tr r="L187" s="1"/>
      </tp>
      <tp>
        <v>22033845194.400002</v>
        <stp/>
        <stp>##V3_BDPV12</stp>
        <stp>AEE UN Equity</stp>
        <stp>CUR_MKT_CAP</stp>
        <stp>[VALORES POTENCIALES Y SEGUIMIENTO.xlsx]SPX SX5E CAC40 DAX30 IBEX35!R21C3</stp>
        <tr r="C21" s="6"/>
      </tp>
      <tp>
        <v>31373425449.389996</v>
        <stp/>
        <stp>##V3_BDPV12</stp>
        <stp>BKR UN Equity</stp>
        <stp>CUR_MKT_CAP</stp>
        <stp>[VALORES POTENCIALES Y SEGUIMIENTO.xlsx]SPX SX5E CAC40 DAX30 IBEX35!R72C3</stp>
        <tr r="C72" s="6"/>
      </tp>
      <tp>
        <v>6731196912.4400005</v>
        <stp/>
        <stp>##V3_BDPV12</stp>
        <stp>ALK UN Equity</stp>
        <stp>CUR_MKT_CAP</stp>
        <stp>[VALORES POTENCIALES Y SEGUIMIENTO.xlsx]SPX SX5E CAC40 DAX30 IBEX35!R31C3</stp>
        <tr r="C31" s="6"/>
      </tp>
      <tp>
        <v>10.742712757167411</v>
        <stp/>
        <stp>##V3_BDPV12</stp>
        <stp>CLH US Equity</stp>
        <stp>EV_EBITDA_ADJUSTED</stp>
        <stp>[VALORES POTENCIALES Y SEGUIMIENTO.xlsx]POTENCIALES!R148C15</stp>
        <tr r="O148" s="1"/>
      </tp>
      <tp t="s">
        <v>17/03/2023</v>
        <stp/>
        <stp>##V3_BDPV12</stp>
        <stp>TER US Equity</stp>
        <stp>DVD_PAY_DT</stp>
        <stp>[VALORES POTENCIALES Y SEGUIMIENTO.xlsx]POTENCIALES!R356C12</stp>
        <tr r="L356" s="1"/>
      </tp>
      <tp t="s">
        <v>#N/A Field Not Applicable</v>
        <stp/>
        <stp>##V3_BDPV12</stp>
        <stp>KXS CN Equity</stp>
        <stp>DVD_PAY_DT</stp>
        <stp>[VALORES POTENCIALES Y SEGUIMIENTO.xlsx]POTENCIALES!R257C12</stp>
        <tr r="L257" s="1"/>
      </tp>
      <tp>
        <v>7.2303099888564573</v>
        <stp/>
        <stp>##V3_BDPV12</stp>
        <stp>HLI US Equity</stp>
        <stp>EV_EBITDA_ADJUSTED</stp>
        <stp>[VALORES POTENCIALES Y SEGUIMIENTO.xlsx]POTENCIALES!R106C15</stp>
        <tr r="O106" s="1"/>
      </tp>
      <tp t="s">
        <v>23/02/2023</v>
        <stp/>
        <stp>##V3_BDPV12</stp>
        <stp>HEI US Equity</stp>
        <stp>EXPECTED_REPORT_DT</stp>
        <stp>[VALORES POTENCIALES Y SEGUIMIENTO.xlsx]POTENCIALES!R206C8</stp>
        <tr r="H206" s="1"/>
      </tp>
      <tp t="s">
        <v>Elevance Health Inc</v>
        <stp/>
        <stp>##V3_BDPV12</stp>
        <stp>ANTM UN Equity</stp>
        <stp>SECURITY_NAME</stp>
        <stp>[VALORES POTENCIALES Y SEGUIMIENTO.xlsx]SPX SX5E CAC40 DAX30 IBEX35!R44C5</stp>
        <tr r="E44" s="6"/>
      </tp>
      <tp t="s">
        <v>MCDONALDS CORP</v>
        <stp/>
        <stp>##V3_BDPV12</stp>
        <stp>MCD US Equity</stp>
        <stp>SHORT_NAME</stp>
        <stp>[VALORES POTENCIALES Y SEGUIMIENTO.xlsx]POTENCIALES!R246C5</stp>
        <tr r="E246" s="1"/>
      </tp>
      <tp t="s">
        <v>KORN FERRY</v>
        <stp/>
        <stp>##V3_BDPV12</stp>
        <stp>KFY US Equity</stp>
        <stp>SHORT_NAME</stp>
        <stp>[VALORES POTENCIALES Y SEGUIMIENTO.xlsx]POTENCIALES!R250C5</stp>
        <tr r="E250" s="1"/>
      </tp>
      <tp t="s">
        <v>VISA INC-CLASS A</v>
        <stp/>
        <stp>##V3_BDPV12</stp>
        <stp>V US Equity</stp>
        <stp>SHORT_NAME</stp>
        <stp>[VALORES POTENCIALES Y SEGUIMIENTO.xlsx]POTENCIALES!R105C5</stp>
        <tr r="E105" s="1"/>
      </tp>
      <tp t="s">
        <v>12/05/2023</v>
        <stp/>
        <stp>##V3_BDPV12</stp>
        <stp>HLI US Equity</stp>
        <stp>EXPECTED_REPORT_DT</stp>
        <stp>[VALORES POTENCIALES Y SEGUIMIENTO.xlsx]POTENCIALES!R106C8</stp>
        <tr r="H106" s="1"/>
      </tp>
      <tp t="s">
        <v>28/02/2023</v>
        <stp/>
        <stp>##V3_BDPV12</stp>
        <stp>LOW US Equity</stp>
        <stp>EXPECTED_REPORT_DT</stp>
        <stp>[VALORES POTENCIALES Y SEGUIMIENTO.xlsx]POTENCIALES!R222C8</stp>
        <tr r="H222" s="1"/>
      </tp>
      <tp>
        <v>112212774284.80002</v>
        <stp/>
        <stp>##V3_BDPV12</stp>
        <stp>CVS UN Equity</stp>
        <stp>CUR_MKT_CAP</stp>
        <stp>[VALORES POTENCIALES Y SEGUIMIENTO.xlsx]SPX SX5E CAC40 DAX30 IBEX35!R130C3</stp>
        <tr r="C130" s="6"/>
      </tp>
      <tp t="s">
        <v>CLEAN HARBORS</v>
        <stp/>
        <stp>##V3_BDPV12</stp>
        <stp>CLH US Equity</stp>
        <stp>SHORT_NAME</stp>
        <stp>[VALORES POTENCIALES Y SEGUIMIENTO.xlsx]POTENCIALES!R148C5</stp>
        <tr r="E148" s="1"/>
      </tp>
      <tp>
        <v>222.74</v>
        <stp/>
        <stp>##V3_BDPV12</stp>
        <stp>BYD CN Equity</stp>
        <stp>HIGH_52WEEK</stp>
        <stp>[VALORES POTENCIALES Y SEGUIMIENTO.xlsx]POTENCIALES!R42C33</stp>
        <tr r="AG42" s="1"/>
      </tp>
      <tp>
        <v>24244230000</v>
        <stp/>
        <stp>##V3_BDPV12</stp>
        <stp>FTV UN Equity</stp>
        <stp>CUR_MKT_CAP</stp>
        <stp>[VALORES POTENCIALES Y SEGUIMIENTO.xlsx]SPX SX5E CAC40 DAX30 IBEX35!R202C3</stp>
        <tr r="C202" s="6"/>
      </tp>
      <tp>
        <v>21428509824.360004</v>
        <stp/>
        <stp>##V3_BDPV12</stp>
        <stp>LUV UN Equity</stp>
        <stp>CUR_MKT_CAP</stp>
        <stp>[VALORES POTENCIALES Y SEGUIMIENTO.xlsx]SPX SX5E CAC40 DAX30 IBEX35!R293C3</stp>
        <tr r="C293" s="6"/>
      </tp>
      <tp t="s">
        <v>SERVICENOW INC</v>
        <stp/>
        <stp>##V3_BDPV12</stp>
        <stp>NOW US Equity</stp>
        <stp>SHORT_NAME</stp>
        <stp>[VALORES POTENCIALES Y SEGUIMIENTO.xlsx]POTENCIALES!R285C5</stp>
        <tr r="E285" s="1"/>
      </tp>
      <tp t="s">
        <v>SALESFORCE INC</v>
        <stp/>
        <stp>##V3_BDPV12</stp>
        <stp>CRM US Equity</stp>
        <stp>SHORT_NAME</stp>
        <stp>[VALORES POTENCIALES Y SEGUIMIENTO.xlsx]POTENCIALES!R288C5</stp>
        <tr r="E288" s="1"/>
      </tp>
      <tp t="s">
        <v>OSHKOSH CORP</v>
        <stp/>
        <stp>##V3_BDPV12</stp>
        <stp>OSK US Equity</stp>
        <stp>SHORT_NAME</stp>
        <stp>[VALORES POTENCIALES Y SEGUIMIENTO.xlsx]POTENCIALES!R154C5</stp>
        <tr r="E154" s="1"/>
      </tp>
      <tp>
        <v>21021887008.200001</v>
        <stp/>
        <stp>##V3_BDPV12</stp>
        <stp>PPL UN Equity</stp>
        <stp>CUR_MKT_CAP</stp>
        <stp>[VALORES POTENCIALES Y SEGUIMIENTO.xlsx]SPX SX5E CAC40 DAX30 IBEX35!R386C3</stp>
        <tr r="C386" s="6"/>
      </tp>
      <tp t="s">
        <v>23/02/2023</v>
        <stp/>
        <stp>##V3_BDPV12</stp>
        <stp>GPC US Equity</stp>
        <stp>EXPECTED_REPORT_DT</stp>
        <stp>[VALORES POTENCIALES Y SEGUIMIENTO.xlsx]POTENCIALES!R219C8</stp>
        <tr r="H219" s="1"/>
      </tp>
      <tp>
        <v>15931129227.6</v>
        <stp/>
        <stp>##V3_BDPV12</stp>
        <stp>IRM UN Equity</stp>
        <stp>CUR_MKT_CAP</stp>
        <stp>[VALORES POTENCIALES Y SEGUIMIENTO.xlsx]SPX SX5E CAC40 DAX30 IBEX35!R254C3</stp>
        <tr r="C254" s="6"/>
      </tp>
      <tp t="s">
        <v>04/04/2023</v>
        <stp/>
        <stp>##V3_BDPV12</stp>
        <stp>MSM US Equity</stp>
        <stp>EXPECTED_REPORT_DT</stp>
        <stp>[VALORES POTENCIALES Y SEGUIMIENTO.xlsx]POTENCIALES!R223C8</stp>
        <tr r="H223" s="1"/>
      </tp>
      <tp t="s">
        <v>#N/A N/A</v>
        <stp/>
        <stp>##V3_BDPV12</stp>
        <stp>KSU US Equity</stp>
        <stp>EXPECTED_REPORT_DT</stp>
        <stp>[VALORES POTENCIALES Y SEGUIMIENTO.xlsx]POTENCIALES!R175C8</stp>
        <tr r="H175" s="1"/>
      </tp>
      <tp>
        <v>135143491854.31999</v>
        <stp/>
        <stp>##V3_BDPV12</stp>
        <stp>HON UW Equity</stp>
        <stp>CUR_MKT_CAP</stp>
        <stp>[VALORES POTENCIALES Y SEGUIMIENTO.xlsx]SPX SX5E CAC40 DAX30 IBEX35!R230C3</stp>
        <tr r="C230" s="6"/>
      </tp>
      <tp>
        <v>41.31</v>
        <stp/>
        <stp>##V3_BDPV12</stp>
        <stp>KDP US Equity</stp>
        <stp>HIGH_52WEEK</stp>
        <stp>[VALORES POTENCIALES Y SEGUIMIENTO.xlsx]POTENCIALES!R34C33</stp>
        <tr r="AG34" s="1"/>
      </tp>
      <tp>
        <v>474.13</v>
        <stp/>
        <stp>##V3_BDPV12</stp>
        <stp>FDS US Equity</stp>
        <stp>HIGH_52WEEK</stp>
        <stp>[VALORES POTENCIALES Y SEGUIMIENTO.xlsx]POTENCIALES!R10C33</stp>
        <tr r="AG10" s="1"/>
      </tp>
      <tp>
        <v>181.59</v>
        <stp/>
        <stp>##V3_BDPV12</stp>
        <stp>TXN US Equity</stp>
        <stp>LAST PRICE</stp>
        <stp>[VALORES POTENCIALES Y SEGUIMIENTO.xlsx]POTENCIALES!R348C30</stp>
        <tr r="AD348" s="1"/>
      </tp>
      <tp t="s">
        <v>Air Freight &amp; Logistics</v>
        <stp/>
        <stp>##V3_BDPV12</stp>
        <stp>UPS US Equity</stp>
        <stp>GICS_INDUSTRY_NAME</stp>
        <stp>[VALORES POTENCIALES Y SEGUIMIENTO.xlsx]POTENCIALES!R178C6</stp>
        <tr r="F178" s="1"/>
      </tp>
      <tp t="s">
        <v>USD</v>
        <stp/>
        <stp>##V3_BDPV12</stp>
        <stp>KR US Equity</stp>
        <stp>CRNCY</stp>
        <stp>[VALORES POTENCIALES Y SEGUIMIENTO.xlsx]CARTERA!R43C9</stp>
        <tr r="I43" s="4"/>
      </tp>
      <tp t="s">
        <v>EUR</v>
        <stp/>
        <stp>##V3_BDPV12</stp>
        <stp>MT IM Equity</stp>
        <stp>CRNCY</stp>
        <stp>[VALORES POTENCIALES Y SEGUIMIENTO.xlsx]CARTERA!R65C9</stp>
        <tr r="I65" s="4"/>
      </tp>
      <tp t="s">
        <v>30/12/2022</v>
        <stp/>
        <stp>##V3_BDPV12</stp>
        <stp>WU US Equity</stp>
        <stp>DVD_PAY_DT</stp>
        <stp>[VALORES POTENCIALES Y SEGUIMIENTO.xlsx]POTENCIALES!R104C12</stp>
        <tr r="L104" s="1"/>
      </tp>
      <tp t="s">
        <v>Research &amp; Consulting Services</v>
        <stp/>
        <stp>##V3_BDPV12</stp>
        <stp>CSGP US Equity</stp>
        <stp>GICS_SUB_INDUSTRY_NAME</stp>
        <stp>[VALORES POTENCIALES Y SEGUIMIENTO.xlsx]POTENCIALES!R45C7</stp>
        <tr r="G45" s="1"/>
      </tp>
      <tp t="s">
        <v>Research &amp; Consulting Services</v>
        <stp/>
        <stp>##V3_BDPV12</stp>
        <stp>NLSN US Equity</stp>
        <stp>GICS_SUB_INDUSTRY_NAME</stp>
        <stp>[VALORES POTENCIALES Y SEGUIMIENTO.xlsx]POTENCIALES!R48C7</stp>
        <tr r="G48" s="1"/>
      </tp>
      <tp>
        <v>27.07252734898135</v>
        <stp/>
        <stp>##V3_BDPV12</stp>
        <stp>CP CN Equity</stp>
        <stp>EV_EBITDA_ADJUSTED</stp>
        <stp>[VALORES POTENCIALES Y SEGUIMIENTO.xlsx]POTENCIALES!R170C15</stp>
        <tr r="O170" s="1"/>
      </tp>
      <tp t="s">
        <v>Education Services</v>
        <stp/>
        <stp>##V3_BDPV12</stp>
        <stp>BFAM US Equity</stp>
        <stp>GICS_SUB_INDUSTRY_NAME</stp>
        <stp>[VALORES POTENCIALES Y SEGUIMIENTO.xlsx]POTENCIALES!R64C7</stp>
        <tr r="G64" s="1"/>
      </tp>
      <tp t="s">
        <v>16/12/2022</v>
        <stp/>
        <stp>##V3_BDPV12</stp>
        <stp>WM US Equity</stp>
        <stp>DVD_PAY_DT</stp>
        <stp>[VALORES POTENCIALES Y SEGUIMIENTO.xlsx]POTENCIALES!R146C12</stp>
        <tr r="L146" s="1"/>
      </tp>
      <tp t="s">
        <v>Soft Drinks</v>
        <stp/>
        <stp>##V3_BDPV12</stp>
        <stp>KO US Equity</stp>
        <stp>GICS_SUB_INDUSTRY_NAME</stp>
        <stp>[VALORES POTENCIALES Y SEGUIMIENTO.xlsx]POTENCIALES!R38C7</stp>
        <tr r="G38" s="1"/>
      </tp>
      <tp t="s">
        <v>Personal Products</v>
        <stp/>
        <stp>##V3_BDPV12</stp>
        <stp>EL US Equity</stp>
        <stp>GICS_SUB_INDUSTRY_NAME</stp>
        <stp>[VALORES POTENCIALES Y SEGUIMIENTO.xlsx]POTENCIALES!R68C7</stp>
        <tr r="G68" s="1"/>
      </tp>
      <tp t="s">
        <v>Air Freight &amp; Logistics</v>
        <stp/>
        <stp>##V3_BDPV12</stp>
        <stp>CHRW US Equity</stp>
        <stp>GICS_INDUSTRY_NAME</stp>
        <stp>[VALORES POTENCIALES Y SEGUIMIENTO.xlsx]POTENCIALES!R176C6</stp>
        <tr r="F176" s="1"/>
      </tp>
      <tp t="s">
        <v>ES0157261019</v>
        <stp/>
        <stp>##V3_BDPV12</stp>
        <stp>ROVI SM Equity</stp>
        <stp>ID_ISIN</stp>
        <stp>[VALORES POTENCIALES Y SEGUIMIENTO.xlsx]CARTERA!R36C3</stp>
        <tr r="C36" s="4"/>
      </tp>
      <tp>
        <v>353299360000</v>
        <stp/>
        <stp>##V3_BDPV12</stp>
        <stp>MA UN Equity</stp>
        <stp>CUR_MKT_CAP</stp>
        <stp>[VALORES POTENCIALES Y SEGUIMIENTO.xlsx]SPX SX5E CAC40 DAX30 IBEX35!R298C3</stp>
        <tr r="C298" s="6"/>
      </tp>
      <tp t="s">
        <v>Capital Markets</v>
        <stp/>
        <stp>##V3_BDPV12</stp>
        <stp>MKTX US Equity</stp>
        <stp>GICS_INDUSTRY_NAME</stp>
        <stp>[VALORES POTENCIALES Y SEGUIMIENTO.xlsx]POTENCIALES!R185C6</stp>
        <tr r="F185" s="1"/>
      </tp>
      <tp t="s">
        <v>Specialty Retail</v>
        <stp/>
        <stp>##V3_BDPV12</stp>
        <stp>TJX  US Equity</stp>
        <stp>GICS_INDUSTRY_NAME</stp>
        <stp>[VALORES POTENCIALES Y SEGUIMIENTO.xlsx]POTENCIALES!R234C6</stp>
        <tr r="F234" s="1"/>
      </tp>
      <tp t="s">
        <v>Software</v>
        <stp/>
        <stp>##V3_BDPV12</stp>
        <stp>FICO US Equity</stp>
        <stp>GICS_INDUSTRY_NAME</stp>
        <stp>[VALORES POTENCIALES Y SEGUIMIENTO.xlsx]POTENCIALES!R307C6</stp>
        <tr r="F307" s="1"/>
      </tp>
      <tp t="s">
        <v>Software</v>
        <stp/>
        <stp>##V3_BDPV12</stp>
        <stp>BLKB US Equity</stp>
        <stp>GICS_INDUSTRY_NAME</stp>
        <stp>[VALORES POTENCIALES Y SEGUIMIENTO.xlsx]POTENCIALES!R322C6</stp>
        <tr r="F322" s="1"/>
      </tp>
      <tp t="s">
        <v>03/05/2023</v>
        <stp/>
        <stp>##V3_BDPV12</stp>
        <stp>MTCH US Equity</stp>
        <stp>EXPECTED_REPORT_DT</stp>
        <stp>[VALORES POTENCIALES Y SEGUIMIENTO.xlsx]POTENCIALES!R269C8</stp>
        <tr r="H269" s="1"/>
      </tp>
      <tp t="s">
        <v>Interactive Media &amp; Services</v>
        <stp/>
        <stp>##V3_BDPV12</stp>
        <stp>GOOG US Equity</stp>
        <stp>GICS_INDUSTRY_NAME</stp>
        <stp>[VALORES POTENCIALES Y SEGUIMIENTO.xlsx]POTENCIALES!R281C6</stp>
        <tr r="F281" s="1"/>
      </tp>
      <tp t="s">
        <v>Capital Markets</v>
        <stp/>
        <stp>##V3_BDPV12</stp>
        <stp>HLNE US Equity</stp>
        <stp>GICS_INDUSTRY_NAME</stp>
        <stp>[VALORES POTENCIALES Y SEGUIMIENTO.xlsx]POTENCIALES!R112C6</stp>
        <tr r="F112" s="1"/>
      </tp>
      <tp t="s">
        <v>#N/A N/A</v>
        <stp/>
        <stp>##V3_BDPV12</stp>
        <stp>LB US Equity</stp>
        <stp>LOW_52WEEK</stp>
        <stp>[VALORES POTENCIALES Y SEGUIMIENTO.xlsx]POTENCIALES!R211C35</stp>
        <tr r="AI211" s="1"/>
      </tp>
      <tp>
        <v>16.365937277263011</v>
        <stp/>
        <stp>##V3_BDPV12</stp>
        <stp>LMT US Equity</stp>
        <stp>EV_EBITDA_ADJUSTED</stp>
        <stp>[VALORES POTENCIALES Y SEGUIMIENTO.xlsx]POTENCIALES!R194C15</stp>
        <tr r="O194" s="1"/>
      </tp>
      <tp>
        <v>16.630304198809213</v>
        <stp/>
        <stp>##V3_BDPV12</stp>
        <stp>VMW US Equity</stp>
        <stp>EV_EBITDA_ADJUSTED</stp>
        <stp>[VALORES POTENCIALES Y SEGUIMIENTO.xlsx]POTENCIALES!R297C15</stp>
        <tr r="O297" s="1"/>
      </tp>
      <tp>
        <v>11.092640111632628</v>
        <stp/>
        <stp>##V3_BDPV12</stp>
        <stp>WMT US Equity</stp>
        <stp>EV_EBITDA_ADJUSTED</stp>
        <stp>[VALORES POTENCIALES Y SEGUIMIENTO.xlsx]POTENCIALES!R231C15</stp>
        <tr r="O231" s="1"/>
      </tp>
      <tp t="s">
        <v>29/06/2022</v>
        <stp/>
        <stp>##V3_BDPV12</stp>
        <stp>CDK US Equity</stp>
        <stp>DVD_PAY_DT</stp>
        <stp>[VALORES POTENCIALES Y SEGUIMIENTO.xlsx]POTENCIALES!R287C12</stp>
        <tr r="L287" s="1"/>
      </tp>
      <tp>
        <v>9.2541416636639529</v>
        <stp/>
        <stp>##V3_BDPV12</stp>
        <stp>MMS US Equity</stp>
        <stp>EV_EBITDA_ADJUSTED</stp>
        <stp>[VALORES POTENCIALES Y SEGUIMIENTO.xlsx]POTENCIALES!R338C15</stp>
        <tr r="O338" s="1"/>
      </tp>
      <tp>
        <v>16.520200566572239</v>
        <stp/>
        <stp>##V3_BDPV12</stp>
        <stp>EMR US Equity</stp>
        <stp>EV_EBITDA_ADJUSTED</stp>
        <stp>[VALORES POTENCIALES Y SEGUIMIENTO.xlsx]POTENCIALES!R123C15</stp>
        <tr r="O123" s="1"/>
      </tp>
      <tp t="s">
        <v>26/08/2022</v>
        <stp/>
        <stp>##V3_BDPV12</stp>
        <stp>TDG US Equity</stp>
        <stp>DVD_PAY_DT</stp>
        <stp>[VALORES POTENCIALES Y SEGUIMIENTO.xlsx]POTENCIALES!R202C12</stp>
        <tr r="L202" s="1"/>
      </tp>
      <tp>
        <v>5.1064578005115084</v>
        <stp/>
        <stp>##V3_BDPV12</stp>
        <stp>CAE CN Equity</stp>
        <stp>NET_DEBT_TO_EBITDA</stp>
        <stp>[VALORES POTENCIALES Y SEGUIMIENTO.xlsx]POTENCIALES!R210C20</stp>
        <tr r="T210" s="1"/>
      </tp>
      <tp>
        <v>35.172909787562809</v>
        <stp/>
        <stp>##V3_BDPV12</stp>
        <stp>CMG US Equity</stp>
        <stp>EV_EBITDA_ADJUSTED</stp>
        <stp>[VALORES POTENCIALES Y SEGUIMIENTO.xlsx]POTENCIALES!R244C15</stp>
        <tr r="O244" s="1"/>
      </tp>
      <tp>
        <v>9.1174703820080563</v>
        <stp/>
        <stp>##V3_BDPV12</stp>
        <stp>EME US Equity</stp>
        <stp>EV_EBITDA_ADJUSTED</stp>
        <stp>[VALORES POTENCIALES Y SEGUIMIENTO.xlsx]POTENCIALES!R138C15</stp>
        <tr r="O138" s="1"/>
      </tp>
      <tp t="s">
        <v>#N/A Field Not Applicable</v>
        <stp/>
        <stp>##V3_BDPV12</stp>
        <stp>TDY US Equity</stp>
        <stp>DVD_PAY_DT</stp>
        <stp>[VALORES POTENCIALES Y SEGUIMIENTO.xlsx]POTENCIALES!R201C12</stp>
        <tr r="L201" s="1"/>
      </tp>
      <tp t="s">
        <v>09/12/2022</v>
        <stp/>
        <stp>##V3_BDPV12</stp>
        <stp>CDW US Equity</stp>
        <stp>DVD_PAY_DT</stp>
        <stp>[VALORES POTENCIALES Y SEGUIMIENTO.xlsx]POTENCIALES!R270C12</stp>
        <tr r="L270" s="1"/>
      </tp>
      <tp>
        <v>112271206266.55998</v>
        <stp/>
        <stp>##V3_BDPV12</stp>
        <stp>BLK UN Equity</stp>
        <stp>CUR_MKT_CAP</stp>
        <stp>[VALORES POTENCIALES Y SEGUIMIENTO.xlsx]SPX SX5E CAC40 DAX30 IBEX35!R73C3</stp>
        <tr r="C73" s="6"/>
      </tp>
      <tp t="s">
        <v>01/04/2023</v>
        <stp/>
        <stp>##V3_BDPV12</stp>
        <stp>ADP US Equity</stp>
        <stp>DVD_PAY_DT</stp>
        <stp>[VALORES POTENCIALES Y SEGUIMIENTO.xlsx]POTENCIALES!R184C12</stp>
        <tr r="L184" s="1"/>
      </tp>
      <tp>
        <v>102102652681.87</v>
        <stp/>
        <stp>##V3_BDPV12</stp>
        <stp>AMT UN Equity</stp>
        <stp>CUR_MKT_CAP</stp>
        <stp>[VALORES POTENCIALES Y SEGUIMIENTO.xlsx]SPX SX5E CAC40 DAX30 IBEX35!R40C3</stp>
        <tr r="C40" s="6"/>
      </tp>
      <tp>
        <v>319063840000</v>
        <stp/>
        <stp>##V3_BDPV12</stp>
        <stp>CVX UN Equity</stp>
        <stp>CUR_MKT_CAP</stp>
        <stp>[VALORES POTENCIALES Y SEGUIMIENTO.xlsx]SPX SX5E CAC40 DAX30 IBEX35!R131C3</stp>
        <tr r="C131" s="6"/>
      </tp>
      <tp t="s">
        <v>Software</v>
        <stp/>
        <stp>##V3_BDPV12</stp>
        <stp>CSU CN Equity</stp>
        <stp>GICS_INDUSTRY_NAME</stp>
        <stp>[VALORES POTENCIALES Y SEGUIMIENTO.xlsx]POTENCIALES!R319C6</stp>
        <tr r="F319" s="1"/>
      </tp>
      <tp t="s">
        <v>28/02/2023</v>
        <stp/>
        <stp>##V3_BDPV12</stp>
        <stp>A US Equity</stp>
        <stp>EXPECTED_REPORT_DT</stp>
        <stp>[VALORES POTENCIALES Y SEGUIMIENTO.xlsx]POTENCIALES!R131C8</stp>
        <tr r="H131" s="1"/>
      </tp>
      <tp t="s">
        <v>Cerner Corp</v>
        <stp/>
        <stp>##V3_BDPV12</stp>
        <stp>CERN UW Equity</stp>
        <stp>SECURITY_NAME</stp>
        <stp>[VALORES POTENCIALES Y SEGUIMIENTO.xlsx]SPX SX5E CAC40 DAX30 IBEX35!R96C5</stp>
        <tr r="E96" s="6"/>
      </tp>
      <tp t="s">
        <v>02/05/2023</v>
        <stp/>
        <stp>##V3_BDPV12</stp>
        <stp>MCO US Equity</stp>
        <stp>EXPECTED_REPORT_DT</stp>
        <stp>[VALORES POTENCIALES Y SEGUIMIENTO.xlsx]POTENCIALES!R182C8</stp>
        <tr r="H182" s="1"/>
      </tp>
      <tp>
        <v>15092714902.65</v>
        <stp/>
        <stp>##V3_BDPV12</stp>
        <stp>LKQ UW Equity</stp>
        <stp>CUR_MKT_CAP</stp>
        <stp>[VALORES POTENCIALES Y SEGUIMIENTO.xlsx]SPX SX5E CAC40 DAX30 IBEX35!R285C3</stp>
        <tr r="C285" s="6"/>
      </tp>
      <tp t="s">
        <v>HERBALIFE NUTRIT</v>
        <stp/>
        <stp>##V3_BDPV12</stp>
        <stp>HLF US Equity</stp>
        <stp>SHORT_NAME</stp>
        <stp>[VALORES POTENCIALES Y SEGUIMIENTO.xlsx]POTENCIALES!R102C5</stp>
        <tr r="E102" s="1"/>
      </tp>
      <tp>
        <v>5652727809.6000013</v>
        <stp/>
        <stp>##V3_BDPV12</stp>
        <stp>PVH UN Equity</stp>
        <stp>CUR_MKT_CAP</stp>
        <stp>[VALORES POTENCIALES Y SEGUIMIENTO.xlsx]SPX SX5E CAC40 DAX30 IBEX35!R391C3</stp>
        <tr r="C391" s="6"/>
      </tp>
      <tp t="s">
        <v>02/03/2023</v>
        <stp/>
        <stp>##V3_BDPV12</stp>
        <stp>JWN US Equity</stp>
        <stp>EXPECTED_REPORT_DT</stp>
        <stp>[VALORES POTENCIALES Y SEGUIMIENTO.xlsx]POTENCIALES!R235C8</stp>
        <tr r="H235" s="1"/>
      </tp>
      <tp t="s">
        <v>BRADY CORP - A</v>
        <stp/>
        <stp>##V3_BDPV12</stp>
        <stp>BRC US Equity</stp>
        <stp>SHORT_NAME</stp>
        <stp>[VALORES POTENCIALES Y SEGUIMIENTO.xlsx]POTENCIALES!R308C5</stp>
        <tr r="E308" s="1"/>
      </tp>
      <tp t="s">
        <v>BRADY CORP - A</v>
        <stp/>
        <stp>##V3_BDPV12</stp>
        <stp>BRC US Equity</stp>
        <stp>SHORT_NAME</stp>
        <stp>[VALORES POTENCIALES Y SEGUIMIENTO.xlsx]POTENCIALES!R258C5</stp>
        <tr r="E258" s="1"/>
      </tp>
      <tp>
        <v>13510043897.52</v>
        <stp/>
        <stp>##V3_BDPV12</stp>
        <stp>SWK UN Equity</stp>
        <stp>CUR_MKT_CAP</stp>
        <stp>[VALORES POTENCIALES Y SEGUIMIENTO.xlsx]SPX SX5E CAC40 DAX30 IBEX35!R430C3</stp>
        <tr r="C430" s="6"/>
      </tp>
      <tp t="s">
        <v>27/04/2023</v>
        <stp/>
        <stp>##V3_BDPV12</stp>
        <stp>NSC US Equity</stp>
        <stp>EXPECTED_REPORT_DT</stp>
        <stp>[VALORES POTENCIALES Y SEGUIMIENTO.xlsx]POTENCIALES!R171C8</stp>
        <tr r="H171" s="1"/>
      </tp>
      <tp>
        <v>21675402079.150002</v>
        <stp/>
        <stp>##V3_BDPV12</stp>
        <stp>TSN UN Equity</stp>
        <stp>CUR_MKT_CAP</stp>
        <stp>[VALORES POTENCIALES Y SEGUIMIENTO.xlsx]SPX SX5E CAC40 DAX30 IBEX35!R454C3</stp>
        <tr r="C454" s="6"/>
      </tp>
      <tp t="s">
        <v>Semiconductors &amp; Semiconductor</v>
        <stp/>
        <stp>##V3_BDPV12</stp>
        <stp>TXN US Equity</stp>
        <stp>GICS_INDUSTRY_NAME</stp>
        <stp>[VALORES POTENCIALES Y SEGUIMIENTO.xlsx]POTENCIALES!R348C6</stp>
        <tr r="F348" s="1"/>
      </tp>
      <tp>
        <v>186.84</v>
        <stp/>
        <stp>##V3_BDPV12</stp>
        <stp>PEP US Equity</stp>
        <stp>HIGH_52WEEK</stp>
        <stp>[VALORES POTENCIALES Y SEGUIMIENTO.xlsx]POTENCIALES!R35C33</stp>
        <tr r="AG35" s="1"/>
      </tp>
      <tp t="s">
        <v>DE000A2NB601</v>
        <stp/>
        <stp>##V3_BDPV12</stp>
        <stp>JEN GY Equity</stp>
        <stp>ID_ISIN</stp>
        <stp>[VALORES POTENCIALES Y SEGUIMIENTO.xlsx]CARTERA!R55C3</stp>
        <tr r="C55" s="4"/>
      </tp>
      <tp>
        <v>80.52</v>
        <stp/>
        <stp>##V3_BDPV12</stp>
        <stp>TJX  US Equity</stp>
        <stp>PX_CLOSE_1D</stp>
        <stp>[VALORES POTENCIALES Y SEGUIMIENTO.xlsx]POTENCIALES!R234C32</stp>
        <tr r="AF234" s="1"/>
      </tp>
      <tp>
        <v>191.095</v>
        <stp/>
        <stp>##V3_BDPV12</stp>
        <stp>AYI US Equity</stp>
        <stp>LAST PRICE</stp>
        <stp>[VALORES POTENCIALES Y SEGUIMIENTO.xlsx]POTENCIALES!R122C30</stp>
        <tr r="AD122" s="1"/>
      </tp>
      <tp>
        <v>0.25109999999999999</v>
        <stp/>
        <stp>##V3_BDPV12</stp>
        <stp>EKT SM Equity</stp>
        <stp>EQY_DPS</stp>
        <stp>[VALORES POTENCIALES Y SEGUIMIENTO.xlsx]CARTERA!R47C39</stp>
        <tr r="AM47" s="4"/>
      </tp>
      <tp>
        <v>56007087827.760002</v>
        <stp/>
        <stp>##V3_BDPV12</stp>
        <stp>NSC UN Equity</stp>
        <stp>CUR_MKT_CAP</stp>
        <stp>[VALORES POTENCIALES Y SEGUIMIENTO.xlsx]SPX SX5E CAC40 DAX30 IBEX35!R344C3</stp>
        <tr r="C344" s="6"/>
      </tp>
      <tp>
        <v>48869407945.610001</v>
        <stp/>
        <stp>##V3_BDPV12</stp>
        <stp>SRE UN Equity</stp>
        <stp>CUR_MKT_CAP</stp>
        <stp>[VALORES POTENCIALES Y SEGUIMIENTO.xlsx]SPX SX5E CAC40 DAX30 IBEX35!R425C3</stp>
        <tr r="C425" s="6"/>
      </tp>
      <tp>
        <v>21819209399.400002</v>
        <stp/>
        <stp>##V3_BDPV12</stp>
        <stp>DTE UN Equity</stp>
        <stp>CUR_MKT_CAP</stp>
        <stp>[VALORES POTENCIALES Y SEGUIMIENTO.xlsx]SPX SX5E CAC40 DAX30 IBEX35!R153C3</stp>
        <tr r="C153" s="6"/>
      </tp>
      <tp>
        <v>329.57499999999999</v>
        <stp/>
        <stp>##V3_BDPV12</stp>
        <stp>TYL US Equity</stp>
        <stp>LAST PRICE</stp>
        <stp>[VALORES POTENCIALES Y SEGUIMIENTO.xlsx]POTENCIALES!R317C30</stp>
        <tr r="AD317" s="1"/>
      </tp>
      <tp>
        <v>248638074438.60001</v>
        <stp/>
        <stp>##V3_BDPV12</stp>
        <stp>AVGO UW Equity</stp>
        <stp>CUR_MKT_CAP</stp>
        <stp>[VALORES POTENCIALES Y SEGUIMIENTO.xlsx]SPX SX5E CAC40 DAX30 IBEX35!R55C3</stp>
        <tr r="C55" s="6"/>
      </tp>
      <tp t="s">
        <v>IT Consulting &amp; Other Services</v>
        <stp/>
        <stp>##V3_BDPV12</stp>
        <stp>IT US Equity</stp>
        <stp>GICS_SUB_INDUSTRY_NAME</stp>
        <stp>[VALORES POTENCIALES Y SEGUIMIENTO.xlsx]POTENCIALES!R49C7</stp>
        <tr r="G49" s="1"/>
      </tp>
      <tp t="s">
        <v>Health Care Services</v>
        <stp/>
        <stp>##V3_BDPV12</stp>
        <stp>CI US Equity</stp>
        <stp>GICS_SUB_INDUSTRY_NAME</stp>
        <stp>[VALORES POTENCIALES Y SEGUIMIENTO.xlsx]POTENCIALES!R99C7</stp>
        <tr r="G99" s="1"/>
      </tp>
      <tp t="s">
        <v>Household Products</v>
        <stp/>
        <stp>##V3_BDPV12</stp>
        <stp>PG US Equity</stp>
        <stp>GICS_SUB_INDUSTRY_NAME</stp>
        <stp>[VALORES POTENCIALES Y SEGUIMIENTO.xlsx]POTENCIALES!R69C7</stp>
        <tr r="G69" s="1"/>
      </tp>
      <tp t="s">
        <v>Health Care Equipment &amp; Suppli</v>
        <stp/>
        <stp>##V3_BDPV12</stp>
        <stp>MASI US Equity</stp>
        <stp>GICS_INDUSTRY_NAME</stp>
        <stp>[VALORES POTENCIALES Y SEGUIMIENTO.xlsx]POTENCIALES!R120C6</stp>
        <tr r="F120" s="1"/>
      </tp>
      <tp t="s">
        <v>Technology Hardware, Storage &amp;</v>
        <stp/>
        <stp>##V3_BDPV12</stp>
        <stp>AAPL US Equity</stp>
        <stp>GICS_INDUSTRY_NAME</stp>
        <stp>[VALORES POTENCIALES Y SEGUIMIENTO.xlsx]POTENCIALES!R330C6</stp>
        <tr r="F330" s="1"/>
      </tp>
      <tp>
        <v>119998412999.99998</v>
        <stp/>
        <stp>##V3_BDPV12</stp>
        <stp>SBUX US Equity</stp>
        <stp>CUR_MKT_CAP</stp>
        <stp>[VALORES POTENCIALES Y SEGUIMIENTO.xlsx]CARTERA!R34C20</stp>
        <tr r="T34" s="4"/>
      </tp>
      <tp>
        <v>229.51</v>
        <stp/>
        <stp>##V3_BDPV12</stp>
        <stp>DG US Equity</stp>
        <stp>LAST PRICE</stp>
        <stp>[VALORES POTENCIALES Y SEGUIMIENTO.xlsx]POTENCIALES!R227C30</stp>
        <tr r="AD227" s="1"/>
      </tp>
      <tp>
        <v>409.69</v>
        <stp/>
        <stp>##V3_BDPV12</stp>
        <stp>DE US Equity</stp>
        <stp>LAST PRICE</stp>
        <stp>[VALORES POTENCIALES Y SEGUIMIENTO.xlsx]POTENCIALES!R159C30</stp>
        <tr r="AD159" s="1"/>
      </tp>
      <tp t="s">
        <v>US01609W1027</v>
        <stp/>
        <stp>##V3_BDPV12</stp>
        <stp>BABA US Equity</stp>
        <stp>ID_ISIN</stp>
        <stp>[VALORES POTENCIALES Y SEGUIMIENTO.xlsx]CARTERA!R41C3</stp>
        <tr r="C41" s="4"/>
      </tp>
      <tp t="s">
        <v>Software</v>
        <stp/>
        <stp>##V3_BDPV12</stp>
        <stp>PAYC US Equity</stp>
        <stp>GICS_INDUSTRY_NAME</stp>
        <stp>[VALORES POTENCIALES Y SEGUIMIENTO.xlsx]POTENCIALES!R320C6</stp>
        <tr r="F320" s="1"/>
      </tp>
      <tp>
        <v>83741550321.799988</v>
        <stp/>
        <stp>##V3_BDPV12</stp>
        <stp>MO UN Equity</stp>
        <stp>CUR_MKT_CAP</stp>
        <stp>[VALORES POTENCIALES Y SEGUIMIENTO.xlsx]SPX SX5E CAC40 DAX30 IBEX35!R317C3</stp>
        <tr r="C317" s="6"/>
      </tp>
      <tp>
        <v>82.14</v>
        <stp/>
        <stp>##V3_BDPV12</stp>
        <stp>CR US Equity</stp>
        <stp>LOW_52WEEK</stp>
        <stp>[VALORES POTENCIALES Y SEGUIMIENTO.xlsx]POTENCIALES!R156C35</stp>
        <tr r="AI156" s="1"/>
      </tp>
      <tp>
        <v>0.2</v>
        <stp/>
        <stp>##V3_BDPV12</stp>
        <stp>CIGI CN Equity</stp>
        <stp>EQY_DPS</stp>
        <stp>[VALORES POTENCIALES Y SEGUIMIENTO.xlsx]POTENCIALES!R53C10</stp>
        <tr r="J53" s="1"/>
      </tp>
      <tp t="s">
        <v>06/02/2023</v>
        <stp/>
        <stp>##V3_BDPV12</stp>
        <stp>ATVI US Equity</stp>
        <stp>EXPECTED_REPORT_DT</stp>
        <stp>[VALORES POTENCIALES Y SEGUIMIENTO.xlsx]POTENCIALES!R326C8</stp>
        <tr r="H326" s="1"/>
      </tp>
      <tp t="s">
        <v>LULULEMON ATH</v>
        <stp/>
        <stp>##V3_BDPV12</stp>
        <stp>LULU US Equity</stp>
        <stp>SHORT_NAME</stp>
        <stp>[VALORES POTENCIALES Y SEGUIMIENTO.xlsx]POTENCIALES!R212C5</stp>
        <tr r="E212" s="1"/>
      </tp>
      <tp t="s">
        <v>TRIMBLE INC</v>
        <stp/>
        <stp>##V3_BDPV12</stp>
        <stp>TRMB US Equity</stp>
        <stp>SHORT_NAME</stp>
        <stp>[VALORES POTENCIALES Y SEGUIMIENTO.xlsx]POTENCIALES!R135C5</stp>
        <tr r="E135" s="1"/>
      </tp>
      <tp t="s">
        <v>Software</v>
        <stp/>
        <stp>##V3_BDPV12</stp>
        <stp>ADBE US Equity</stp>
        <stp>GICS_INDUSTRY_NAME</stp>
        <stp>[VALORES POTENCIALES Y SEGUIMIENTO.xlsx]POTENCIALES!R315C6</stp>
        <tr r="F315" s="1"/>
      </tp>
      <tp t="s">
        <v>CORNERSTONE ONDE</v>
        <stp/>
        <stp>##V3_BDPV12</stp>
        <stp>CSOD US Equity</stp>
        <stp>SHORT_NAME</stp>
        <stp>[VALORES POTENCIALES Y SEGUIMIENTO.xlsx]POTENCIALES!R304C5</stp>
        <tr r="E304" s="1"/>
      </tp>
      <tp t="s">
        <v>TRIPADVISOR INC</v>
        <stp/>
        <stp>##V3_BDPV12</stp>
        <stp>TRIP US Equity</stp>
        <stp>SHORT_NAME</stp>
        <stp>[VALORES POTENCIALES Y SEGUIMIENTO.xlsx]POTENCIALES!R265C5</stp>
        <tr r="E265" s="1"/>
      </tp>
      <tp>
        <v>22687989380.290001</v>
        <stp/>
        <stp>##V3_BDPV12</stp>
        <stp>IR UN Equity</stp>
        <stp>CUR_MKT_CAP</stp>
        <stp>[VALORES POTENCIALES Y SEGUIMIENTO.xlsx]SPX SX5E CAC40 DAX30 IBEX35!R253C3</stp>
        <tr r="C253" s="6"/>
      </tp>
      <tp t="s">
        <v>TETRA TECH INC</v>
        <stp/>
        <stp>##V3_BDPV12</stp>
        <stp>TTEK US Equity</stp>
        <stp>SHORT_NAME</stp>
        <stp>[VALORES POTENCIALES Y SEGUIMIENTO.xlsx]POTENCIALES!R143C5</stp>
        <tr r="E143" s="1"/>
      </tp>
      <tp t="s">
        <v>OPEN TEXT CORP</v>
        <stp/>
        <stp>##V3_BDPV12</stp>
        <stp>OTEX US Equity</stp>
        <stp>SHORT_NAME</stp>
        <stp>[VALORES POTENCIALES Y SEGUIMIENTO.xlsx]POTENCIALES!R323C5</stp>
        <tr r="E323" s="1"/>
      </tp>
      <tp>
        <v>46.875</v>
        <stp/>
        <stp>##V3_BDPV12</stp>
        <stp>DT US Equity</stp>
        <stp>LAST PRICE</stp>
        <stp>[VALORES POTENCIALES Y SEGUIMIENTO.xlsx]POTENCIALES!R305C30</stp>
        <tr r="AD305" s="1"/>
      </tp>
      <tp t="s">
        <v>BROADCOM INC</v>
        <stp/>
        <stp>##V3_BDPV12</stp>
        <stp>AVGO US Equity</stp>
        <stp>SHORT_NAME</stp>
        <stp>[VALORES POTENCIALES Y SEGUIMIENTO.xlsx]POTENCIALES!R351C5</stp>
        <tr r="E351" s="1"/>
      </tp>
      <tp t="s">
        <v>NETAPP INC</v>
        <stp/>
        <stp>##V3_BDPV12</stp>
        <stp>NTAP US Equity</stp>
        <stp>SHORT_NAME</stp>
        <stp>[VALORES POTENCIALES Y SEGUIMIENTO.xlsx]POTENCIALES!R333C5</stp>
        <tr r="E333" s="1"/>
      </tp>
      <tp t="s">
        <v>Software</v>
        <stp/>
        <stp>##V3_BDPV12</stp>
        <stp>MIME US Equity</stp>
        <stp>GICS_INDUSTRY_NAME</stp>
        <stp>[VALORES POTENCIALES Y SEGUIMIENTO.xlsx]POTENCIALES!R278C6</stp>
        <tr r="F278" s="1"/>
      </tp>
      <tp t="s">
        <v>STERICYCLE INC</v>
        <stp/>
        <stp>##V3_BDPV12</stp>
        <stp>SRCL US Equity</stp>
        <stp>SHORT_NAME</stp>
        <stp>[VALORES POTENCIALES Y SEGUIMIENTO.xlsx]POTENCIALES!R145C5</stp>
        <tr r="E145" s="1"/>
      </tp>
      <tp t="s">
        <v>MSCI INC</v>
        <stp/>
        <stp>##V3_BDPV12</stp>
        <stp>MSCI US Equity</stp>
        <stp>SHORT_NAME</stp>
        <stp>[VALORES POTENCIALES Y SEGUIMIENTO.xlsx]POTENCIALES!R314C5</stp>
        <tr r="E314" s="1"/>
      </tp>
      <tp>
        <v>1.7787668258792879</v>
        <stp/>
        <stp>##V3_BDPV12</stp>
        <stp>OSK US Equity</stp>
        <stp>NET_DEBT_TO_EBITDA</stp>
        <stp>[VALORES POTENCIALES Y SEGUIMIENTO.xlsx]POTENCIALES!R154C20</stp>
        <tr r="T154" s="1"/>
      </tp>
      <tp>
        <v>-0.4303351751030855</v>
        <stp/>
        <stp>##V3_BDPV12</stp>
        <stp>VSH US Equity</stp>
        <stp>NET_DEBT_TO_EBITDA</stp>
        <stp>[VALORES POTENCIALES Y SEGUIMIENTO.xlsx]POTENCIALES!R134C20</stp>
        <tr r="T134" s="1"/>
      </tp>
      <tp>
        <v>1.4464427807032745</v>
        <stp/>
        <stp>##V3_BDPV12</stp>
        <stp>MSM US Equity</stp>
        <stp>NET_DEBT_TO_EBITDA</stp>
        <stp>[VALORES POTENCIALES Y SEGUIMIENTO.xlsx]POTENCIALES!R223C20</stp>
        <tr r="T223" s="1"/>
      </tp>
      <tp>
        <v>0.74683256029763623</v>
        <stp/>
        <stp>##V3_BDPV12</stp>
        <stp>WSM US Equity</stp>
        <stp>NET_DEBT_TO_EBITDA</stp>
        <stp>[VALORES POTENCIALES Y SEGUIMIENTO.xlsx]POTENCIALES!R233C20</stp>
        <tr r="T233" s="1"/>
      </tp>
      <tp>
        <v>10.324167166673631</v>
        <stp/>
        <stp>##V3_BDPV12</stp>
        <stp>KBR US Equity</stp>
        <stp>EV_EBITDA_ADJUSTED</stp>
        <stp>[VALORES POTENCIALES Y SEGUIMIENTO.xlsx]POTENCIALES!R142C15</stp>
        <tr r="O142" s="1"/>
      </tp>
      <tp>
        <v>2.0031201547202269</v>
        <stp/>
        <stp>##V3_BDPV12</stp>
        <stp>PSN US Equity</stp>
        <stp>NET_DEBT_TO_EBITDA</stp>
        <stp>[VALORES POTENCIALES Y SEGUIMIENTO.xlsx]POTENCIALES!R341C20</stp>
        <tr r="T341" s="1"/>
      </tp>
      <tp>
        <v>2.5101160862354894</v>
        <stp/>
        <stp>##V3_BDPV12</stp>
        <stp>NSC US Equity</stp>
        <stp>NET_DEBT_TO_EBITDA</stp>
        <stp>[VALORES POTENCIALES Y SEGUIMIENTO.xlsx]POTENCIALES!R171C20</stp>
        <tr r="T171" s="1"/>
      </tp>
      <tp>
        <v>3.2314409551036047</v>
        <stp/>
        <stp>##V3_BDPV12</stp>
        <stp>MSA US Equity</stp>
        <stp>NET_DEBT_TO_EBITDA</stp>
        <stp>[VALORES POTENCIALES Y SEGUIMIENTO.xlsx]POTENCIALES!R150C20</stp>
        <tr r="T150" s="1"/>
      </tp>
      <tp>
        <v>3.2015062354910118</v>
        <stp/>
        <stp>##V3_BDPV12</stp>
        <stp>RSG US Equity</stp>
        <stp>NET_DEBT_TO_EBITDA</stp>
        <stp>[VALORES POTENCIALES Y SEGUIMIENTO.xlsx]POTENCIALES!R144C20</stp>
        <tr r="T144" s="1"/>
      </tp>
      <tp>
        <v>5.00546505608283</v>
        <stp/>
        <stp>##V3_BDPV12</stp>
        <stp>BBY US Equity</stp>
        <stp>EV_EBITDA_ADJUSTED</stp>
        <stp>[VALORES POTENCIALES Y SEGUIMIENTO.xlsx]POTENCIALES!R224C15</stp>
        <tr r="O224" s="1"/>
      </tp>
      <tp>
        <v>2.1214940848065931</v>
        <stp/>
        <stp>##V3_BDPV12</stp>
        <stp>CSX US Equity</stp>
        <stp>NET_DEBT_TO_EBITDA</stp>
        <stp>[VALORES POTENCIALES Y SEGUIMIENTO.xlsx]POTENCIALES!R174C20</stp>
        <tr r="T174" s="1"/>
      </tp>
      <tp>
        <v>8.0394229362090144</v>
        <stp/>
        <stp>##V3_BDPV12</stp>
        <stp>WBA US Equity</stp>
        <stp>EV_EBITDA_ADJUSTED</stp>
        <stp>[VALORES POTENCIALES Y SEGUIMIENTO.xlsx]POTENCIALES!R232C15</stp>
        <tr r="O232" s="1"/>
      </tp>
      <tp>
        <v>1.802077255222313</v>
        <stp/>
        <stp>##V3_BDPV12</stp>
        <stp>CNR CN Equity</stp>
        <stp>NET_DEBT_TO_EBITDA</stp>
        <stp>[VALORES POTENCIALES Y SEGUIMIENTO.xlsx]POTENCIALES!R172C20</stp>
        <tr r="T172" s="1"/>
      </tp>
      <tp>
        <v>3.8322921672272945</v>
        <stp/>
        <stp>##V3_BDPV12</stp>
        <stp>KSS US Equity</stp>
        <stp>NET_DEBT_TO_EBITDA</stp>
        <stp>[VALORES POTENCIALES Y SEGUIMIENTO.xlsx]POTENCIALES!R239C20</stp>
        <tr r="T239" s="1"/>
      </tp>
      <tp>
        <v>9.331945550513236</v>
        <stp/>
        <stp>##V3_BDPV12</stp>
        <stp>IBM US Equity</stp>
        <stp>EV_EBITDA_ADJUSTED</stp>
        <stp>[VALORES POTENCIALES Y SEGUIMIENTO.xlsx]POTENCIALES!R335C15</stp>
        <tr r="O335" s="1"/>
      </tp>
      <tp t="s">
        <v>30/12/2022</v>
        <stp/>
        <stp>##V3_BDPV12</stp>
        <stp>DKS US Equity</stp>
        <stp>DVD_PAY_DT</stp>
        <stp>[VALORES POTENCIALES Y SEGUIMIENTO.xlsx]POTENCIALES!R247C12</stp>
        <tr r="L247" s="1"/>
      </tp>
      <tp>
        <v>2.2696538936959207</v>
        <stp/>
        <stp>##V3_BDPV12</stp>
        <stp>KSU US Equity</stp>
        <stp>NET_DEBT_TO_EBITDA</stp>
        <stp>[VALORES POTENCIALES Y SEGUIMIENTO.xlsx]POTENCIALES!R175C20</stp>
        <tr r="T175" s="1"/>
      </tp>
      <tp>
        <v>0.14000000000000001</v>
        <stp/>
        <stp>##V3_BDPV12</stp>
        <stp>LDO IM Equity</stp>
        <stp>EQY_DPS</stp>
        <stp>[VALORES POTENCIALES Y SEGUIMIENTO.xlsx]CARTERA!R60C39</stp>
        <tr r="AM60" s="4"/>
      </tp>
      <tp t="s">
        <v>ABIOMED Inc</v>
        <stp/>
        <stp>##V3_BDPV12</stp>
        <stp>ABMD UW Equity</stp>
        <stp>SECURITY_NAME</stp>
        <stp>[VALORES POTENCIALES Y SEGUIMIENTO.xlsx]SPX SX5E CAC40 DAX30 IBEX35!R13C5</stp>
        <tr r="E13" s="6"/>
      </tp>
      <tp t="s">
        <v>27/04/2023</v>
        <stp/>
        <stp>##V3_BDPV12</stp>
        <stp>GGG US Equity</stp>
        <stp>EXPECTED_REPORT_DT</stp>
        <stp>[VALORES POTENCIALES Y SEGUIMIENTO.xlsx]POTENCIALES!R157C8</stp>
        <tr r="H157" s="1"/>
      </tp>
      <tp>
        <v>0.51200000000000001</v>
        <stp/>
        <stp>##V3_BDPV12</stp>
        <stp>SEM PL Equity</stp>
        <stp>EQY_DPS</stp>
        <stp>[VALORES POTENCIALES Y SEGUIMIENTO.xlsx]CARTERA!R48C39</stp>
        <tr r="AM48" s="4"/>
      </tp>
      <tp t="s">
        <v>CROWN HOLDINGS I</v>
        <stp/>
        <stp>##V3_BDPV12</stp>
        <stp>CCK US Equity</stp>
        <stp>SHORT_NAME</stp>
        <stp>[VALORES POTENCIALES Y SEGUIMIENTO.xlsx]POTENCIALES!R166C5</stp>
        <tr r="E166" s="1"/>
      </tp>
      <tp>
        <v>85.549400000000006</v>
        <stp/>
        <stp>##V3_BDPV12</stp>
        <stp>CVS US Equity</stp>
        <stp>LAST PRICE</stp>
        <stp>[VALORES POTENCIALES Y SEGUIMIENTO.xlsx]POTENCIALES!R100C30</stp>
        <tr r="AD100" s="1"/>
      </tp>
      <tp t="s">
        <v>AUTOMATIC DATA</v>
        <stp/>
        <stp>##V3_BDPV12</stp>
        <stp>ADP US Equity</stp>
        <stp>SHORT_NAME</stp>
        <stp>[VALORES POTENCIALES Y SEGUIMIENTO.xlsx]POTENCIALES!R184C5</stp>
        <tr r="E184" s="1"/>
      </tp>
      <tp t="s">
        <v>EQUIFAX INC</v>
        <stp/>
        <stp>##V3_BDPV12</stp>
        <stp>EFX US Equity</stp>
        <stp>SHORT_NAME</stp>
        <stp>[VALORES POTENCIALES Y SEGUIMIENTO.xlsx]POTENCIALES!R180C5</stp>
        <tr r="E180" s="1"/>
      </tp>
      <tp>
        <v>113.26</v>
        <stp/>
        <stp>##V3_BDPV12</stp>
        <stp>NSP US Equity</stp>
        <stp>PX_CLOSE_1D</stp>
        <stp>[VALORES POTENCIALES Y SEGUIMIENTO.xlsx]POTENCIALES!R56C32</stp>
        <tr r="AF56" s="1"/>
      </tp>
      <tp>
        <v>10833620092.959999</v>
        <stp/>
        <stp>##V3_BDPV12</stp>
        <stp>TPR UN Equity</stp>
        <stp>CUR_MKT_CAP</stp>
        <stp>[VALORES POTENCIALES Y SEGUIMIENTO.xlsx]SPX SX5E CAC40 DAX30 IBEX35!R448C3</stp>
        <tr r="C448" s="6"/>
      </tp>
      <tp>
        <v>54625241015.409996</v>
        <stp/>
        <stp>##V3_BDPV12</stp>
        <stp>MAR UW Equity</stp>
        <stp>CUR_MKT_CAP</stp>
        <stp>[VALORES POTENCIALES Y SEGUIMIENTO.xlsx]SPX SX5E CAC40 DAX30 IBEX35!R300C3</stp>
        <tr r="C300" s="6"/>
      </tp>
      <tp>
        <v>8248151477.8399992</v>
        <stp/>
        <stp>##V3_BDPV12</stp>
        <stp>HAS UW Equity</stp>
        <stp>CUR_MKT_CAP</stp>
        <stp>[VALORES POTENCIALES Y SEGUIMIENTO.xlsx]SPX SX5E CAC40 DAX30 IBEX35!R220C3</stp>
        <tr r="C220" s="6"/>
      </tp>
      <tp t="s">
        <v>MAXIMUS INC</v>
        <stp/>
        <stp>##V3_BDPV12</stp>
        <stp>MMS US Equity</stp>
        <stp>SHORT_NAME</stp>
        <stp>[VALORES POTENCIALES Y SEGUIMIENTO.xlsx]POTENCIALES!R338C5</stp>
        <tr r="E338" s="1"/>
      </tp>
      <tp t="s">
        <v>DOMINO'S PIZZA</v>
        <stp/>
        <stp>##V3_BDPV12</stp>
        <stp>DPZ US Equity</stp>
        <stp>SHORT_NAME</stp>
        <stp>[VALORES POTENCIALES Y SEGUIMIENTO.xlsx]POTENCIALES!R241C5</stp>
        <tr r="E241" s="1"/>
      </tp>
      <tp t="s">
        <v>MHY8564M1057</v>
        <stp/>
        <stp>##V3_BDPV12</stp>
        <stp>TGP US Equity</stp>
        <stp>ID_ISIN</stp>
        <stp>[VALORES POTENCIALES Y SEGUIMIENTO.xlsx]CARTERA!R56C3</stp>
        <tr r="C56" s="4"/>
      </tp>
      <tp>
        <v>256.44</v>
        <stp/>
        <stp>##V3_BDPV12</stp>
        <stp>MSI US Equity</stp>
        <stp>PX_CLOSE_1D</stp>
        <stp>[VALORES POTENCIALES Y SEGUIMIENTO.xlsx]POTENCIALES!R14C32</stp>
        <tr r="AF14" s="1"/>
      </tp>
      <tp t="s">
        <v>Specialty Retail</v>
        <stp/>
        <stp>##V3_BDPV12</stp>
        <stp>LB US Equity</stp>
        <stp>GICS_INDUSTRY_NAME</stp>
        <stp>[VALORES POTENCIALES Y SEGUIMIENTO.xlsx]POTENCIALES!R211C6</stp>
        <tr r="F211" s="1"/>
      </tp>
      <tp t="s">
        <v>Automatic Data Processing Inc</v>
        <stp/>
        <stp>##V3_BDPV12</stp>
        <stp>ADP UW Equity</stp>
        <stp>SECURITY_NAME</stp>
        <stp>[VALORES POTENCIALES Y SEGUIMIENTO.xlsx]SPX SX5E CAC40 DAX30 IBEX35!R19C5</stp>
        <tr r="E19" s="6"/>
      </tp>
      <tp t="s">
        <v>Ameriprise Financial Inc</v>
        <stp/>
        <stp>##V3_BDPV12</stp>
        <stp>AMP UN Equity</stp>
        <stp>SECURITY_NAME</stp>
        <stp>[VALORES POTENCIALES Y SEGUIMIENTO.xlsx]SPX SX5E CAC40 DAX30 IBEX35!R39C5</stp>
        <tr r="E39" s="6"/>
      </tp>
      <tp t="s">
        <v>METTLER-TOLEDO</v>
        <stp/>
        <stp>##V3_BDPV12</stp>
        <stp>MTD US Equity</stp>
        <stp>SHORT_NAME</stp>
        <stp>[VALORES POTENCIALES Y SEGUIMIENTO.xlsx]POTENCIALES!R128C5</stp>
        <tr r="E128" s="1"/>
      </tp>
      <tp t="s">
        <v>Specialty Retail</v>
        <stp/>
        <stp>##V3_BDPV12</stp>
        <stp>HD US Equity</stp>
        <stp>GICS_INDUSTRY_NAME</stp>
        <stp>[VALORES POTENCIALES Y SEGUIMIENTO.xlsx]POTENCIALES!R221C6</stp>
        <tr r="F221" s="1"/>
      </tp>
      <tp t="s">
        <v>Software</v>
        <stp/>
        <stp>##V3_BDPV12</stp>
        <stp>TYL US Equity</stp>
        <stp>GICS_INDUSTRY_NAME</stp>
        <stp>[VALORES POTENCIALES Y SEGUIMIENTO.xlsx]POTENCIALES!R317C6</stp>
        <tr r="F317" s="1"/>
      </tp>
      <tp>
        <v>61236573816.599998</v>
        <stp/>
        <stp>##V3_BDPV12</stp>
        <stp>HUM US Equity</stp>
        <stp>CUR_MKT_CAP</stp>
        <stp>[VALORES POTENCIALES Y SEGUIMIENTO.xlsx]POTENCIALES!R79C17</stp>
        <tr r="Q79" s="1"/>
      </tp>
      <tp>
        <v>15446536951.119999</v>
        <stp/>
        <stp>##V3_BDPV12</stp>
        <stp>CPB UN Equity</stp>
        <stp>CUR_MKT_CAP</stp>
        <stp>[VALORES POTENCIALES Y SEGUIMIENTO.xlsx]SPX SX5E CAC40 DAX30 IBEX35!R118C3</stp>
        <tr r="C118" s="6"/>
      </tp>
      <tp>
        <v>48133630794.380005</v>
        <stp/>
        <stp>##V3_BDPV12</stp>
        <stp>KHC UW Equity</stp>
        <stp>CUR_MKT_CAP</stp>
        <stp>[VALORES POTENCIALES Y SEGUIMIENTO.xlsx]SPX SX5E CAC40 DAX30 IBEX35!R269C3</stp>
        <tr r="C269" s="6"/>
      </tp>
      <tp>
        <v>56.75</v>
        <stp/>
        <stp>##V3_BDPV12</stp>
        <stp>941 HK Equity</stp>
        <stp>PX_CLOSE_1D</stp>
        <stp>[VALORES POTENCIALES Y SEGUIMIENTO.xlsx]POTENCIALES!R363C32</stp>
        <tr r="AF363" s="1"/>
      </tp>
      <tp t="s">
        <v>Aerospace &amp; Defense</v>
        <stp/>
        <stp>##V3_BDPV12</stp>
        <stp>SPR US Equity</stp>
        <stp>GICS_INDUSTRY_NAME</stp>
        <stp>[VALORES POTENCIALES Y SEGUIMIENTO.xlsx]POTENCIALES!R200C6</stp>
        <tr r="F200" s="1"/>
      </tp>
      <tp>
        <v>9.3517188889575618</v>
        <stp/>
        <stp>##V3_BDPV12</stp>
        <stp>PH US Equity</stp>
        <stp>EV_EBITDA_ADJUSTED</stp>
        <stp>[VALORES POTENCIALES Y SEGUIMIENTO.xlsx]POTENCIALES!R164C15</stp>
        <tr r="O164" s="1"/>
      </tp>
      <tp t="s">
        <v>IT Services</v>
        <stp/>
        <stp>##V3_BDPV12</stp>
        <stp>FISV US Equity</stp>
        <stp>GICS_INDUSTRY_NAME</stp>
        <stp>[VALORES POTENCIALES Y SEGUIMIENTO.xlsx]POTENCIALES!R309C6</stp>
        <tr r="F309" s="1"/>
      </tp>
      <tp t="s">
        <v>CITRIX SYSTEMS</v>
        <stp/>
        <stp>##V3_BDPV12</stp>
        <stp>CTXS US Equity</stp>
        <stp>SHORT_NAME</stp>
        <stp>[VALORES POTENCIALES Y SEGUIMIENTO.xlsx]POTENCIALES!R302C5</stp>
        <tr r="E302" s="1"/>
      </tp>
      <tp t="s">
        <v>US4642882249</v>
        <stp/>
        <stp>##V3_BDPV12</stp>
        <stp>ICLN US Equity</stp>
        <stp>ID_ISIN</stp>
        <stp>[VALORES POTENCIALES Y SEGUIMIENTO.xlsx]CARTERA!R52C3</stp>
        <tr r="C52" s="4"/>
      </tp>
      <tp t="s">
        <v>03/03/2023</v>
        <stp/>
        <stp>##V3_BDPV12</stp>
        <stp>BURL US Equity</stp>
        <stp>EXPECTED_REPORT_DT</stp>
        <stp>[VALORES POTENCIALES Y SEGUIMIENTO.xlsx]POTENCIALES!R216C8</stp>
        <tr r="H216" s="1"/>
      </tp>
      <tp t="s">
        <v>08/02/2023</v>
        <stp/>
        <stp>##V3_BDPV12</stp>
        <stp>MPWR US Equity</stp>
        <stp>EXPECTED_REPORT_DT</stp>
        <stp>[VALORES POTENCIALES Y SEGUIMIENTO.xlsx]POTENCIALES!R353C8</stp>
        <tr r="H353" s="1"/>
      </tp>
      <tp t="s">
        <v>06/02/2023</v>
        <stp/>
        <stp>##V3_BDPV12</stp>
        <stp>TTWO US Equity</stp>
        <stp>EXPECTED_REPORT_DT</stp>
        <stp>[VALORES POTENCIALES Y SEGUIMIENTO.xlsx]POTENCIALES!R327C8</stp>
        <tr r="H327" s="1"/>
      </tp>
      <tp>
        <v>112.28</v>
        <stp/>
        <stp>##V3_BDPV12</stp>
        <stp>EA US Equity</stp>
        <stp>LAST PRICE</stp>
        <stp>[VALORES POTENCIALES Y SEGUIMIENTO.xlsx]POTENCIALES!R329C30</stp>
        <tr r="AD329" s="1"/>
      </tp>
      <tp t="s">
        <v>T ROWE PRICE GRP</v>
        <stp/>
        <stp>##V3_BDPV12</stp>
        <stp>TROW US Equity</stp>
        <stp>SHORT_NAME</stp>
        <stp>[VALORES POTENCIALES Y SEGUIMIENTO.xlsx]POTENCIALES!R114C5</stp>
        <tr r="E114" s="1"/>
      </tp>
      <tp t="s">
        <v>29/03/2023</v>
        <stp/>
        <stp>##V3_BDPV12</stp>
        <stp>VRNT US Equity</stp>
        <stp>EXPECTED_REPORT_DT</stp>
        <stp>[VALORES POTENCIALES Y SEGUIMIENTO.xlsx]POTENCIALES!R321C8</stp>
        <tr r="H321" s="1"/>
      </tp>
      <tp t="s">
        <v>US0378331005</v>
        <stp/>
        <stp>##V3_BDPV12</stp>
        <stp>AAPL US Equity</stp>
        <stp>ID_ISIN</stp>
        <stp>[VALORES POTENCIALES Y SEGUIMIENTO.xlsx]CARTERA!R50C3</stp>
        <tr r="C50" s="4"/>
      </tp>
      <tp t="s">
        <v>US92763W1036</v>
        <stp/>
        <stp>##V3_BDPV12</stp>
        <stp>VIPS US Equity</stp>
        <stp>ID_ISIN</stp>
        <stp>[VALORES POTENCIALES Y SEGUIMIENTO.xlsx]CARTERA!R58C3</stp>
        <tr r="C58" s="4"/>
      </tp>
      <tp t="s">
        <v>Interactive Media &amp; Services</v>
        <stp/>
        <stp>##V3_BDPV12</stp>
        <stp>JCOM US Equity</stp>
        <stp>GICS_INDUSTRY_NAME</stp>
        <stp>[VALORES POTENCIALES Y SEGUIMIENTO.xlsx]POTENCIALES!R303C6</stp>
        <tr r="F303" s="1"/>
      </tp>
      <tp t="s">
        <v>09/02/2023</v>
        <stp/>
        <stp>##V3_BDPV12</stp>
        <stp>SPGI US Equity</stp>
        <stp>EXPECTED_REPORT_DT</stp>
        <stp>[VALORES POTENCIALES Y SEGUIMIENTO.xlsx]POTENCIALES!R183C8</stp>
        <tr r="H183" s="1"/>
      </tp>
      <tp>
        <v>113.02</v>
        <stp/>
        <stp>##V3_BDPV12</stp>
        <stp>BA US Equity</stp>
        <stp>LOW_52WEEK</stp>
        <stp>[VALORES POTENCIALES Y SEGUIMIENTO.xlsx]POTENCIALES!R196C35</stp>
        <tr r="AI196" s="1"/>
      </tp>
      <tp>
        <v>121043241900.00002</v>
        <stp/>
        <stp>##V3_BDPV12</stp>
        <stp>INTC US Equity</stp>
        <stp>CUR_MKT_CAP</stp>
        <stp>[VALORES POTENCIALES Y SEGUIMIENTO.xlsx]CARTERA!R28C20</stp>
        <tr r="T28" s="4"/>
      </tp>
      <tp>
        <v>3.8232306355677341</v>
        <stp/>
        <stp>##V3_BDPV12</stp>
        <stp>DRI US Equity</stp>
        <stp>NET_DEBT_TO_EBITDA</stp>
        <stp>[VALORES POTENCIALES Y SEGUIMIENTO.xlsx]POTENCIALES!R245C20</stp>
        <tr r="T245" s="1"/>
      </tp>
      <tp>
        <v>94329581203.615021</v>
        <stp/>
        <stp>##V3_BDPV12</stp>
        <stp>TJX  US Equity</stp>
        <stp>CUR_MKT_CAP</stp>
        <stp>[VALORES POTENCIALES Y SEGUIMIENTO.xlsx]POTENCIALES!R234C17</stp>
        <tr r="Q234" s="1"/>
      </tp>
      <tp>
        <v>0.53076323987538943</v>
        <stp/>
        <stp>##V3_BDPV12</stp>
        <stp>CRM US Equity</stp>
        <stp>NET_DEBT_TO_EBITDA</stp>
        <stp>[VALORES POTENCIALES Y SEGUIMIENTO.xlsx]POTENCIALES!R288C20</stp>
        <tr r="T288" s="1"/>
      </tp>
      <tp>
        <v>8.606165644171778</v>
        <stp/>
        <stp>##V3_BDPV12</stp>
        <stp>NCR US Equity</stp>
        <stp>EV_EBITDA_ADJUSTED</stp>
        <stp>[VALORES POTENCIALES Y SEGUIMIENTO.xlsx]POTENCIALES!R343C15</stp>
        <tr r="O343" s="1"/>
      </tp>
      <tp>
        <v>2.7803897947116138</v>
        <stp/>
        <stp>##V3_BDPV12</stp>
        <stp>DOL CN Equity</stp>
        <stp>NET_DEBT_TO_EBITDA</stp>
        <stp>[VALORES POTENCIALES Y SEGUIMIENTO.xlsx]POTENCIALES!R226C20</stp>
        <tr r="T226" s="1"/>
      </tp>
      <tp>
        <v>2.7971352699766636</v>
        <stp/>
        <stp>##V3_BDPV12</stp>
        <stp>BRO US Equity</stp>
        <stp>NET_DEBT_TO_EBITDA</stp>
        <stp>[VALORES POTENCIALES Y SEGUIMIENTO.xlsx]POTENCIALES!R116C20</stp>
        <tr r="T116" s="1"/>
      </tp>
      <tp>
        <v>1.8708321332635822</v>
        <stp/>
        <stp>##V3_BDPV12</stp>
        <stp>HRB US Equity</stp>
        <stp>NET_DEBT_TO_EBITDA</stp>
        <stp>[VALORES POTENCIALES Y SEGUIMIENTO.xlsx]POTENCIALES!R191C20</stp>
        <tr r="T191" s="1"/>
      </tp>
      <tp>
        <v>5.9596289960081823E-2</v>
        <stp/>
        <stp>##V3_BDPV12</stp>
        <stp>BRC US Equity</stp>
        <stp>NET_DEBT_TO_EBITDA</stp>
        <stp>[VALORES POTENCIALES Y SEGUIMIENTO.xlsx]POTENCIALES!R130C20</stp>
        <tr r="T130" s="1"/>
      </tp>
      <tp>
        <v>5.9596289960081823E-2</v>
        <stp/>
        <stp>##V3_BDPV12</stp>
        <stp>BRC US Equity</stp>
        <stp>NET_DEBT_TO_EBITDA</stp>
        <stp>[VALORES POTENCIALES Y SEGUIMIENTO.xlsx]POTENCIALES!R258C20</stp>
        <tr r="T258" s="1"/>
      </tp>
      <tp>
        <v>5.9596289960081823E-2</v>
        <stp/>
        <stp>##V3_BDPV12</stp>
        <stp>BRC US Equity</stp>
        <stp>NET_DEBT_TO_EBITDA</stp>
        <stp>[VALORES POTENCIALES Y SEGUIMIENTO.xlsx]POTENCIALES!R308C20</stp>
        <tr r="T308" s="1"/>
      </tp>
      <tp>
        <v>24.480030628759728</v>
        <stp/>
        <stp>##V3_BDPV12</stp>
        <stp>MCD US Equity</stp>
        <stp>EV_EBITDA_ADJUSTED</stp>
        <stp>[VALORES POTENCIALES Y SEGUIMIENTO.xlsx]POTENCIALES!R246C15</stp>
        <tr r="O246" s="1"/>
      </tp>
      <tp>
        <v>10.386928205221876</v>
        <stp/>
        <stp>##V3_BDPV12</stp>
        <stp>ACM US Equity</stp>
        <stp>EV_EBITDA_ADJUSTED</stp>
        <stp>[VALORES POTENCIALES Y SEGUIMIENTO.xlsx]POTENCIALES!R136C15</stp>
        <tr r="O136" s="1"/>
      </tp>
      <tp>
        <v>21.100307400731054</v>
        <stp/>
        <stp>##V3_BDPV12</stp>
        <stp>WCN US Equity</stp>
        <stp>EV_EBITDA_ADJUSTED</stp>
        <stp>[VALORES POTENCIALES Y SEGUIMIENTO.xlsx]POTENCIALES!R147C15</stp>
        <tr r="O147" s="1"/>
      </tp>
      <tp>
        <v>24.661605670103093</v>
        <stp/>
        <stp>##V3_BDPV12</stp>
        <stp>MCO US Equity</stp>
        <stp>EV_EBITDA_ADJUSTED</stp>
        <stp>[VALORES POTENCIALES Y SEGUIMIENTO.xlsx]POTENCIALES!R182C15</stp>
        <tr r="O182" s="1"/>
      </tp>
      <tp>
        <v>4.8228857566765573</v>
        <stp/>
        <stp>##V3_BDPV12</stp>
        <stp>TRU US Equity</stp>
        <stp>NET_DEBT_TO_EBITDA</stp>
        <stp>[VALORES POTENCIALES Y SEGUIMIENTO.xlsx]POTENCIALES!R181C20</stp>
        <tr r="T181" s="1"/>
      </tp>
      <tp>
        <v>11.034619350750001</v>
        <stp/>
        <stp>##V3_BDPV12</stp>
        <stp>CCK US Equity</stp>
        <stp>EV_EBITDA_ADJUSTED</stp>
        <stp>[VALORES POTENCIALES Y SEGUIMIENTO.xlsx]POTENCIALES!R166C15</stp>
        <tr r="O166" s="1"/>
      </tp>
      <tp t="s">
        <v>03/05/2023</v>
        <stp/>
        <stp>##V3_BDPV12</stp>
        <stp>BEN US Equity</stp>
        <stp>EXPECTED_REPORT_DT</stp>
        <stp>[VALORES POTENCIALES Y SEGUIMIENTO.xlsx]POTENCIALES!R113C8</stp>
        <tr r="H113" s="1"/>
      </tp>
      <tp>
        <v>36.450000000000003</v>
        <stp/>
        <stp>##V3_BDPV12</stp>
        <stp>TOY CN Equity</stp>
        <stp>PX_CLOSE_1D</stp>
        <stp>[VALORES POTENCIALES Y SEGUIMIENTO.xlsx]POTENCIALES!R29C32</stp>
        <tr r="AF29" s="1"/>
      </tp>
      <tp t="s">
        <v>Amgen Inc</v>
        <stp/>
        <stp>##V3_BDPV12</stp>
        <stp>AMGN UW Equity</stp>
        <stp>SECURITY_NAME</stp>
        <stp>[VALORES POTENCIALES Y SEGUIMIENTO.xlsx]SPX SX5E CAC40 DAX30 IBEX35!R38C5</stp>
        <tr r="E38" s="6"/>
      </tp>
      <tp t="s">
        <v>Allegion plc</v>
        <stp/>
        <stp>##V3_BDPV12</stp>
        <stp>ALLE UN Equity</stp>
        <stp>SECURITY_NAME</stp>
        <stp>[VALORES POTENCIALES Y SEGUIMIENTO.xlsx]SPX SX5E CAC40 DAX30 IBEX35!R33C5</stp>
        <tr r="E33" s="6"/>
      </tp>
      <tp t="s">
        <v>Machinery</v>
        <stp/>
        <stp>##V3_BDPV12</stp>
        <stp>SNA US Equity</stp>
        <stp>GICS_INDUSTRY_NAME</stp>
        <stp>[VALORES POTENCIALES Y SEGUIMIENTO.xlsx]POTENCIALES!R151C6</stp>
        <tr r="F151" s="1"/>
      </tp>
      <tp t="s">
        <v>#N/A Invalid Security</v>
        <stp/>
        <stp>##V3_BDPV12</stp>
        <stp>CGI US Equity</stp>
        <stp>EXPECTED_REPORT_DT</stp>
        <stp>[VALORES POTENCIALES Y SEGUIMIENTO.xlsx]POTENCIALES!R342C8</stp>
        <tr r="H342" s="1"/>
      </tp>
      <tp>
        <v>115.63</v>
        <stp/>
        <stp>##V3_BDPV12</stp>
        <stp>GPC US Equity</stp>
        <stp>LOW_52WEEK</stp>
        <stp>[VALORES POTENCIALES Y SEGUIMIENTO.xlsx]POTENCIALES!R219C35</stp>
        <tr r="AI219" s="1"/>
      </tp>
      <tp t="s">
        <v>Booking Holdings Inc</v>
        <stp/>
        <stp>##V3_BDPV12</stp>
        <stp>BKNG UW Equity</stp>
        <stp>SECURITY_NAME</stp>
        <stp>[VALORES POTENCIALES Y SEGUIMIENTO.xlsx]SPX SX5E CAC40 DAX30 IBEX35!R71C5</stp>
        <tr r="E71" s="6"/>
      </tp>
      <tp t="s">
        <v>13/02/2023</v>
        <stp/>
        <stp>##V3_BDPV12</stp>
        <stp>IAC US Equity</stp>
        <stp>EXPECTED_REPORT_DT</stp>
        <stp>[VALORES POTENCIALES Y SEGUIMIENTO.xlsx]POTENCIALES!R268C8</stp>
        <tr r="H268" s="1"/>
      </tp>
      <tp t="s">
        <v>28/04/2023</v>
        <stp/>
        <stp>##V3_BDPV12</stp>
        <stp>CAT US Equity</stp>
        <stp>EXPECTED_REPORT_DT</stp>
        <stp>[VALORES POTENCIALES Y SEGUIMIENTO.xlsx]POTENCIALES!R152C8</stp>
        <tr r="H152" s="1"/>
      </tp>
      <tp t="s">
        <v>14/02/2023</v>
        <stp/>
        <stp>##V3_BDPV12</stp>
        <stp>AAP US Equity</stp>
        <stp>EXPECTED_REPORT_DT</stp>
        <stp>[VALORES POTENCIALES Y SEGUIMIENTO.xlsx]POTENCIALES!R220C8</stp>
        <tr r="H220" s="1"/>
      </tp>
      <tp t="s">
        <v>CDK GLOBAL INC</v>
        <stp/>
        <stp>##V3_BDPV12</stp>
        <stp>CDK US Equity</stp>
        <stp>SHORT_NAME</stp>
        <stp>[VALORES POTENCIALES Y SEGUIMIENTO.xlsx]POTENCIALES!R287C5</stp>
        <tr r="E287" s="1"/>
      </tp>
      <tp>
        <v>76780700456.300003</v>
        <stp/>
        <stp>##V3_BDPV12</stp>
        <stp>ZTS US Equity</stp>
        <stp>CUR_MKT_CAP</stp>
        <stp>[VALORES POTENCIALES Y SEGUIMIENTO.xlsx]POTENCIALES!R93C17</stp>
        <tr r="Q93" s="1"/>
      </tp>
      <tp t="s">
        <v>STANTEC INC</v>
        <stp/>
        <stp>##V3_BDPV12</stp>
        <stp>STN CN Equity</stp>
        <stp>SHORT_NAME</stp>
        <stp>[VALORES POTENCIALES Y SEGUIMIENTO.xlsx]POTENCIALES!R141C5</stp>
        <tr r="E141" s="1"/>
      </tp>
      <tp t="s">
        <v>Semiconductors &amp; Semiconductor</v>
        <stp/>
        <stp>##V3_BDPV12</stp>
        <stp>TER US Equity</stp>
        <stp>GICS_INDUSTRY_NAME</stp>
        <stp>[VALORES POTENCIALES Y SEGUIMIENTO.xlsx]POTENCIALES!R356C6</stp>
        <tr r="F356" s="1"/>
      </tp>
      <tp>
        <v>163270600685.66</v>
        <stp/>
        <stp>##V3_BDPV12</stp>
        <stp>UPS UN Equity</stp>
        <stp>CUR_MKT_CAP</stp>
        <stp>[VALORES POTENCIALES Y SEGUIMIENTO.xlsx]SPX SX5E CAC40 DAX30 IBEX35!R469C3</stp>
        <tr r="C469" s="6"/>
      </tp>
      <tp t="s">
        <v>09/03/2023</v>
        <stp/>
        <stp>##V3_BDPV12</stp>
        <stp>WSP CN Equity</stp>
        <stp>EXPECTED_REPORT_DT</stp>
        <stp>[VALORES POTENCIALES Y SEGUIMIENTO.xlsx]POTENCIALES!R140C8</stp>
        <tr r="H140" s="1"/>
      </tp>
      <tp t="s">
        <v>06/02/2023</v>
        <stp/>
        <stp>##V3_BDPV12</stp>
        <stp>ENR US Equity</stp>
        <stp>EXPECTED_REPORT_DT</stp>
        <stp>[VALORES POTENCIALES Y SEGUIMIENTO.xlsx]POTENCIALES!R254C8</stp>
        <tr r="H254" s="1"/>
      </tp>
      <tp>
        <v>61.67</v>
        <stp/>
        <stp>##V3_BDPV12</stp>
        <stp>APH US Equity</stp>
        <stp>LOW_52WEEK</stp>
        <stp>[VALORES POTENCIALES Y SEGUIMIENTO.xlsx]POTENCIALES!R129C35</stp>
        <tr r="AI129" s="1"/>
      </tp>
      <tp t="s">
        <v>FLEETCOR TECHNOL</v>
        <stp/>
        <stp>##V3_BDPV12</stp>
        <stp>FLT US Equity</stp>
        <stp>SHORT_NAME</stp>
        <stp>[VALORES POTENCIALES Y SEGUIMIENTO.xlsx]POTENCIALES!R192C5</stp>
        <tr r="E192" s="1"/>
      </tp>
      <tp t="s">
        <v>09/02/2023</v>
        <stp/>
        <stp>##V3_BDPV12</stp>
        <stp>HII US Equity</stp>
        <stp>EXPECTED_REPORT_DT</stp>
        <stp>[VALORES POTENCIALES Y SEGUIMIENTO.xlsx]POTENCIALES!R169C8</stp>
        <tr r="H169" s="1"/>
      </tp>
      <tp t="s">
        <v>CANADIAN PACIFIC</v>
        <stp/>
        <stp>##V3_BDPV12</stp>
        <stp>CP CN Equity</stp>
        <stp>SHORT_NAME</stp>
        <stp>[VALORES POTENCIALES Y SEGUIMIENTO.xlsx]POTENCIALES!R170C5</stp>
        <tr r="E170" s="1"/>
      </tp>
      <tp>
        <v>147.54</v>
        <stp/>
        <stp>##V3_BDPV12</stp>
        <stp>NKE US Equity</stp>
        <stp>HIGH_52WEEK</stp>
        <stp>[VALORES POTENCIALES Y SEGUIMIENTO.xlsx]POTENCIALES!R16C33</stp>
        <tr r="AG16" s="1"/>
      </tp>
      <tp>
        <v>92.27</v>
        <stp/>
        <stp>##V3_BDPV12</stp>
        <stp>GPN US Equity</stp>
        <stp>LOW_52WEEK</stp>
        <stp>[VALORES POTENCIALES Y SEGUIMIENTO.xlsx]POTENCIALES!R193C35</stp>
        <tr r="AI193" s="1"/>
      </tp>
      <tp t="s">
        <v>ENVESTNET INC</v>
        <stp/>
        <stp>##V3_BDPV12</stp>
        <stp>ENV US Equity</stp>
        <stp>SHORT_NAME</stp>
        <stp>[VALORES POTENCIALES Y SEGUIMIENTO.xlsx]POTENCIALES!R301C5</stp>
        <tr r="E301" s="1"/>
      </tp>
      <tp t="s">
        <v>IT Services</v>
        <stp/>
        <stp>##V3_BDPV12</stp>
        <stp>SQ US Equity</stp>
        <stp>GICS_INDUSTRY_NAME</stp>
        <stp>[VALORES POTENCIALES Y SEGUIMIENTO.xlsx]POTENCIALES!R190C6</stp>
        <tr r="F190" s="1"/>
      </tp>
      <tp t="s">
        <v>GLOBAL PAYMENTS</v>
        <stp/>
        <stp>##V3_BDPV12</stp>
        <stp>GPN US Equity</stp>
        <stp>SHORT_NAME</stp>
        <stp>[VALORES POTENCIALES Y SEGUIMIENTO.xlsx]POTENCIALES!R193C5</stp>
        <tr r="E193" s="1"/>
      </tp>
      <tp>
        <v>455.07</v>
        <stp/>
        <stp>##V3_BDPV12</stp>
        <stp>URI US Equity</stp>
        <stp>PX_CLOSE_1D</stp>
        <stp>[VALORES POTENCIALES Y SEGUIMIENTO.xlsx]POTENCIALES!R63C32</stp>
        <tr r="AF63" s="1"/>
      </tp>
      <tp>
        <v>154.87200000000001</v>
        <stp/>
        <stp>##V3_BDPV12</stp>
        <stp>UPS US Equity</stp>
        <stp>LOW_52WEEK</stp>
        <stp>[VALORES POTENCIALES Y SEGUIMIENTO.xlsx]POTENCIALES!R178C35</stp>
        <tr r="AI178" s="1"/>
      </tp>
      <tp t="s">
        <v>28/04/2023</v>
        <stp/>
        <stp>##V3_BDPV12</stp>
        <stp>FTV US Equity</stp>
        <stp>EXPECTED_REPORT_DT</stp>
        <stp>[VALORES POTENCIALES Y SEGUIMIENTO.xlsx]POTENCIALES!R127C8</stp>
        <tr r="H127" s="1"/>
      </tp>
      <tp t="s">
        <v>BROWN &amp; BROWN</v>
        <stp/>
        <stp>##V3_BDPV12</stp>
        <stp>BRO US Equity</stp>
        <stp>SHORT_NAME</stp>
        <stp>[VALORES POTENCIALES Y SEGUIMIENTO.xlsx]POTENCIALES!R116C5</stp>
        <tr r="E116" s="1"/>
      </tp>
      <tp>
        <v>102.94</v>
        <stp/>
        <stp>##V3_BDPV12</stp>
        <stp>MRK US Equity</stp>
        <stp>PX_CLOSE_1D</stp>
        <stp>[VALORES POTENCIALES Y SEGUIMIENTO.xlsx]POTENCIALES!R94C32</stp>
        <tr r="AF94" s="1"/>
      </tp>
      <tp>
        <v>21.14</v>
        <stp/>
        <stp>##V3_BDPV12</stp>
        <stp>SPR US Equity</stp>
        <stp>LOW_52WEEK</stp>
        <stp>[VALORES POTENCIALES Y SEGUIMIENTO.xlsx]POTENCIALES!R200C35</stp>
        <tr r="AI200" s="1"/>
      </tp>
      <tp t="s">
        <v>American Express Co</v>
        <stp/>
        <stp>##V3_BDPV12</stp>
        <stp>AXP UN Equity</stp>
        <stp>SECURITY_NAME</stp>
        <stp>[VALORES POTENCIALES Y SEGUIMIENTO.xlsx]SPX SX5E CAC40 DAX30 IBEX35!R58C5</stp>
        <tr r="E58" s="6"/>
      </tp>
      <tp t="s">
        <v>US7223041028</v>
        <stp/>
        <stp>##V3_BDPV12</stp>
        <stp>PDD US Equity</stp>
        <stp>ID_ISIN</stp>
        <stp>[VALORES POTENCIALES Y SEGUIMIENTO.xlsx]CARTERA!R23C3</stp>
        <tr r="C23" s="4"/>
      </tp>
      <tp>
        <v>7.79</v>
        <stp/>
        <stp>##V3_BDPV12</stp>
        <stp>GPS US Equity</stp>
        <stp>LOW_52WEEK</stp>
        <stp>[VALORES POTENCIALES Y SEGUIMIENTO.xlsx]POTENCIALES!R214C35</stp>
        <tr r="AI214" s="1"/>
      </tp>
      <tp>
        <v>13711185613.440001</v>
        <stp/>
        <stp>##V3_BDPV12</stp>
        <stp>TYL UN Equity</stp>
        <stp>CUR_MKT_CAP</stp>
        <stp>[VALORES POTENCIALES Y SEGUIMIENTO.xlsx]SPX SX5E CAC40 DAX30 IBEX35!R460C3</stp>
        <tr r="C460" s="6"/>
      </tp>
      <tp>
        <v>11650509887.200001</v>
        <stp/>
        <stp>##V3_BDPV12</stp>
        <stp>TTC US Equity</stp>
        <stp>CUR_MKT_CAP</stp>
        <stp>[VALORES POTENCIALES Y SEGUIMIENTO.xlsx]POTENCIALES!R21C17</stp>
        <tr r="Q21" s="1"/>
      </tp>
      <tp>
        <v>119.95</v>
        <stp/>
        <stp>##V3_BDPV12</stp>
        <stp>DOO CN Equity</stp>
        <stp>PX_CLOSE_1D</stp>
        <stp>[VALORES POTENCIALES Y SEGUIMIENTO.xlsx]POTENCIALES!R24C32</stp>
        <tr r="AF24" s="1"/>
      </tp>
      <tp t="s">
        <v>24/03/2023</v>
        <stp/>
        <stp>##V3_BDPV12</stp>
        <stp>DRI US Equity</stp>
        <stp>EXPECTED_REPORT_DT</stp>
        <stp>[VALORES POTENCIALES Y SEGUIMIENTO.xlsx]POTENCIALES!R245C8</stp>
        <tr r="H245" s="1"/>
      </tp>
      <tp>
        <v>299.41000000000003</v>
        <stp/>
        <stp>##V3_BDPV12</stp>
        <stp>DPZ US Equity</stp>
        <stp>LOW_52WEEK</stp>
        <stp>[VALORES POTENCIALES Y SEGUIMIENTO.xlsx]POTENCIALES!R241C35</stp>
        <tr r="AI241" s="1"/>
      </tp>
      <tp>
        <v>53708531461.799995</v>
        <stp/>
        <stp>##V3_BDPV12</stp>
        <stp>MPC UN Equity</stp>
        <stp>CUR_MKT_CAP</stp>
        <stp>[VALORES POTENCIALES Y SEGUIMIENTO.xlsx]SPX SX5E CAC40 DAX30 IBEX35!R319C3</stp>
        <tr r="C319" s="6"/>
      </tp>
      <tp t="s">
        <v>Electronic Equipment, Instrume</v>
        <stp/>
        <stp>##V3_BDPV12</stp>
        <stp>VSH US Equity</stp>
        <stp>GICS_INDUSTRY_NAME</stp>
        <stp>[VALORES POTENCIALES Y SEGUIMIENTO.xlsx]POTENCIALES!R134C6</stp>
        <tr r="F134" s="1"/>
      </tp>
      <tp t="s">
        <v>CH0012032048</v>
        <stp/>
        <stp>##V3_BDPV12</stp>
        <stp>ROG SW Equity</stp>
        <stp>ID_ISIN</stp>
        <stp>[VALORES POTENCIALES Y SEGUIMIENTO.xlsx]CARTERA!R17C3</stp>
        <tr r="C17" s="4"/>
      </tp>
      <tp>
        <v>23.425000000000001</v>
        <stp/>
        <stp>##V3_BDPV12</stp>
        <stp>JWN US Equity</stp>
        <stp>LAST PRICE</stp>
        <stp>[VALORES POTENCIALES Y SEGUIMIENTO.xlsx]POTENCIALES!R235C30</stp>
        <tr r="AD235" s="1"/>
      </tp>
      <tp t="s">
        <v>Construction Machinery &amp; Heavy</v>
        <stp/>
        <stp>##V3_BDPV12</stp>
        <stp>ALSN US Equity</stp>
        <stp>GICS_SUB_INDUSTRY_NAME</stp>
        <stp>[VALORES POTENCIALES Y SEGUIMIENTO.xlsx]POTENCIALES!R18C7</stp>
        <tr r="G18" s="1"/>
      </tp>
      <tp t="s">
        <v>Education Services</v>
        <stp/>
        <stp>##V3_BDPV12</stp>
        <stp>LOPE US Equity</stp>
        <stp>GICS_SUB_INDUSTRY_NAME</stp>
        <stp>[VALORES POTENCIALES Y SEGUIMIENTO.xlsx]POTENCIALES!R65C7</stp>
        <tr r="G65" s="1"/>
      </tp>
      <tp t="s">
        <v>Financial Exchanges &amp; Data</v>
        <stp/>
        <stp>##V3_BDPV12</stp>
        <stp>MORN US Equity</stp>
        <stp>GICS_SUB_INDUSTRY_NAME</stp>
        <stp>[VALORES POTENCIALES Y SEGUIMIENTO.xlsx]POTENCIALES!R44C7</stp>
        <tr r="G44" s="1"/>
      </tp>
      <tp t="s">
        <v>Health Care Equipment</v>
        <stp/>
        <stp>##V3_BDPV12</stp>
        <stp>IDXX US Equity</stp>
        <stp>GICS_SUB_INDUSTRY_NAME</stp>
        <stp>[VALORES POTENCIALES Y SEGUIMIENTO.xlsx]POTENCIALES!R70C7</stp>
        <tr r="G70" s="1"/>
      </tp>
      <tp t="s">
        <v>Household Products</v>
        <stp/>
        <stp>##V3_BDPV12</stp>
        <stp>CL US Equity</stp>
        <stp>GICS_SUB_INDUSTRY_NAME</stp>
        <stp>[VALORES POTENCIALES Y SEGUIMIENTO.xlsx]POTENCIALES!R67C7</stp>
        <tr r="G67" s="1"/>
      </tp>
      <tp>
        <v>451810860428.52002</v>
        <stp/>
        <stp>##V3_BDPV12</stp>
        <stp>TCEHY US Equity</stp>
        <stp>CUR_MKT_CAP</stp>
        <stp>[VALORES POTENCIALES Y SEGUIMIENTO.xlsx]CARTERA!R40C20</stp>
        <tr r="T40" s="4"/>
      </tp>
      <tp>
        <v>45.92</v>
        <stp/>
        <stp>##V3_BDPV12</stp>
        <stp>FL US Equity</stp>
        <stp>LAST PRICE</stp>
        <stp>[VALORES POTENCIALES Y SEGUIMIENTO.xlsx]POTENCIALES!R215C30</stp>
        <tr r="AD215" s="1"/>
      </tp>
      <tp>
        <v>94513319986.839996</v>
        <stp/>
        <stp>##V3_BDPV12</stp>
        <stp>EL US Equity</stp>
        <stp>CUR_MKT_CAP</stp>
        <stp>[VALORES POTENCIALES Y SEGUIMIENTO.xlsx]POTENCIALES!R68C17</stp>
        <tr r="Q68" s="1"/>
      </tp>
      <tp>
        <v>74.290000000000006</v>
        <stp/>
        <stp>##V3_BDPV12</stp>
        <stp>CL US Equity</stp>
        <stp>PX_CLOSE_1D</stp>
        <stp>[VALORES POTENCIALES Y SEGUIMIENTO.xlsx]POTENCIALES!R67C32</stp>
        <tr r="AF67" s="1"/>
      </tp>
      <tp t="s">
        <v>Aerospace &amp; Defense</v>
        <stp/>
        <stp>##V3_BDPV12</stp>
        <stp>AAXN US Equity</stp>
        <stp>GICS_INDUSTRY_NAME</stp>
        <stp>[VALORES POTENCIALES Y SEGUIMIENTO.xlsx]POTENCIALES!R162C6</stp>
        <tr r="F162" s="1"/>
      </tp>
      <tp>
        <v>292.58999999999997</v>
        <stp/>
        <stp>##V3_BDPV12</stp>
        <stp>CI US Equity</stp>
        <stp>PX_CLOSE_1D</stp>
        <stp>[VALORES POTENCIALES Y SEGUIMIENTO.xlsx]POTENCIALES!R99C32</stp>
        <tr r="AF99" s="1"/>
      </tp>
      <tp t="s">
        <v>#N/A Real Time</v>
        <stp/>
        <stp>##V3_BDPV12</stp>
        <stp>FB US Equity</stp>
        <stp>LAST PRICE</stp>
        <stp>[VALORES POTENCIALES Y SEGUIMIENTO.xlsx]POTENCIALES!R272C30</stp>
        <tr r="AD272" s="1"/>
      </tp>
      <tp t="s">
        <v>Internet &amp; Direct Marketing Re</v>
        <stp/>
        <stp>##V3_BDPV12</stp>
        <stp>BABA US Equity</stp>
        <stp>GICS_INDUSTRY_NAME</stp>
        <stp>[VALORES POTENCIALES Y SEGUIMIENTO.xlsx]POTENCIALES!R362C6</stp>
        <tr r="F362" s="1"/>
      </tp>
      <tp t="s">
        <v>Internet &amp; Direct Marketing Re</v>
        <stp/>
        <stp>##V3_BDPV12</stp>
        <stp>EBAY US Equity</stp>
        <stp>GICS_INDUSTRY_NAME</stp>
        <stp>[VALORES POTENCIALES Y SEGUIMIENTO.xlsx]POTENCIALES!R261C6</stp>
        <tr r="F261" s="1"/>
      </tp>
      <tp t="s">
        <v>ARCONIC CORP</v>
        <stp/>
        <stp>##V3_BDPV12</stp>
        <stp>ARNC US Equity</stp>
        <stp>SHORT_NAME</stp>
        <stp>[VALORES POTENCIALES Y SEGUIMIENTO.xlsx]POTENCIALES!R207C5</stp>
        <tr r="E207" s="1"/>
      </tp>
      <tp t="s">
        <v>FORTINET INC</v>
        <stp/>
        <stp>##V3_BDPV12</stp>
        <stp>FTNT US Equity</stp>
        <stp>SHORT_NAME</stp>
        <stp>[VALORES POTENCIALES Y SEGUIMIENTO.xlsx]POTENCIALES!R331C5</stp>
        <tr r="E331" s="1"/>
      </tp>
      <tp t="s">
        <v>ERIE INDEMNITY-A</v>
        <stp/>
        <stp>##V3_BDPV12</stp>
        <stp>ERIE US Equity</stp>
        <stp>SHORT_NAME</stp>
        <stp>[VALORES POTENCIALES Y SEGUIMIENTO.xlsx]POTENCIALES!R117C5</stp>
        <tr r="E117" s="1"/>
      </tp>
      <tp t="s">
        <v>10/02/2023</v>
        <stp/>
        <stp>##V3_BDPV12</stp>
        <stp>AVLR US Equity</stp>
        <stp>EXPECTED_REPORT_DT</stp>
        <stp>[VALORES POTENCIALES Y SEGUIMIENTO.xlsx]POTENCIALES!R186C8</stp>
        <tr r="H186" s="1"/>
      </tp>
      <tp t="s">
        <v>Health Care Technology</v>
        <stp/>
        <stp>##V3_BDPV12</stp>
        <stp>VEEV US Equity</stp>
        <stp>GICS_INDUSTRY_NAME</stp>
        <stp>[VALORES POTENCIALES Y SEGUIMIENTO.xlsx]POTENCIALES!R316C6</stp>
        <tr r="F316" s="1"/>
      </tp>
      <tp t="s">
        <v>16/02/2023</v>
        <stp/>
        <stp>##V3_BDPV12</stp>
        <stp>EPAM US Equity</stp>
        <stp>EXPECTED_REPORT_DT</stp>
        <stp>[VALORES POTENCIALES Y SEGUIMIENTO.xlsx]POTENCIALES!R340C8</stp>
        <tr r="H340" s="1"/>
      </tp>
      <tp t="s">
        <v>Communications Equipment</v>
        <stp/>
        <stp>##V3_BDPV12</stp>
        <stp>FFIV US Equity</stp>
        <stp>GICS_INDUSTRY_NAME</stp>
        <stp>[VALORES POTENCIALES Y SEGUIMIENTO.xlsx]POTENCIALES!R275C6</stp>
        <tr r="F275" s="1"/>
      </tp>
      <tp t="s">
        <v>NUANCE COMMUNICA</v>
        <stp/>
        <stp>##V3_BDPV12</stp>
        <stp>NUAN US Equity</stp>
        <stp>SHORT_NAME</stp>
        <stp>[VALORES POTENCIALES Y SEGUIMIENTO.xlsx]POTENCIALES!R290C5</stp>
        <tr r="E290" s="1"/>
      </tp>
      <tp t="s">
        <v>22/02/2023</v>
        <stp/>
        <stp>##V3_BDPV12</stp>
        <stp>NVDA US Equity</stp>
        <stp>EXPECTED_REPORT_DT</stp>
        <stp>[VALORES POTENCIALES Y SEGUIMIENTO.xlsx]POTENCIALES!R346C8</stp>
        <tr r="H346" s="1"/>
      </tp>
      <tp t="s">
        <v>14/02/2023</v>
        <stp/>
        <stp>##V3_BDPV12</stp>
        <stp>IPGP US Equity</stp>
        <stp>EXPECTED_REPORT_DT</stp>
        <stp>[VALORES POTENCIALES Y SEGUIMIENTO.xlsx]POTENCIALES!R350C8</stp>
        <tr r="H350" s="1"/>
      </tp>
      <tp>
        <v>0</v>
        <stp/>
        <stp>##V3_BDPV12</stp>
        <stp>IDXX US Equity</stp>
        <stp>EQY_DPS</stp>
        <stp>[VALORES POTENCIALES Y SEGUIMIENTO.xlsx]POTENCIALES!R70C10</stp>
        <tr r="J70" s="1"/>
      </tp>
      <tp t="s">
        <v>17/01/2023</v>
        <stp/>
        <stp>##V3_BDPV12</stp>
        <stp>STN CN Equity</stp>
        <stp>DVD_PAY_DT</stp>
        <stp>[VALORES POTENCIALES Y SEGUIMIENTO.xlsx]POTENCIALES!R141C12</stp>
        <tr r="L141" s="1"/>
      </tp>
      <tp t="s">
        <v>13/01/2023</v>
        <stp/>
        <stp>##V3_BDPV12</stp>
        <stp>LII US Equity</stp>
        <stp>DVD_PAY_DT</stp>
        <stp>[VALORES POTENCIALES Y SEGUIMIENTO.xlsx]POTENCIALES!R121C12</stp>
        <tr r="L121" s="1"/>
      </tp>
      <tp t="s">
        <v>10/03/2023</v>
        <stp/>
        <stp>##V3_BDPV12</stp>
        <stp>HII US Equity</stp>
        <stp>DVD_PAY_DT</stp>
        <stp>[VALORES POTENCIALES Y SEGUIMIENTO.xlsx]POTENCIALES!R169C12</stp>
        <tr r="L169" s="1"/>
      </tp>
      <tp>
        <v>96927480000</v>
        <stp/>
        <stp>##V3_BDPV12</stp>
        <stp>C UN Equity</stp>
        <stp>CUR_MKT_CAP</stp>
        <stp>[VALORES POTENCIALES Y SEGUIMIENTO.xlsx]SPX SX5E CAC40 DAX30 IBEX35!R82C3</stp>
        <tr r="C82" s="6"/>
      </tp>
      <tp>
        <v>44964340000</v>
        <stp/>
        <stp>##V3_BDPV12</stp>
        <stp>PSX UN Equity</stp>
        <stp>CUR_MKT_CAP</stp>
        <stp>[VALORES POTENCIALES Y SEGUIMIENTO.xlsx]SPX SX5E CAC40 DAX30 IBEX35!R389C3</stp>
        <tr r="C389" s="6"/>
      </tp>
      <tp>
        <v>153.71</v>
        <stp/>
        <stp>##V3_BDPV12</stp>
        <stp>CHH US Equity</stp>
        <stp>HIGH_52WEEK</stp>
        <stp>[VALORES POTENCIALES Y SEGUIMIENTO.xlsx]POTENCIALES!R25C33</stp>
        <tr r="AG25" s="1"/>
      </tp>
      <tp>
        <v>60.04</v>
        <stp/>
        <stp>##V3_BDPV12</stp>
        <stp>HQY US Equity</stp>
        <stp>PX_CLOSE_1D</stp>
        <stp>[VALORES POTENCIALES Y SEGUIMIENTO.xlsx]POTENCIALES!R55C32</stp>
        <tr r="AF55" s="1"/>
      </tp>
      <tp>
        <v>203.65</v>
        <stp/>
        <stp>##V3_BDPV12</stp>
        <stp>NSC US Equity</stp>
        <stp>LOW_52WEEK</stp>
        <stp>[VALORES POTENCIALES Y SEGUIMIENTO.xlsx]POTENCIALES!R171C35</stp>
        <tr r="AI171" s="1"/>
      </tp>
      <tp t="s">
        <v>Akamai Technologies Inc</v>
        <stp/>
        <stp>##V3_BDPV12</stp>
        <stp>AKAM UW Equity</stp>
        <stp>SECURITY_NAME</stp>
        <stp>[VALORES POTENCIALES Y SEGUIMIENTO.xlsx]SPX SX5E CAC40 DAX30 IBEX35!R28C5</stp>
        <tr r="E28" s="6"/>
      </tp>
      <tp>
        <v>54916592882.580002</v>
        <stp/>
        <stp>##V3_BDPV12</stp>
        <stp>OXY UN Equity</stp>
        <stp>CUR_MKT_CAP</stp>
        <stp>[VALORES POTENCIALES Y SEGUIMIENTO.xlsx]SPX SX5E CAC40 DAX30 IBEX35!R362C3</stp>
        <tr r="C362" s="6"/>
      </tp>
      <tp>
        <v>125.77</v>
        <stp/>
        <stp>##V3_BDPV12</stp>
        <stp>RHI US Equity</stp>
        <stp>HIGH_52WEEK</stp>
        <stp>[VALORES POTENCIALES Y SEGUIMIENTO.xlsx]POTENCIALES!R57C33</stp>
        <tr r="AG57" s="1"/>
      </tp>
      <tp t="s">
        <v>Software</v>
        <stp/>
        <stp>##V3_BDPV12</stp>
        <stp>VMW US Equity</stp>
        <stp>GICS_INDUSTRY_NAME</stp>
        <stp>[VALORES POTENCIALES Y SEGUIMIENTO.xlsx]POTENCIALES!R297C6</stp>
        <tr r="F297" s="1"/>
      </tp>
      <tp>
        <v>108.75</v>
        <stp/>
        <stp>##V3_BDPV12</stp>
        <stp>MSA US Equity</stp>
        <stp>LOW_52WEEK</stp>
        <stp>[VALORES POTENCIALES Y SEGUIMIENTO.xlsx]POTENCIALES!R150C35</stp>
        <tr r="AI150" s="1"/>
      </tp>
      <tp t="s">
        <v>AECOM</v>
        <stp/>
        <stp>##V3_BDPV12</stp>
        <stp>ACM US Equity</stp>
        <stp>SHORT_NAME</stp>
        <stp>[VALORES POTENCIALES Y SEGUIMIENTO.xlsx]POTENCIALES!R136C5</stp>
        <tr r="E136" s="1"/>
      </tp>
      <tp t="s">
        <v>Brown-Forman Corp</v>
        <stp/>
        <stp>##V3_BDPV12</stp>
        <stp>BF/B UN Equity</stp>
        <stp>SECURITY_NAME</stp>
        <stp>[VALORES POTENCIALES Y SEGUIMIENTO.xlsx]SPX SX5E CAC40 DAX30 IBEX35!R67C5</stp>
        <tr r="E67" s="6"/>
      </tp>
      <tp>
        <v>90.83</v>
        <stp/>
        <stp>##V3_BDPV12</stp>
        <stp>ITT US Equity</stp>
        <stp>LAST PRICE</stp>
        <stp>[VALORES POTENCIALES Y SEGUIMIENTO.xlsx]POTENCIALES!R161C30</stp>
        <tr r="AD161" s="1"/>
      </tp>
      <tp>
        <v>113.57340000000001</v>
        <stp/>
        <stp>##V3_BDPV12</stp>
        <stp>RSG US Equity</stp>
        <stp>LOW_52WEEK</stp>
        <stp>[VALORES POTENCIALES Y SEGUIMIENTO.xlsx]POTENCIALES!R144C35</stp>
        <tr r="AI144" s="1"/>
      </tp>
      <tp>
        <v>69.209999999999994</v>
        <stp/>
        <stp>##V3_BDPV12</stp>
        <stp>FTV US Equity</stp>
        <stp>LAST PRICE</stp>
        <stp>[VALORES POTENCIALES Y SEGUIMIENTO.xlsx]POTENCIALES!R127C30</stp>
        <tr r="AD127" s="1"/>
      </tp>
      <tp>
        <v>244.595</v>
        <stp/>
        <stp>##V3_BDPV12</stp>
        <stp>ITW US Equity</stp>
        <stp>LAST PRICE</stp>
        <stp>[VALORES POTENCIALES Y SEGUIMIENTO.xlsx]POTENCIALES!R160C30</stp>
        <tr r="AD160" s="1"/>
      </tp>
      <tp t="s">
        <v>BARNES GROUP INC</v>
        <stp/>
        <stp>##V3_BDPV12</stp>
        <stp>B US Equity</stp>
        <stp>SHORT_NAME</stp>
        <stp>[VALORES POTENCIALES Y SEGUIMIENTO.xlsx]POTENCIALES!R209C5</stp>
        <tr r="E209" s="1"/>
      </tp>
      <tp>
        <v>16.55</v>
        <stp/>
        <stp>##V3_BDPV12</stp>
        <stp>CIX CN Equity</stp>
        <stp>LAST PRICE</stp>
        <stp>[VALORES POTENCIALES Y SEGUIMIENTO.xlsx]POTENCIALES!R111C30</stp>
        <tr r="AD111" s="1"/>
      </tp>
      <tp>
        <v>69.3005</v>
        <stp/>
        <stp>##V3_BDPV12</stp>
        <stp>OSK US Equity</stp>
        <stp>LOW_52WEEK</stp>
        <stp>[VALORES POTENCIALES Y SEGUIMIENTO.xlsx]POTENCIALES!R154C35</stp>
        <tr r="AI154" s="1"/>
      </tp>
      <tp>
        <v>22083659967.200001</v>
        <stp/>
        <stp>##V3_BDPV12</stp>
        <stp>EXR UN Equity</stp>
        <stp>CUR_MKT_CAP</stp>
        <stp>[VALORES POTENCIALES Y SEGUIMIENTO.xlsx]SPX SX5E CAC40 DAX30 IBEX35!R182C3</stp>
        <tr r="C182" s="6"/>
      </tp>
      <tp>
        <v>69.575000000000003</v>
        <stp/>
        <stp>##V3_BDPV12</stp>
        <stp>STX US Equity</stp>
        <stp>LAST PRICE</stp>
        <stp>[VALORES POTENCIALES Y SEGUIMIENTO.xlsx]POTENCIALES!R344C30</stp>
        <tr r="AD344" s="1"/>
      </tp>
      <tp t="s">
        <v>11/05/2023</v>
        <stp/>
        <stp>##V3_BDPV12</stp>
        <stp>DOX US Equity</stp>
        <stp>EXPECTED_REPORT_DT</stp>
        <stp>[VALORES POTENCIALES Y SEGUIMIENTO.xlsx]POTENCIALES!R336C8</stp>
        <tr r="H336" s="1"/>
      </tp>
      <tp t="s">
        <v>#N/A Real Time</v>
        <stp/>
        <stp>##V3_BDPV12</stp>
        <stp>UTX US Equity</stp>
        <stp>LAST PRICE</stp>
        <stp>[VALORES POTENCIALES Y SEGUIMIENTO.xlsx]POTENCIALES!R205C30</stp>
        <tr r="AD205" s="1"/>
      </tp>
      <tp>
        <v>16.725000000000001</v>
        <stp/>
        <stp>##V3_BDPV12</stp>
        <stp>VSH US Equity</stp>
        <stp>LOW_52WEEK</stp>
        <stp>[VALORES POTENCIALES Y SEGUIMIENTO.xlsx]POTENCIALES!R134C35</stp>
        <tr r="AI134" s="1"/>
      </tp>
      <tp>
        <v>105.28</v>
        <stp/>
        <stp>##V3_BDPV12</stp>
        <stp>CHD US Equity</stp>
        <stp>HIGH_52WEEK</stp>
        <stp>[VALORES POTENCIALES Y SEGUIMIENTO.xlsx]POTENCIALES!R90C33</stp>
        <tr r="AG90" s="1"/>
      </tp>
      <tp t="s">
        <v>CHIPOTLE MEXICAN</v>
        <stp/>
        <stp>##V3_BDPV12</stp>
        <stp>CMG US Equity</stp>
        <stp>SHORT_NAME</stp>
        <stp>[VALORES POTENCIALES Y SEGUIMIENTO.xlsx]POTENCIALES!R244C5</stp>
        <tr r="E244" s="1"/>
      </tp>
      <tp>
        <v>528.72</v>
        <stp/>
        <stp>##V3_BDPV12</stp>
        <stp>CHE US Equity</stp>
        <stp>HIGH_52WEEK</stp>
        <stp>[VALORES POTENCIALES Y SEGUIMIENTO.xlsx]POTENCIALES!R81C33</stp>
        <tr r="AG81" s="1"/>
      </tp>
      <tp>
        <v>71.325000000000003</v>
        <stp/>
        <stp>##V3_BDPV12</stp>
        <stp>MSM US Equity</stp>
        <stp>LOW_52WEEK</stp>
        <stp>[VALORES POTENCIALES Y SEGUIMIENTO.xlsx]POTENCIALES!R223C35</stp>
        <tr r="AI223" s="1"/>
      </tp>
      <tp>
        <v>101.58</v>
        <stp/>
        <stp>##V3_BDPV12</stp>
        <stp>WSM US Equity</stp>
        <stp>LOW_52WEEK</stp>
        <stp>[VALORES POTENCIALES Y SEGUIMIENTO.xlsx]POTENCIALES!R233C35</stp>
        <tr r="AI233" s="1"/>
      </tp>
      <tp t="s">
        <v>IT0003856405</v>
        <stp/>
        <stp>##V3_BDPV12</stp>
        <stp>LDO IM Equity</stp>
        <stp>ID_ISIN</stp>
        <stp>[VALORES POTENCIALES Y SEGUIMIENTO.xlsx]CARTERA!R60C3</stp>
        <tr r="C60" s="4"/>
      </tp>
      <tp t="s">
        <v>US1912161007</v>
        <stp/>
        <stp>##V3_BDPV12</stp>
        <stp>KO US Equity</stp>
        <stp>ID_ISIN</stp>
        <stp>[VALORES POTENCIALES Y SEGUIMIENTO.xlsx]CARTERA!R42C3</stp>
        <tr r="C42" s="4"/>
      </tp>
      <tp t="s">
        <v>Life Sciences Tools &amp; Services</v>
        <stp/>
        <stp>##V3_BDPV12</stp>
        <stp>WAT US Equity</stp>
        <stp>GICS_INDUSTRY_NAME</stp>
        <stp>[VALORES POTENCIALES Y SEGUIMIENTO.xlsx]POTENCIALES!R126C6</stp>
        <tr r="F126" s="1"/>
      </tp>
      <tp t="s">
        <v>NORTHROP GRUMMAN</v>
        <stp/>
        <stp>##V3_BDPV12</stp>
        <stp>NOC US Equity</stp>
        <stp>SHORT_NAME</stp>
        <stp>[VALORES POTENCIALES Y SEGUIMIENTO.xlsx]POTENCIALES!R199C5</stp>
        <tr r="E199" s="1"/>
      </tp>
      <tp>
        <v>29.91</v>
        <stp/>
        <stp>##V3_BDPV12</stp>
        <stp>PSN US Equity</stp>
        <stp>LOW_52WEEK</stp>
        <stp>[VALORES POTENCIALES Y SEGUIMIENTO.xlsx]POTENCIALES!R341C35</stp>
        <tr r="AI341" s="1"/>
      </tp>
      <tp>
        <v>131.02500000000001</v>
        <stp/>
        <stp>##V3_BDPV12</stp>
        <stp>PTC US Equity</stp>
        <stp>LAST PRICE</stp>
        <stp>[VALORES POTENCIALES Y SEGUIMIENTO.xlsx]POTENCIALES!R289C30</stp>
        <tr r="AD289" s="1"/>
      </tp>
      <tp t="s">
        <v>IT Services</v>
        <stp/>
        <stp>##V3_BDPV12</stp>
        <stp>MA US Equity</stp>
        <stp>GICS_INDUSTRY_NAME</stp>
        <stp>[VALORES POTENCIALES Y SEGUIMIENTO.xlsx]POTENCIALES!R103C6</stp>
        <tr r="F103" s="1"/>
      </tp>
      <tp>
        <v>137.24</v>
        <stp/>
        <stp>##V3_BDPV12</stp>
        <stp>CNR CN Equity</stp>
        <stp>LOW_52WEEK</stp>
        <stp>[VALORES POTENCIALES Y SEGUIMIENTO.xlsx]POTENCIALES!R172C35</stp>
        <tr r="AI172" s="1"/>
      </tp>
      <tp t="s">
        <v>CSX CORP</v>
        <stp/>
        <stp>##V3_BDPV12</stp>
        <stp>CSX US Equity</stp>
        <stp>SHORT_NAME</stp>
        <stp>[VALORES POTENCIALES Y SEGUIMIENTO.xlsx]POTENCIALES!R174C5</stp>
        <tr r="E174" s="1"/>
      </tp>
      <tp>
        <v>104208249548.73001</v>
        <stp/>
        <stp>##V3_BDPV12</stp>
        <stp>SYK UN Equity</stp>
        <stp>CUR_MKT_CAP</stp>
        <stp>[VALORES POTENCIALES Y SEGUIMIENTO.xlsx]SPX SX5E CAC40 DAX30 IBEX35!R433C3</stp>
        <tr r="C433" s="6"/>
      </tp>
      <tp>
        <v>23.375</v>
        <stp/>
        <stp>##V3_BDPV12</stp>
        <stp>KSS US Equity</stp>
        <stp>LOW_52WEEK</stp>
        <stp>[VALORES POTENCIALES Y SEGUIMIENTO.xlsx]POTENCIALES!R239C35</stp>
        <tr r="AI239" s="1"/>
      </tp>
      <tp>
        <v>1578.98</v>
        <stp/>
        <stp>##V3_BDPV12</stp>
        <stp>MTD US Equity</stp>
        <stp>LAST PRICE</stp>
        <stp>[VALORES POTENCIALES Y SEGUIMIENTO.xlsx]POTENCIALES!R128C30</stp>
        <tr r="AD128" s="1"/>
      </tp>
      <tp t="s">
        <v>Machinery</v>
        <stp/>
        <stp>##V3_BDPV12</stp>
        <stp>IR US Equity</stp>
        <stp>GICS_INDUSTRY_NAME</stp>
        <stp>[VALORES POTENCIALES Y SEGUIMIENTO.xlsx]POTENCIALES!R163C6</stp>
        <tr r="F163" s="1"/>
      </tp>
      <tp t="s">
        <v>01/03/2023</v>
        <stp/>
        <stp>##V3_BDPV12</stp>
        <stp>KSS US Equity</stp>
        <stp>EXPECTED_REPORT_DT</stp>
        <stp>[VALORES POTENCIALES Y SEGUIMIENTO.xlsx]POTENCIALES!R239C8</stp>
        <tr r="H239" s="1"/>
      </tp>
      <tp t="s">
        <v>#N/A N/A</v>
        <stp/>
        <stp>##V3_BDPV12</stp>
        <stp>KSU US Equity</stp>
        <stp>LOW_52WEEK</stp>
        <stp>[VALORES POTENCIALES Y SEGUIMIENTO.xlsx]POTENCIALES!R175C35</stp>
        <tr r="AI175" s="1"/>
      </tp>
      <tp t="s">
        <v>17/02/2023</v>
        <stp/>
        <stp>##V3_BDPV12</stp>
        <stp>BRC US Equity</stp>
        <stp>EXPECTED_REPORT_DT</stp>
        <stp>[VALORES POTENCIALES Y SEGUIMIENTO.xlsx]POTENCIALES!R130C8</stp>
        <tr r="H130" s="1"/>
      </tp>
      <tp>
        <v>13480192372.025002</v>
        <stp/>
        <stp>##V3_BDPV12</stp>
        <stp>WDC UW Equity</stp>
        <stp>CUR_MKT_CAP</stp>
        <stp>[VALORES POTENCIALES Y SEGUIMIENTO.xlsx]SPX SX5E CAC40 DAX30 IBEX35!R487C3</stp>
        <tr r="C487" s="6"/>
      </tp>
      <tp>
        <v>25.8</v>
        <stp/>
        <stp>##V3_BDPV12</stp>
        <stp>CSX US Equity</stp>
        <stp>LOW_52WEEK</stp>
        <stp>[VALORES POTENCIALES Y SEGUIMIENTO.xlsx]POTENCIALES!R174C35</stp>
        <tr r="AI174" s="1"/>
      </tp>
      <tp t="s">
        <v>Aerospace &amp; Defense</v>
        <stp/>
        <stp>##V3_BDPV12</stp>
        <stp>PSN US Equity</stp>
        <stp>GICS_INDUSTRY_NAME</stp>
        <stp>[VALORES POTENCIALES Y SEGUIMIENTO.xlsx]POTENCIALES!R341C6</stp>
        <tr r="F341" s="1"/>
      </tp>
      <tp t="s">
        <v>NL0000235190</v>
        <stp/>
        <stp>##V3_BDPV12</stp>
        <stp>AIR FP Equity</stp>
        <stp>ID_ISIN</stp>
        <stp>[VALORES POTENCIALES Y SEGUIMIENTO.xlsx]CARTERA!R32C3</stp>
        <tr r="C32" s="4"/>
      </tp>
      <tp t="s">
        <v>#N/A Real Time</v>
        <stp/>
        <stp>##V3_BDPV12</stp>
        <stp>RTN US Equity</stp>
        <stp>LAST PRICE</stp>
        <stp>[VALORES POTENCIALES Y SEGUIMIENTO.xlsx]POTENCIALES!R197C30</stp>
        <tr r="AD197" s="1"/>
      </tp>
      <tp>
        <v>1.2324210526315789</v>
        <stp/>
        <stp>##V3_BDPV12</stp>
        <stp>CR US Equity</stp>
        <stp>NET_DEBT_TO_EBITDA</stp>
        <stp>[VALORES POTENCIALES Y SEGUIMIENTO.xlsx]POTENCIALES!R156C20</stp>
        <tr r="T156" s="1"/>
      </tp>
      <tp t="s">
        <v>Life Sciences Tools &amp; Services</v>
        <stp/>
        <stp>##V3_BDPV12</stp>
        <stp>BRKR US Equity</stp>
        <stp>GICS_SUB_INDUSTRY_NAME</stp>
        <stp>[VALORES POTENCIALES Y SEGUIMIENTO.xlsx]POTENCIALES!R78C7</stp>
        <tr r="G78" s="1"/>
      </tp>
      <tp>
        <v>0.81</v>
        <stp/>
        <stp>##V3_BDPV12</stp>
        <stp>KR US Equity</stp>
        <stp>EQY_DPS</stp>
        <stp>[VALORES POTENCIALES Y SEGUIMIENTO.xlsx]CARTERA!R43C39</stp>
        <tr r="AM43" s="4"/>
      </tp>
      <tp t="s">
        <v>BWX TECHNOLOGIES</v>
        <stp/>
        <stp>##V3_BDPV12</stp>
        <stp>BWXT US Equity</stp>
        <stp>SHORT_NAME</stp>
        <stp>[VALORES POTENCIALES Y SEGUIMIENTO.xlsx]POTENCIALES!R153C5</stp>
        <tr r="E153" s="1"/>
      </tp>
      <tp t="s">
        <v>US6974351057</v>
        <stp/>
        <stp>##V3_BDPV12</stp>
        <stp>PANW US Equity</stp>
        <stp>ID_ISIN</stp>
        <stp>[VALORES POTENCIALES Y SEGUIMIENTO.xlsx]CARTERA!R22C3</stp>
        <tr r="C22" s="4"/>
      </tp>
      <tp t="s">
        <v>Hotels, Restaurants &amp; Leisure</v>
        <stp/>
        <stp>##V3_BDPV12</stp>
        <stp>SBUX US Equity</stp>
        <stp>GICS_INDUSTRY_NAME</stp>
        <stp>[VALORES POTENCIALES Y SEGUIMIENTO.xlsx]POTENCIALES!R240C6</stp>
        <tr r="F240" s="1"/>
      </tp>
      <tp>
        <v>232.87</v>
        <stp/>
        <stp>##V3_BDPV12</stp>
        <stp>GD US Equity</stp>
        <stp>LAST PRICE</stp>
        <stp>[VALORES POTENCIALES Y SEGUIMIENTO.xlsx]POTENCIALES!R195C30</stp>
        <tr r="AD195" s="1"/>
      </tp>
      <tp t="s">
        <v>TWITTER INC</v>
        <stp/>
        <stp>##V3_BDPV12</stp>
        <stp>TWTR US Equity</stp>
        <stp>SHORT_NAME</stp>
        <stp>[VALORES POTENCIALES Y SEGUIMIENTO.xlsx]POTENCIALES!R273C5</stp>
        <tr r="E273" s="1"/>
      </tp>
      <tp t="s">
        <v>JUST EAT-S ADR</v>
        <stp/>
        <stp>##V3_BDPV12</stp>
        <stp>GRUB US Equity</stp>
        <stp>SHORT_NAME</stp>
        <stp>[VALORES POTENCIALES Y SEGUIMIENTO.xlsx]POTENCIALES!R266C5</stp>
        <tr r="E266" s="1"/>
      </tp>
      <tp t="s">
        <v>09/02/2023</v>
        <stp/>
        <stp>##V3_BDPV12</stp>
        <stp>PYPL US Equity</stp>
        <stp>EXPECTED_REPORT_DT</stp>
        <stp>[VALORES POTENCIALES Y SEGUIMIENTO.xlsx]POTENCIALES!R188C8</stp>
        <tr r="H188" s="1"/>
      </tp>
      <tp t="s">
        <v>28/04/2023</v>
        <stp/>
        <stp>##V3_BDPV12</stp>
        <stp>EXPO US Equity</stp>
        <stp>EXPECTED_REPORT_DT</stp>
        <stp>[VALORES POTENCIALES Y SEGUIMIENTO.xlsx]POTENCIALES!R139C8</stp>
        <tr r="H139" s="1"/>
      </tp>
      <tp t="s">
        <v>APPFOLIO INC - A</v>
        <stp/>
        <stp>##V3_BDPV12</stp>
        <stp>APPF US Equity</stp>
        <stp>SHORT_NAME</stp>
        <stp>[VALORES POTENCIALES Y SEGUIMIENTO.xlsx]POTENCIALES!R284C5</stp>
        <tr r="E284" s="1"/>
      </tp>
      <tp>
        <v>10961565890.58</v>
        <stp/>
        <stp>##V3_BDPV12</stp>
        <stp>NI UN Equity</stp>
        <stp>CUR_MKT_CAP</stp>
        <stp>[VALORES POTENCIALES Y SEGUIMIENTO.xlsx]SPX SX5E CAC40 DAX30 IBEX35!R337C3</stp>
        <tr r="C337" s="6"/>
      </tp>
      <tp t="s">
        <v>ETSY INC</v>
        <stp/>
        <stp>##V3_BDPV12</stp>
        <stp>ETSY US Equity</stp>
        <stp>SHORT_NAME</stp>
        <stp>[VALORES POTENCIALES Y SEGUIMIENTO.xlsx]POTENCIALES!R260C5</stp>
        <tr r="E260" s="1"/>
      </tp>
      <tp>
        <v>14233117468.700001</v>
        <stp/>
        <stp>##V3_BDPV12</stp>
        <stp>LW UN Equity</stp>
        <stp>CUR_MKT_CAP</stp>
        <stp>[VALORES POTENCIALES Y SEGUIMIENTO.xlsx]SPX SX5E CAC40 DAX30 IBEX35!R295C3</stp>
        <tr r="C295" s="6"/>
      </tp>
      <tp>
        <v>165951843851.60999</v>
        <stp/>
        <stp>##V3_BDPV12</stp>
        <stp>MS UN Equity</stp>
        <stp>CUR_MKT_CAP</stp>
        <stp>[VALORES POTENCIALES Y SEGUIMIENTO.xlsx]SPX SX5E CAC40 DAX30 IBEX35!R324C3</stp>
        <tr r="C324" s="6"/>
      </tp>
      <tp t="s">
        <v>Financials</v>
        <stp/>
        <stp>##V3_BDPV12</stp>
        <stp>BR UN Equity</stp>
        <stp>ICB_INDUSTRY_NAME</stp>
        <stp>[VALORES POTENCIALES Y SEGUIMIENTO.xlsx]SPX SX5E CAC40 DAX30 IBEX35!R76C4</stp>
        <tr r="D76" s="6"/>
      </tp>
      <tp>
        <v>1.68</v>
        <stp/>
        <stp>##V3_BDPV12</stp>
        <stp>KO US Equity</stp>
        <stp>EQY_DPS</stp>
        <stp>[VALORES POTENCIALES Y SEGUIMIENTO.xlsx]CARTERA!R42C39</stp>
        <tr r="AM42" s="4"/>
      </tp>
      <tp t="s">
        <v>Diversified Telecommunication</v>
        <stp/>
        <stp>##V3_BDPV12</stp>
        <stp>CCOI US Equity</stp>
        <stp>GICS_INDUSTRY_NAME</stp>
        <stp>[VALORES POTENCIALES Y SEGUIMIENTO.xlsx]POTENCIALES!R271C6</stp>
        <tr r="F271" s="1"/>
      </tp>
      <tp t="s">
        <v>IROBOT CORP</v>
        <stp/>
        <stp>##V3_BDPV12</stp>
        <stp>IRBT US Equity</stp>
        <stp>SHORT_NAME</stp>
        <stp>[VALORES POTENCIALES Y SEGUIMIENTO.xlsx]POTENCIALES!R256C5</stp>
        <tr r="E256" s="1"/>
      </tp>
      <tp t="s">
        <v>Entertainment</v>
        <stp/>
        <stp>##V3_BDPV12</stp>
        <stp>NFLX US Equity</stp>
        <stp>GICS_INDUSTRY_NAME</stp>
        <stp>[VALORES POTENCIALES Y SEGUIMIENTO.xlsx]POTENCIALES!R274C6</stp>
        <tr r="F274" s="1"/>
      </tp>
      <tp t="s">
        <v>26/04/2023</v>
        <stp/>
        <stp>##V3_BDPV12</stp>
        <stp>MSFT US Equity</stp>
        <stp>EXPECTED_REPORT_DT</stp>
        <stp>[VALORES POTENCIALES Y SEGUIMIENTO.xlsx]POTENCIALES!R282C8</stp>
        <tr r="H282" s="1"/>
      </tp>
      <tp>
        <v>11.304325375870274</v>
        <stp/>
        <stp>##V3_BDPV12</stp>
        <stp>CAT US Equity</stp>
        <stp>EV_EBITDA_ADJUSTED</stp>
        <stp>[VALORES POTENCIALES Y SEGUIMIENTO.xlsx]POTENCIALES!R152C15</stp>
        <tr r="O152" s="1"/>
      </tp>
      <tp>
        <v>24.139747780838697</v>
        <stp/>
        <stp>##V3_BDPV12</stp>
        <stp>WAT US Equity</stp>
        <stp>EV_EBITDA_ADJUSTED</stp>
        <stp>[VALORES POTENCIALES Y SEGUIMIENTO.xlsx]POTENCIALES!R126C15</stp>
        <tr r="O126" s="1"/>
      </tp>
      <tp>
        <v>1.0552907210957432</v>
        <stp/>
        <stp>##V3_BDPV12</stp>
        <stp>APH US Equity</stp>
        <stp>NET_DEBT_TO_EBITDA</stp>
        <stp>[VALORES POTENCIALES Y SEGUIMIENTO.xlsx]POTENCIALES!R129C20</stp>
        <tr r="T129" s="1"/>
      </tp>
      <tp>
        <v>5.3090551778560151</v>
        <stp/>
        <stp>##V3_BDPV12</stp>
        <stp>GPN US Equity</stp>
        <stp>NET_DEBT_TO_EBITDA</stp>
        <stp>[VALORES POTENCIALES Y SEGUIMIENTO.xlsx]POTENCIALES!R193C20</stp>
        <tr r="T193" s="1"/>
      </tp>
      <tp>
        <v>9.8907901378182288</v>
        <stp/>
        <stp>##V3_BDPV12</stp>
        <stp>AAP US Equity</stp>
        <stp>EV_EBITDA_ADJUSTED</stp>
        <stp>[VALORES POTENCIALES Y SEGUIMIENTO.xlsx]POTENCIALES!R220C15</stp>
        <tr r="O220" s="1"/>
      </tp>
      <tp>
        <v>76.216667175292969</v>
        <stp/>
        <stp>##V3_BDPV12</stp>
        <stp>941 HK Equity</stp>
        <stp>BEST_TARGET_PRICE</stp>
        <stp>[VALORES POTENCIALES Y SEGUIMIENTO.xlsx]POTENCIALES!R363C27</stp>
        <tr r="AA363" s="1"/>
      </tp>
      <tp>
        <v>1.762185121651179</v>
        <stp/>
        <stp>##V3_BDPV12</stp>
        <stp>GPC US Equity</stp>
        <stp>NET_DEBT_TO_EBITDA</stp>
        <stp>[VALORES POTENCIALES Y SEGUIMIENTO.xlsx]POTENCIALES!R219C20</stp>
        <tr r="T219" s="1"/>
      </tp>
      <tp t="s">
        <v>Commodity Chemicals</v>
        <stp/>
        <stp>##V3_BDPV12</stp>
        <stp>VVV US Equity</stp>
        <stp>GICS_SUB_INDUSTRY_NAME</stp>
        <stp>[VALORES POTENCIALES Y SEGUIMIENTO.xlsx]POTENCIALES!R6C7</stp>
        <tr r="G6" s="1"/>
      </tp>
      <tp>
        <v>6.0804936054917871</v>
        <stp/>
        <stp>##V3_BDPV12</stp>
        <stp>DPZ US Equity</stp>
        <stp>NET_DEBT_TO_EBITDA</stp>
        <stp>[VALORES POTENCIALES Y SEGUIMIENTO.xlsx]POTENCIALES!R241C20</stp>
        <tr r="T241" s="1"/>
      </tp>
      <tp>
        <v>464.31159544980011</v>
        <stp/>
        <stp>##V3_BDPV12</stp>
        <stp>IAC US Equity</stp>
        <stp>EV_EBITDA_ADJUSTED</stp>
        <stp>[VALORES POTENCIALES Y SEGUIMIENTO.xlsx]POTENCIALES!R268C15</stp>
        <tr r="O268" s="1"/>
      </tp>
      <tp t="s">
        <v>02/12/2022</v>
        <stp/>
        <stp>##V3_BDPV12</stp>
        <stp>LHX US Equity</stp>
        <stp>DVD_PAY_DT</stp>
        <stp>[VALORES POTENCIALES Y SEGUIMIENTO.xlsx]POTENCIALES!R204C12</stp>
        <tr r="L204" s="1"/>
      </tp>
      <tp>
        <v>0.94639885904444976</v>
        <stp/>
        <stp>##V3_BDPV12</stp>
        <stp>UPS US Equity</stp>
        <stp>NET_DEBT_TO_EBITDA</stp>
        <stp>[VALORES POTENCIALES Y SEGUIMIENTO.xlsx]POTENCIALES!R178C20</stp>
        <tr r="T178" s="1"/>
      </tp>
      <tp>
        <v>10.976143141153081</v>
        <stp/>
        <stp>##V3_BDPV12</stp>
        <stp>GPS US Equity</stp>
        <stp>NET_DEBT_TO_EBITDA</stp>
        <stp>[VALORES POTENCIALES Y SEGUIMIENTO.xlsx]POTENCIALES!R214C20</stp>
        <tr r="T214" s="1"/>
      </tp>
      <tp>
        <v>24.496551724137934</v>
        <stp/>
        <stp>##V3_BDPV12</stp>
        <stp>SPR US Equity</stp>
        <stp>NET_DEBT_TO_EBITDA</stp>
        <stp>[VALORES POTENCIALES Y SEGUIMIENTO.xlsx]POTENCIALES!R200C20</stp>
        <tr r="T200" s="1"/>
      </tp>
      <tp t="s">
        <v>Software</v>
        <stp/>
        <stp>##V3_BDPV12</stp>
        <stp>ROP US Equity</stp>
        <stp>GICS_INDUSTRY_NAME</stp>
        <stp>[VALORES POTENCIALES Y SEGUIMIENTO.xlsx]POTENCIALES!R132C6</stp>
        <tr r="F132" s="1"/>
      </tp>
      <tp>
        <v>40.520000000000003</v>
        <stp/>
        <stp>##V3_BDPV12</stp>
        <stp>BRC US Equity</stp>
        <stp>LOW_52WEEK</stp>
        <stp>[VALORES POTENCIALES Y SEGUIMIENTO.xlsx]POTENCIALES!R130C35</stp>
        <tr r="AI130" s="1"/>
      </tp>
      <tp t="s">
        <v>08/02/2023</v>
        <stp/>
        <stp>##V3_BDPV12</stp>
        <stp>CDW US Equity</stp>
        <stp>EXPECTED_REPORT_DT</stp>
        <stp>[VALORES POTENCIALES Y SEGUIMIENTO.xlsx]POTENCIALES!R270C8</stp>
        <tr r="H270" s="1"/>
      </tp>
      <tp>
        <v>127.37</v>
        <stp/>
        <stp>##V3_BDPV12</stp>
        <stp>PII US Equity</stp>
        <stp>HIGH_52WEEK</stp>
        <stp>[VALORES POTENCIALES Y SEGUIMIENTO.xlsx]POTENCIALES!R23C33</stp>
        <tr r="AG23" s="1"/>
      </tp>
      <tp>
        <v>23.03</v>
        <stp/>
        <stp>##V3_BDPV12</stp>
        <stp>HRB US Equity</stp>
        <stp>LOW_52WEEK</stp>
        <stp>[VALORES POTENCIALES Y SEGUIMIENTO.xlsx]POTENCIALES!R191C35</stp>
        <tr r="AI191" s="1"/>
      </tp>
      <tp t="s">
        <v>BEST BUY CO INC</v>
        <stp/>
        <stp>##V3_BDPV12</stp>
        <stp>BBY US Equity</stp>
        <stp>SHORT_NAME</stp>
        <stp>[VALORES POTENCIALES Y SEGUIMIENTO.xlsx]POTENCIALES!R224C5</stp>
        <tr r="E224" s="1"/>
      </tp>
      <tp>
        <v>40.520000000000003</v>
        <stp/>
        <stp>##V3_BDPV12</stp>
        <stp>BRC US Equity</stp>
        <stp>LOW_52WEEK</stp>
        <stp>[VALORES POTENCIALES Y SEGUIMIENTO.xlsx]POTENCIALES!R308C35</stp>
        <tr r="AI308" s="1"/>
      </tp>
      <tp>
        <v>40.520000000000003</v>
        <stp/>
        <stp>##V3_BDPV12</stp>
        <stp>BRC US Equity</stp>
        <stp>LOW_52WEEK</stp>
        <stp>[VALORES POTENCIALES Y SEGUIMIENTO.xlsx]POTENCIALES!R258C35</stp>
        <tr r="AI258" s="1"/>
      </tp>
      <tp>
        <v>16657978274.999998</v>
        <stp/>
        <stp>##V3_BDPV12</stp>
        <stp>NVR US Equity</stp>
        <stp>CUR_MKT_CAP</stp>
        <stp>[VALORES POTENCIALES Y SEGUIMIENTO.xlsx]POTENCIALES!R20C17</stp>
        <tr r="Q20" s="1"/>
      </tp>
      <tp t="s">
        <v>MACY'S INC</v>
        <stp/>
        <stp>##V3_BDPV12</stp>
        <stp>M US Equity</stp>
        <stp>SHORT_NAME</stp>
        <stp>[VALORES POTENCIALES Y SEGUIMIENTO.xlsx]POTENCIALES!R238C5</stp>
        <tr r="E238" s="1"/>
      </tp>
      <tp>
        <v>110.96</v>
        <stp/>
        <stp>##V3_BDPV12</stp>
        <stp>DRI US Equity</stp>
        <stp>LOW_52WEEK</stp>
        <stp>[VALORES POTENCIALES Y SEGUIMIENTO.xlsx]POTENCIALES!R245C35</stp>
        <tr r="AI245" s="1"/>
      </tp>
      <tp t="s">
        <v>IT Services</v>
        <stp/>
        <stp>##V3_BDPV12</stp>
        <stp>WEX US Equity</stp>
        <stp>GICS_INDUSTRY_NAME</stp>
        <stp>[VALORES POTENCIALES Y SEGUIMIENTO.xlsx]POTENCIALES!R187C6</stp>
        <tr r="F187" s="1"/>
      </tp>
      <tp t="s">
        <v>Commercial Services &amp; Supplies</v>
        <stp/>
        <stp>##V3_BDPV12</stp>
        <stp>WCN US Equity</stp>
        <stp>GICS_INDUSTRY_NAME</stp>
        <stp>[VALORES POTENCIALES Y SEGUIMIENTO.xlsx]POTENCIALES!R147C6</stp>
        <tr r="F147" s="1"/>
      </tp>
      <tp>
        <v>19971878902.990002</v>
        <stp/>
        <stp>##V3_BDPV12</stp>
        <stp>WST UN Equity</stp>
        <stp>CUR_MKT_CAP</stp>
        <stp>[VALORES POTENCIALES Y SEGUIMIENTO.xlsx]SPX SX5E CAC40 DAX30 IBEX35!R498C3</stp>
        <tr r="C498" s="6"/>
      </tp>
      <tp>
        <v>62.79</v>
        <stp/>
        <stp>##V3_BDPV12</stp>
        <stp>DOL CN Equity</stp>
        <stp>LOW_52WEEK</stp>
        <stp>[VALORES POTENCIALES Y SEGUIMIENTO.xlsx]POTENCIALES!R226C35</stp>
        <tr r="AI226" s="1"/>
      </tp>
      <tp>
        <v>52.91</v>
        <stp/>
        <stp>##V3_BDPV12</stp>
        <stp>BRO US Equity</stp>
        <stp>LOW_52WEEK</stp>
        <stp>[VALORES POTENCIALES Y SEGUIMIENTO.xlsx]POTENCIALES!R116C35</stp>
        <tr r="AI116" s="1"/>
      </tp>
      <tp t="s">
        <v>EMERSON ELEC CO</v>
        <stp/>
        <stp>##V3_BDPV12</stp>
        <stp>EMR US Equity</stp>
        <stp>SHORT_NAME</stp>
        <stp>[VALORES POTENCIALES Y SEGUIMIENTO.xlsx]POTENCIALES!R123C5</stp>
        <tr r="E123" s="1"/>
      </tp>
      <tp>
        <v>126.34</v>
        <stp/>
        <stp>##V3_BDPV12</stp>
        <stp>CRM US Equity</stp>
        <stp>LOW_52WEEK</stp>
        <stp>[VALORES POTENCIALES Y SEGUIMIENTO.xlsx]POTENCIALES!R288C35</stp>
        <tr r="AI288" s="1"/>
      </tp>
      <tp t="s">
        <v>US5010441013</v>
        <stp/>
        <stp>##V3_BDPV12</stp>
        <stp>KR US Equity</stp>
        <stp>ID_ISIN</stp>
        <stp>[VALORES POTENCIALES Y SEGUIMIENTO.xlsx]CARTERA!R43C3</stp>
        <tr r="C43" s="4"/>
      </tp>
      <tp t="s">
        <v>08/03/2023</v>
        <stp/>
        <stp>##V3_BDPV12</stp>
        <stp>DKS US Equity</stp>
        <stp>EXPECTED_REPORT_DT</stp>
        <stp>[VALORES POTENCIALES Y SEGUIMIENTO.xlsx]POTENCIALES!R247C8</stp>
        <tr r="H247" s="1"/>
      </tp>
      <tp t="s">
        <v>Baxter International Inc</v>
        <stp/>
        <stp>##V3_BDPV12</stp>
        <stp>BAX UN Equity</stp>
        <stp>SECURITY_NAME</stp>
        <stp>[VALORES POTENCIALES Y SEGUIMIENTO.xlsx]SPX SX5E CAC40 DAX30 IBEX35!R62C5</stp>
        <tr r="E62" s="6"/>
      </tp>
      <tp t="s">
        <v>08/02/2023</v>
        <stp/>
        <stp>##V3_BDPV12</stp>
        <stp>CVS US Equity</stp>
        <stp>EXPECTED_REPORT_DT</stp>
        <stp>[VALORES POTENCIALES Y SEGUIMIENTO.xlsx]POTENCIALES!R100C8</stp>
        <tr r="H100" s="1"/>
      </tp>
      <tp>
        <v>7544073000</v>
        <stp/>
        <stp>##V3_BDPV12</stp>
        <stp>DVA US Equity</stp>
        <stp>CUR_MKT_CAP</stp>
        <stp>[VALORES POTENCIALES Y SEGUIMIENTO.xlsx]POTENCIALES!R85C17</stp>
        <tr r="Q85" s="1"/>
      </tp>
      <tp>
        <v>16490005614.67</v>
        <stp/>
        <stp>##V3_BDPV12</stp>
        <stp>UAL UW Equity</stp>
        <stp>CUR_MKT_CAP</stp>
        <stp>[VALORES POTENCIALES Y SEGUIMIENTO.xlsx]SPX SX5E CAC40 DAX30 IBEX35!R463C3</stp>
        <tr r="C463" s="6"/>
      </tp>
      <tp t="s">
        <v>03/03/2023</v>
        <stp/>
        <stp>##V3_BDPV12</stp>
        <stp>GPS US Equity</stp>
        <stp>EXPECTED_REPORT_DT</stp>
        <stp>[VALORES POTENCIALES Y SEGUIMIENTO.xlsx]POTENCIALES!R214C8</stp>
        <tr r="H214" s="1"/>
      </tp>
      <tp t="s">
        <v>Energy Equipment &amp; Services</v>
        <stp/>
        <stp>##V3_BDPV12</stp>
        <stp>HP US Equity</stp>
        <stp>GICS_INDUSTRY_NAME</stp>
        <stp>[VALORES POTENCIALES Y SEGUIMIENTO.xlsx]POTENCIALES!R332C6</stp>
        <tr r="F332" s="1"/>
      </tp>
      <tp>
        <v>50.32</v>
        <stp/>
        <stp>##V3_BDPV12</stp>
        <stp>TRU US Equity</stp>
        <stp>LOW_52WEEK</stp>
        <stp>[VALORES POTENCIALES Y SEGUIMIENTO.xlsx]POTENCIALES!R181C35</stp>
        <tr r="AI181" s="1"/>
      </tp>
      <tp>
        <v>54059739442.520004</v>
        <stp/>
        <stp>##V3_BDPV12</stp>
        <stp>PSA UN Equity</stp>
        <stp>CUR_MKT_CAP</stp>
        <stp>[VALORES POTENCIALES Y SEGUIMIENTO.xlsx]SPX SX5E CAC40 DAX30 IBEX35!R388C3</stp>
        <tr r="C388" s="6"/>
      </tp>
      <tp t="s">
        <v>AUTOZONE INC</v>
        <stp/>
        <stp>##V3_BDPV12</stp>
        <stp>AZO US Equity</stp>
        <stp>SHORT_NAME</stp>
        <stp>[VALORES POTENCIALES Y SEGUIMIENTO.xlsx]POTENCIALES!R217C5</stp>
        <tr r="E217" s="1"/>
      </tp>
      <tp>
        <v>25960768936.16</v>
        <stp/>
        <stp>##V3_BDPV12</stp>
        <stp>FRC UN Equity</stp>
        <stp>CUR_MKT_CAP</stp>
        <stp>[VALORES POTENCIALES Y SEGUIMIENTO.xlsx]SPX SX5E CAC40 DAX30 IBEX35!R199C3</stp>
        <tr r="C199" s="6"/>
      </tp>
      <tp t="s">
        <v>Aerospace &amp; Defense</v>
        <stp/>
        <stp>##V3_BDPV12</stp>
        <stp>UTX US Equity</stp>
        <stp>GICS_INDUSTRY_NAME</stp>
        <stp>[VALORES POTENCIALES Y SEGUIMIENTO.xlsx]POTENCIALES!R205C6</stp>
        <tr r="F205" s="1"/>
      </tp>
      <tp t="s">
        <v>Interactive Media &amp; Services</v>
        <stp/>
        <stp>##V3_BDPV12</stp>
        <stp>FB US Equity</stp>
        <stp>GICS_INDUSTRY_NAME</stp>
        <stp>[VALORES POTENCIALES Y SEGUIMIENTO.xlsx]POTENCIALES!R272C6</stp>
        <tr r="F272" s="1"/>
      </tp>
      <tp t="s">
        <v>05/04/2023</v>
        <stp/>
        <stp>##V3_BDPV12</stp>
        <stp>AYI US Equity</stp>
        <stp>EXPECTED_REPORT_DT</stp>
        <stp>[VALORES POTENCIALES Y SEGUIMIENTO.xlsx]POTENCIALES!R122C8</stp>
        <tr r="H122" s="1"/>
      </tp>
      <tp>
        <v>51677724427.500008</v>
        <stp/>
        <stp>##V3_BDPV12</stp>
        <stp>PXD UN Equity</stp>
        <stp>CUR_MKT_CAP</stp>
        <stp>[VALORES POTENCIALES Y SEGUIMIENTO.xlsx]SPX SX5E CAC40 DAX30 IBEX35!R393C3</stp>
        <tr r="C393" s="6"/>
      </tp>
      <tp>
        <v>15849694000</v>
        <stp/>
        <stp>##V3_BDPV12</stp>
        <stp>SYF UN Equity</stp>
        <stp>CUR_MKT_CAP</stp>
        <stp>[VALORES POTENCIALES Y SEGUIMIENTO.xlsx]SPX SX5E CAC40 DAX30 IBEX35!R432C3</stp>
        <tr r="C432" s="6"/>
      </tp>
      <tp>
        <v>127.95</v>
        <stp/>
        <stp>##V3_BDPV12</stp>
        <stp>YUM US Equity</stp>
        <stp>LAST PRICE</stp>
        <stp>[VALORES POTENCIALES Y SEGUIMIENTO.xlsx]POTENCIALES!R242C30</stp>
        <tr r="AD242" s="1"/>
      </tp>
      <tp t="s">
        <v>#N/A Field Not Applicable</v>
        <stp/>
        <stp>##V3_BDPV12</stp>
        <stp>ZG US Equity</stp>
        <stp>DVD_PAY_DT</stp>
        <stp>[VALORES POTENCIALES Y SEGUIMIENTO.xlsx]POTENCIALES!R267C12</stp>
        <tr r="L267" s="1"/>
      </tp>
      <tp t="s">
        <v>#N/A N/A</v>
        <stp/>
        <stp>##V3_BDPV12</stp>
        <stp>BA US Equity</stp>
        <stp>NET_DEBT_TO_EBITDA</stp>
        <stp>[VALORES POTENCIALES Y SEGUIMIENTO.xlsx]POTENCIALES!R196C20</stp>
        <tr r="T196" s="1"/>
      </tp>
      <tp>
        <v>169.68433221335948</v>
        <stp/>
        <stp>##V3_BDPV12</stp>
        <stp>SQ US Equity</stp>
        <stp>EV_EBITDA_ADJUSTED</stp>
        <stp>[VALORES POTENCIALES Y SEGUIMIENTO.xlsx]POTENCIALES!R190C15</stp>
        <tr r="O190" s="1"/>
      </tp>
      <tp t="s">
        <v>#N/A Field Not Applicable</v>
        <stp/>
        <stp>##V3_BDPV12</stp>
        <stp>ZM US Equity</stp>
        <stp>DVD_PAY_DT</stp>
        <stp>[VALORES POTENCIALES Y SEGUIMIENTO.xlsx]POTENCIALES!R298C12</stp>
        <tr r="L298" s="1"/>
      </tp>
      <tp>
        <v>86366257261.199997</v>
        <stp/>
        <stp>##V3_BDPV12</stp>
        <stp>CI US Equity</stp>
        <stp>CUR_MKT_CAP</stp>
        <stp>[VALORES POTENCIALES Y SEGUIMIENTO.xlsx]POTENCIALES!R99C17</stp>
        <tr r="Q99" s="1"/>
      </tp>
      <tp t="s">
        <v>14/02/2023</v>
        <stp/>
        <stp>##V3_BDPV12</stp>
        <stp>CTXS US Equity</stp>
        <stp>EXPECTED_REPORT_DT</stp>
        <stp>[VALORES POTENCIALES Y SEGUIMIENTO.xlsx]POTENCIALES!R302C8</stp>
        <tr r="H302" s="1"/>
      </tp>
      <tp>
        <v>61505174424.400002</v>
        <stp/>
        <stp>##V3_BDPV12</stp>
        <stp>CL US Equity</stp>
        <stp>CUR_MKT_CAP</stp>
        <stp>[VALORES POTENCIALES Y SEGUIMIENTO.xlsx]POTENCIALES!R67C17</stp>
        <tr r="Q67" s="1"/>
      </tp>
      <tp>
        <v>57026716171.140007</v>
        <stp/>
        <stp>##V3_BDPV12</stp>
        <stp>GM UN Equity</stp>
        <stp>CUR_MKT_CAP</stp>
        <stp>[VALORES POTENCIALES Y SEGUIMIENTO.xlsx]SPX SX5E CAC40 DAX30 IBEX35!R209C3</stp>
        <tr r="C209" s="6"/>
      </tp>
      <tp>
        <v>269.54000000000002</v>
        <stp/>
        <stp>##V3_BDPV12</stp>
        <stp>EL US Equity</stp>
        <stp>PX_CLOSE_1D</stp>
        <stp>[VALORES POTENCIALES Y SEGUIMIENTO.xlsx]POTENCIALES!R68C32</stp>
        <tr r="AF68" s="1"/>
      </tp>
      <tp t="s">
        <v>TAKE-TWO INTERAC</v>
        <stp/>
        <stp>##V3_BDPV12</stp>
        <stp>TTWO US Equity</stp>
        <stp>SHORT_NAME</stp>
        <stp>[VALORES POTENCIALES Y SEGUIMIENTO.xlsx]POTENCIALES!R327C5</stp>
        <tr r="E327" s="1"/>
      </tp>
      <tp>
        <v>259427550707.36002</v>
        <stp/>
        <stp>##V3_BDPV12</stp>
        <stp>KO UN Equity</stp>
        <stp>CUR_MKT_CAP</stp>
        <stp>[VALORES POTENCIALES Y SEGUIMIENTO.xlsx]SPX SX5E CAC40 DAX30 IBEX35!R275C3</stp>
        <tr r="C275" s="6"/>
      </tp>
      <tp t="s">
        <v>MONOLITHIC POWER</v>
        <stp/>
        <stp>##V3_BDPV12</stp>
        <stp>MPWR US Equity</stp>
        <stp>SHORT_NAME</stp>
        <stp>[VALORES POTENCIALES Y SEGUIMIENTO.xlsx]POTENCIALES!R353C5</stp>
        <tr r="E353" s="1"/>
      </tp>
      <tp>
        <v>22040136000</v>
        <stp/>
        <stp>##V3_BDPV12</stp>
        <stp>LH UN Equity</stp>
        <stp>CUR_MKT_CAP</stp>
        <stp>[VALORES POTENCIALES Y SEGUIMIENTO.xlsx]SPX SX5E CAC40 DAX30 IBEX35!R282C3</stp>
        <tr r="C282" s="6"/>
      </tp>
      <tp t="s">
        <v>BURLINGTON STORE</v>
        <stp/>
        <stp>##V3_BDPV12</stp>
        <stp>BURL US Equity</stp>
        <stp>SHORT_NAME</stp>
        <stp>[VALORES POTENCIALES Y SEGUIMIENTO.xlsx]POTENCIALES!R216C5</stp>
        <tr r="E216" s="1"/>
      </tp>
      <tp t="s">
        <v>VERINT SYSTEMS</v>
        <stp/>
        <stp>##V3_BDPV12</stp>
        <stp>VRNT US Equity</stp>
        <stp>SHORT_NAME</stp>
        <stp>[VALORES POTENCIALES Y SEGUIMIENTO.xlsx]POTENCIALES!R321C5</stp>
        <tr r="E321" s="1"/>
      </tp>
      <tp t="s">
        <v>28/04/2023</v>
        <stp/>
        <stp>##V3_BDPV12</stp>
        <stp>TROW US Equity</stp>
        <stp>EXPECTED_REPORT_DT</stp>
        <stp>[VALORES POTENCIALES Y SEGUIMIENTO.xlsx]POTENCIALES!R114C8</stp>
        <tr r="H114" s="1"/>
      </tp>
      <tp t="s">
        <v>S&amp;P GLOBAL INC</v>
        <stp/>
        <stp>##V3_BDPV12</stp>
        <stp>SPGI US Equity</stp>
        <stp>SHORT_NAME</stp>
        <stp>[VALORES POTENCIALES Y SEGUIMIENTO.xlsx]POTENCIALES!R183C5</stp>
        <tr r="E183" s="1"/>
      </tp>
      <tp>
        <v>207.42</v>
        <stp/>
        <stp>##V3_BDPV12</stp>
        <stp>GD US Equity</stp>
        <stp>LOW_52WEEK</stp>
        <stp>[VALORES POTENCIALES Y SEGUIMIENTO.xlsx]POTENCIALES!R195C35</stp>
        <tr r="AI195" s="1"/>
      </tp>
      <tp t="s">
        <v>Software</v>
        <stp/>
        <stp>##V3_BDPV12</stp>
        <stp>CDNS US Equity</stp>
        <stp>GICS_INDUSTRY_NAME</stp>
        <stp>[VALORES POTENCIALES Y SEGUIMIENTO.xlsx]POTENCIALES!R291C6</stp>
        <tr r="F291" s="1"/>
      </tp>
      <tp t="s">
        <v>Software</v>
        <stp/>
        <stp>##V3_BDPV12</stp>
        <stp>MANH US Equity</stp>
        <stp>GICS_INDUSTRY_NAME</stp>
        <stp>[VALORES POTENCIALES Y SEGUIMIENTO.xlsx]POTENCIALES!R324C6</stp>
        <tr r="F324" s="1"/>
      </tp>
      <tp>
        <v>16581359999.999996</v>
        <stp/>
        <stp>##V3_BDPV12</stp>
        <stp>BRO UN Equity</stp>
        <stp>CUR_MKT_CAP</stp>
        <stp>[VALORES POTENCIALES Y SEGUIMIENTO.xlsx]SPX SX5E CAC40 DAX30 IBEX35!R78C3</stp>
        <tr r="C78" s="6"/>
      </tp>
      <tp t="s">
        <v>02/12/2022</v>
        <stp/>
        <stp>##V3_BDPV12</stp>
        <stp>HON US Equity</stp>
        <stp>DVD_PAY_DT</stp>
        <stp>[VALORES POTENCIALES Y SEGUIMIENTO.xlsx]POTENCIALES!R125C12</stp>
        <tr r="L125" s="1"/>
      </tp>
      <tp t="s">
        <v>09/12/2022</v>
        <stp/>
        <stp>##V3_BDPV12</stp>
        <stp>SON US Equity</stp>
        <stp>DVD_PAY_DT</stp>
        <stp>[VALORES POTENCIALES Y SEGUIMIENTO.xlsx]POTENCIALES!R168C12</stp>
        <tr r="L168" s="1"/>
      </tp>
      <tp t="s">
        <v>12/12/2022</v>
        <stp/>
        <stp>##V3_BDPV12</stp>
        <stp>ROK US Equity</stp>
        <stp>DVD_PAY_DT</stp>
        <stp>[VALORES POTENCIALES Y SEGUIMIENTO.xlsx]POTENCIALES!R155C12</stp>
        <tr r="L155" s="1"/>
      </tp>
      <tp>
        <v>3.0900277008310248</v>
        <stp/>
        <stp>##V3_BDPV12</stp>
        <stp>JWN US Equity</stp>
        <stp>NET_DEBT_TO_EBITDA</stp>
        <stp>[VALORES POTENCIALES Y SEGUIMIENTO.xlsx]POTENCIALES!R235C20</stp>
        <tr r="T235" s="1"/>
      </tp>
      <tp>
        <v>24.841327939655695</v>
        <stp/>
        <stp>##V3_BDPV12</stp>
        <stp>EFX US Equity</stp>
        <stp>EV_EBITDA_ADJUSTED</stp>
        <stp>[VALORES POTENCIALES Y SEGUIMIENTO.xlsx]POTENCIALES!R180C15</stp>
        <tr r="O180" s="1"/>
      </tp>
      <tp t="s">
        <v>14/12/2022</v>
        <stp/>
        <stp>##V3_BDPV12</stp>
        <stp>NOC US Equity</stp>
        <stp>DVD_PAY_DT</stp>
        <stp>[VALORES POTENCIALES Y SEGUIMIENTO.xlsx]POTENCIALES!R199C12</stp>
        <tr r="L199" s="1"/>
      </tp>
      <tp>
        <v>4.4679085438259696</v>
        <stp/>
        <stp>##V3_BDPV12</stp>
        <stp>KFY US Equity</stp>
        <stp>EV_EBITDA_ADJUSTED</stp>
        <stp>[VALORES POTENCIALES Y SEGUIMIENTO.xlsx]POTENCIALES!R250C15</stp>
        <tr r="O250" s="1"/>
      </tp>
      <tp t="s">
        <v>28/04/2023</v>
        <stp/>
        <stp>##V3_BDPV12</stp>
        <stp>DOX US Equity</stp>
        <stp>DVD_PAY_DT</stp>
        <stp>[VALORES POTENCIALES Y SEGUIMIENTO.xlsx]POTENCIALES!R336C12</stp>
        <tr r="L336" s="1"/>
      </tp>
      <tp>
        <v>20384955125.73</v>
        <stp/>
        <stp>##V3_BDPV12</stp>
        <stp>CHD UN Equity</stp>
        <stp>CUR_MKT_CAP</stp>
        <stp>[VALORES POTENCIALES Y SEGUIMIENTO.xlsx]SPX SX5E CAC40 DAX30 IBEX35!R99C3</stp>
        <tr r="C99" s="6"/>
      </tp>
      <tp t="s">
        <v>#N/A N/A</v>
        <stp/>
        <stp>##V3_BDPV12</stp>
        <stp>NOW US Equity</stp>
        <stp>DVD_PAY_DT</stp>
        <stp>[VALORES POTENCIALES Y SEGUIMIENTO.xlsx]POTENCIALES!R285C12</stp>
        <tr r="L285" s="1"/>
      </tp>
      <tp t="s">
        <v>08/02/2023</v>
        <stp/>
        <stp>##V3_BDPV12</stp>
        <stp>LOW US Equity</stp>
        <stp>DVD_PAY_DT</stp>
        <stp>[VALORES POTENCIALES Y SEGUIMIENTO.xlsx]POTENCIALES!R222C12</stp>
        <tr r="L222" s="1"/>
      </tp>
      <tp t="s">
        <v>23/01/2023</v>
        <stp/>
        <stp>##V3_BDPV12</stp>
        <stp>ROP US Equity</stp>
        <stp>DVD_PAY_DT</stp>
        <stp>[VALORES POTENCIALES Y SEGUIMIENTO.xlsx]POTENCIALES!R132C12</stp>
        <tr r="L132" s="1"/>
      </tp>
      <tp t="s">
        <v>Electrical Equipment</v>
        <stp/>
        <stp>##V3_BDPV12</stp>
        <stp>ROK US Equity</stp>
        <stp>GICS_INDUSTRY_NAME</stp>
        <stp>[VALORES POTENCIALES Y SEGUIMIENTO.xlsx]POTENCIALES!R155C6</stp>
        <tr r="F155" s="1"/>
      </tp>
      <tp>
        <v>558.1</v>
        <stp/>
        <stp>##V3_BDPV12</stp>
        <stp>UNH US Equity</stp>
        <stp>HIGH_52WEEK</stp>
        <stp>[VALORES POTENCIALES Y SEGUIMIENTO.xlsx]POTENCIALES!R87C33</stp>
        <tr r="AG87" s="1"/>
      </tp>
      <tp t="s">
        <v>Adobe Inc</v>
        <stp/>
        <stp>##V3_BDPV12</stp>
        <stp>ADBE UW Equity</stp>
        <stp>SECURITY_NAME</stp>
        <stp>[VALORES POTENCIALES Y SEGUIMIENTO.xlsx]SPX SX5E CAC40 DAX30 IBEX35!R16C5</stp>
        <tr r="E16" s="6"/>
      </tp>
      <tp t="s">
        <v>ADVANCE AUTO PAR</v>
        <stp/>
        <stp>##V3_BDPV12</stp>
        <stp>AAP US Equity</stp>
        <stp>SHORT_NAME</stp>
        <stp>[VALORES POTENCIALES Y SEGUIMIENTO.xlsx]POTENCIALES!R220C5</stp>
        <tr r="E220" s="1"/>
      </tp>
      <tp t="s">
        <v>CATERPILLAR INC</v>
        <stp/>
        <stp>##V3_BDPV12</stp>
        <stp>CAT US Equity</stp>
        <stp>SHORT_NAME</stp>
        <stp>[VALORES POTENCIALES Y SEGUIMIENTO.xlsx]POTENCIALES!R152C5</stp>
        <tr r="E152" s="1"/>
      </tp>
      <tp t="s">
        <v>#N/A N/A</v>
        <stp/>
        <stp>##V3_BDPV12</stp>
        <stp>CDK US Equity</stp>
        <stp>EXPECTED_REPORT_DT</stp>
        <stp>[VALORES POTENCIALES Y SEGUIMIENTO.xlsx]POTENCIALES!R287C8</stp>
        <tr r="H287" s="1"/>
      </tp>
      <tp t="s">
        <v>IAC INC</v>
        <stp/>
        <stp>##V3_BDPV12</stp>
        <stp>IAC US Equity</stp>
        <stp>SHORT_NAME</stp>
        <stp>[VALORES POTENCIALES Y SEGUIMIENTO.xlsx]POTENCIALES!R268C5</stp>
        <tr r="E268" s="1"/>
      </tp>
      <tp>
        <v>71.174999999999997</v>
        <stp/>
        <stp>##V3_BDPV12</stp>
        <stp>TRU US Equity</stp>
        <stp>LAST PRICE</stp>
        <stp>[VALORES POTENCIALES Y SEGUIMIENTO.xlsx]POTENCIALES!R181C30</stp>
        <tr r="AD181" s="1"/>
      </tp>
      <tp t="s">
        <v>FRANKLIN RES INC</v>
        <stp/>
        <stp>##V3_BDPV12</stp>
        <stp>BEN US Equity</stp>
        <stp>SHORT_NAME</stp>
        <stp>[VALORES POTENCIALES Y SEGUIMIENTO.xlsx]POTENCIALES!R113C5</stp>
        <tr r="E113" s="1"/>
      </tp>
      <tp t="s">
        <v>Financials</v>
        <stp/>
        <stp>##V3_BDPV12</stp>
        <stp>C UN Equity</stp>
        <stp>ICB_INDUSTRY_NAME</stp>
        <stp>[VALORES POTENCIALES Y SEGUIMIENTO.xlsx]SPX SX5E CAC40 DAX30 IBEX35!R82C4</stp>
        <tr r="D82" s="6"/>
      </tp>
      <tp t="s">
        <v>US0970231058</v>
        <stp/>
        <stp>##V3_BDPV12</stp>
        <stp>BA US Equity</stp>
        <stp>ID_ISIN</stp>
        <stp>[VALORES POTENCIALES Y SEGUIMIENTO.xlsx]CARTERA!R24C3</stp>
        <tr r="C24" s="4"/>
      </tp>
      <tp t="s">
        <v>#N/A Invalid Security</v>
        <stp/>
        <stp>##V3_BDPV12</stp>
        <stp>CGI US Equity</stp>
        <stp>SHORT_NAME</stp>
        <stp>[VALORES POTENCIALES Y SEGUIMIENTO.xlsx]POTENCIALES!R342C5</stp>
        <tr r="E342" s="1"/>
      </tp>
      <tp>
        <v>235023413963.31003</v>
        <stp/>
        <stp>##V3_BDPV12</stp>
        <stp>PEP UW Equity</stp>
        <stp>CUR_MKT_CAP</stp>
        <stp>[VALORES POTENCIALES Y SEGUIMIENTO.xlsx]SPX SX5E CAC40 DAX30 IBEX35!R370C3</stp>
        <tr r="C370" s="6"/>
      </tp>
      <tp t="s">
        <v>08/02/2023</v>
        <stp/>
        <stp>##V3_BDPV12</stp>
        <stp>FLT US Equity</stp>
        <stp>EXPECTED_REPORT_DT</stp>
        <stp>[VALORES POTENCIALES Y SEGUIMIENTO.xlsx]POTENCIALES!R192C8</stp>
        <tr r="H192" s="1"/>
      </tp>
      <tp t="s">
        <v>HUNTINGTON INGAL</v>
        <stp/>
        <stp>##V3_BDPV12</stp>
        <stp>HII US Equity</stp>
        <stp>SHORT_NAME</stp>
        <stp>[VALORES POTENCIALES Y SEGUIMIENTO.xlsx]POTENCIALES!R169C5</stp>
        <tr r="E169" s="1"/>
      </tp>
      <tp t="s">
        <v>27/04/2023</v>
        <stp/>
        <stp>##V3_BDPV12</stp>
        <stp>CP CN Equity</stp>
        <stp>EXPECTED_REPORT_DT</stp>
        <stp>[VALORES POTENCIALES Y SEGUIMIENTO.xlsx]POTENCIALES!R170C8</stp>
        <tr r="H170" s="1"/>
      </tp>
      <tp t="s">
        <v>24/02/2023</v>
        <stp/>
        <stp>##V3_BDPV12</stp>
        <stp>ENV US Equity</stp>
        <stp>EXPECTED_REPORT_DT</stp>
        <stp>[VALORES POTENCIALES Y SEGUIMIENTO.xlsx]POTENCIALES!R301C8</stp>
        <tr r="H301" s="1"/>
      </tp>
      <tp>
        <v>98.53</v>
        <stp/>
        <stp>##V3_BDPV12</stp>
        <stp>CNC US Equity</stp>
        <stp>HIGH_52WEEK</stp>
        <stp>[VALORES POTENCIALES Y SEGUIMIENTO.xlsx]POTENCIALES!R82C33</stp>
        <tr r="AG82" s="1"/>
      </tp>
      <tp>
        <v>5181227132.2350006</v>
        <stp/>
        <stp>##V3_BDPV12</stp>
        <stp>HQY US Equity</stp>
        <stp>CUR_MKT_CAP</stp>
        <stp>[VALORES POTENCIALES Y SEGUIMIENTO.xlsx]POTENCIALES!R55C17</stp>
        <tr r="Q55" s="1"/>
      </tp>
      <tp t="s">
        <v>22/02/2023</v>
        <stp/>
        <stp>##V3_BDPV12</stp>
        <stp>STN CN Equity</stp>
        <stp>EXPECTED_REPORT_DT</stp>
        <stp>[VALORES POTENCIALES Y SEGUIMIENTO.xlsx]POTENCIALES!R141C8</stp>
        <tr r="H141" s="1"/>
      </tp>
      <tp>
        <v>103.965</v>
        <stp/>
        <stp>##V3_BDPV12</stp>
        <stp>YUM US Equity</stp>
        <stp>LOW_52WEEK</stp>
        <stp>[VALORES POTENCIALES Y SEGUIMIENTO.xlsx]POTENCIALES!R242C35</stp>
        <tr r="AI242" s="1"/>
      </tp>
      <tp t="s">
        <v>ENERGIZER HOLDIN</v>
        <stp/>
        <stp>##V3_BDPV12</stp>
        <stp>ENR US Equity</stp>
        <stp>SHORT_NAME</stp>
        <stp>[VALORES POTENCIALES Y SEGUIMIENTO.xlsx]POTENCIALES!R254C5</stp>
        <tr r="E254" s="1"/>
      </tp>
      <tp t="s">
        <v>WSP GLOBAL INC</v>
        <stp/>
        <stp>##V3_BDPV12</stp>
        <stp>WSP CN Equity</stp>
        <stp>SHORT_NAME</stp>
        <stp>[VALORES POTENCIALES Y SEGUIMIENTO.xlsx]POTENCIALES!R140C5</stp>
        <tr r="E140" s="1"/>
      </tp>
      <tp>
        <v>54.18</v>
        <stp/>
        <stp>##V3_BDPV12</stp>
        <stp>BRC US Equity</stp>
        <stp>LAST PRICE</stp>
        <stp>[VALORES POTENCIALES Y SEGUIMIENTO.xlsx]POTENCIALES!R258C30</stp>
        <tr r="AD258" s="1"/>
      </tp>
      <tp t="s">
        <v>MHY8564W1030</v>
        <stp/>
        <stp>##V3_BDPV12</stp>
        <stp>TK US Equity</stp>
        <stp>ID_ISIN</stp>
        <stp>[VALORES POTENCIALES Y SEGUIMIENTO.xlsx]CARTERA!R64C3</stp>
        <tr r="C64" s="4"/>
      </tp>
      <tp>
        <v>54.18</v>
        <stp/>
        <stp>##V3_BDPV12</stp>
        <stp>BRC US Equity</stp>
        <stp>LAST PRICE</stp>
        <stp>[VALORES POTENCIALES Y SEGUIMIENTO.xlsx]POTENCIALES!R308C30</stp>
        <tr r="AD308" s="1"/>
      </tp>
      <tp>
        <v>39.29</v>
        <stp/>
        <stp>##V3_BDPV12</stp>
        <stp>HRB US Equity</stp>
        <stp>LAST PRICE</stp>
        <stp>[VALORES POTENCIALES Y SEGUIMIENTO.xlsx]POTENCIALES!R191C30</stp>
        <tr r="AD191" s="1"/>
      </tp>
      <tp t="s">
        <v>DARDEN RESTAURAN</v>
        <stp/>
        <stp>##V3_BDPV12</stp>
        <stp>DRI US Equity</stp>
        <stp>SHORT_NAME</stp>
        <stp>[VALORES POTENCIALES Y SEGUIMIENTO.xlsx]POTENCIALES!R245C5</stp>
        <tr r="E245" s="1"/>
      </tp>
      <tp t="s">
        <v>Best Buy Co Inc</v>
        <stp/>
        <stp>##V3_BDPV12</stp>
        <stp>BBY UN Equity</stp>
        <stp>SECURITY_NAME</stp>
        <stp>[VALORES POTENCIALES Y SEGUIMIENTO.xlsx]SPX SX5E CAC40 DAX30 IBEX35!R64C5</stp>
        <tr r="E64" s="6"/>
      </tp>
      <tp t="s">
        <v>Becton Dickinson and Co</v>
        <stp/>
        <stp>##V3_BDPV12</stp>
        <stp>BDX UN Equity</stp>
        <stp>SECURITY_NAME</stp>
        <stp>[VALORES POTENCIALES Y SEGUIMIENTO.xlsx]SPX SX5E CAC40 DAX30 IBEX35!R65C5</stp>
        <tr r="E65" s="6"/>
      </tp>
      <tp>
        <v>54.18</v>
        <stp/>
        <stp>##V3_BDPV12</stp>
        <stp>BRC US Equity</stp>
        <stp>LAST PRICE</stp>
        <stp>[VALORES POTENCIALES Y SEGUIMIENTO.xlsx]POTENCIALES!R130C30</stp>
        <tr r="AD130" s="1"/>
      </tp>
      <tp t="s">
        <v>FORTIVE CORP</v>
        <stp/>
        <stp>##V3_BDPV12</stp>
        <stp>FTV US Equity</stp>
        <stp>SHORT_NAME</stp>
        <stp>[VALORES POTENCIALES Y SEGUIMIENTO.xlsx]POTENCIALES!R127C5</stp>
        <tr r="E127" s="1"/>
      </tp>
      <tp t="s">
        <v>10/02/2023</v>
        <stp/>
        <stp>##V3_BDPV12</stp>
        <stp>GPN US Equity</stp>
        <stp>EXPECTED_REPORT_DT</stp>
        <stp>[VALORES POTENCIALES Y SEGUIMIENTO.xlsx]POTENCIALES!R193C8</stp>
        <tr r="H193" s="1"/>
      </tp>
      <tp t="s">
        <v>25/04/2023</v>
        <stp/>
        <stp>##V3_BDPV12</stp>
        <stp>BRO US Equity</stp>
        <stp>EXPECTED_REPORT_DT</stp>
        <stp>[VALORES POTENCIALES Y SEGUIMIENTO.xlsx]POTENCIALES!R116C8</stp>
        <tr r="H116" s="1"/>
      </tp>
      <tp t="s">
        <v>Software</v>
        <stp/>
        <stp>##V3_BDPV12</stp>
        <stp>DT US Equity</stp>
        <stp>GICS_INDUSTRY_NAME</stp>
        <stp>[VALORES POTENCIALES Y SEGUIMIENTO.xlsx]POTENCIALES!R305C6</stp>
        <tr r="F305" s="1"/>
      </tp>
      <tp>
        <v>27226302591.389996</v>
        <stp/>
        <stp>##V3_BDPV12</stp>
        <stp>MTB UN Equity</stp>
        <stp>CUR_MKT_CAP</stp>
        <stp>[VALORES POTENCIALES Y SEGUIMIENTO.xlsx]SPX SX5E CAC40 DAX30 IBEX35!R328C3</stp>
        <tr r="C328" s="6"/>
      </tp>
      <tp>
        <v>148.34299999999999</v>
        <stp/>
        <stp>##V3_BDPV12</stp>
        <stp>DRI US Equity</stp>
        <stp>LAST PRICE</stp>
        <stp>[VALORES POTENCIALES Y SEGUIMIENTO.xlsx]POTENCIALES!R245C30</stp>
        <tr r="AD245" s="1"/>
      </tp>
      <tp t="s">
        <v>Aerospace &amp; Defense</v>
        <stp/>
        <stp>##V3_BDPV12</stp>
        <stp>GD US Equity</stp>
        <stp>GICS_INDUSTRY_NAME</stp>
        <stp>[VALORES POTENCIALES Y SEGUIMIENTO.xlsx]POTENCIALES!R195C6</stp>
        <tr r="F195" s="1"/>
      </tp>
      <tp t="s">
        <v>Technology Hardware, Storage &amp;</v>
        <stp/>
        <stp>##V3_BDPV12</stp>
        <stp>STX US Equity</stp>
        <stp>GICS_INDUSTRY_NAME</stp>
        <stp>[VALORES POTENCIALES Y SEGUIMIENTO.xlsx]POTENCIALES!R344C6</stp>
        <tr r="F344" s="1"/>
      </tp>
      <tp t="s">
        <v>Specialty Retail</v>
        <stp/>
        <stp>##V3_BDPV12</stp>
        <stp>FL US Equity</stp>
        <stp>GICS_INDUSTRY_NAME</stp>
        <stp>[VALORES POTENCIALES Y SEGUIMIENTO.xlsx]POTENCIALES!R215C6</stp>
        <tr r="F215" s="1"/>
      </tp>
      <tp t="s">
        <v>Road &amp; Rail</v>
        <stp/>
        <stp>##V3_BDPV12</stp>
        <stp>CNR CN Equity</stp>
        <stp>GICS_INDUSTRY_NAME</stp>
        <stp>[VALORES POTENCIALES Y SEGUIMIENTO.xlsx]POTENCIALES!R172C6</stp>
        <tr r="F172" s="1"/>
      </tp>
      <tp>
        <v>62848099321.070007</v>
        <stp/>
        <stp>##V3_BDPV12</stp>
        <stp>CME UW Equity</stp>
        <stp>CUR_MKT_CAP</stp>
        <stp>[VALORES POTENCIALES Y SEGUIMIENTO.xlsx]SPX SX5E CAC40 DAX30 IBEX35!R108C3</stp>
        <tr r="C108" s="6"/>
      </tp>
      <tp>
        <v>170.07</v>
        <stp/>
        <stp>##V3_BDPV12</stp>
        <stp>CRM US Equity</stp>
        <stp>LAST PRICE</stp>
        <stp>[VALORES POTENCIALES Y SEGUIMIENTO.xlsx]POTENCIALES!R288C30</stp>
        <tr r="AD288" s="1"/>
      </tp>
      <tp>
        <v>58.85</v>
        <stp/>
        <stp>##V3_BDPV12</stp>
        <stp>BRO US Equity</stp>
        <stp>LAST PRICE</stp>
        <stp>[VALORES POTENCIALES Y SEGUIMIENTO.xlsx]POTENCIALES!R116C30</stp>
        <tr r="AD116" s="1"/>
      </tp>
      <tp>
        <v>79.03</v>
        <stp/>
        <stp>##V3_BDPV12</stp>
        <stp>DOL CN Equity</stp>
        <stp>LAST PRICE</stp>
        <stp>[VALORES POTENCIALES Y SEGUIMIENTO.xlsx]POTENCIALES!R226C30</stp>
        <tr r="AD226" s="1"/>
      </tp>
      <tp t="s">
        <v>#N/A N/A</v>
        <stp/>
        <stp>##V3_BDPV12</stp>
        <stp>PTSEM0AM0004 ISIN</stp>
        <stp>INTERVAL_LOW</stp>
        <stp>[VALORES POTENCIALES Y SEGUIMIENTO.xlsx]CARTERA!R48C6</stp>
        <stp>START_DATE_OVERRIDE</stp>
        <stp>20200101</stp>
        <stp>END_DATE_OVERRIDE</stp>
        <stp>20230203</stp>
        <stp>MARKET_DATA_OVERRIDE</stp>
        <stp>PX_LAST</stp>
        <tr r="F48" s="4"/>
      </tp>
      <tp>
        <v>-0.33267522211253703</v>
        <stp/>
        <stp>##V3_BDPV12</stp>
        <stp>EA US Equity</stp>
        <stp>NET_DEBT_TO_EBITDA</stp>
        <stp>[VALORES POTENCIALES Y SEGUIMIENTO.xlsx]POTENCIALES!R329C20</stp>
        <tr r="T329" s="1"/>
      </tp>
      <tp t="s">
        <v>Tobacco</v>
        <stp/>
        <stp>##V3_BDPV12</stp>
        <stp>MO US Equity</stp>
        <stp>GICS_SUB_INDUSTRY_NAME</stp>
        <stp>[VALORES POTENCIALES Y SEGUIMIENTO.xlsx]POTENCIALES!R32C7</stp>
        <tr r="G32" s="1"/>
      </tp>
      <tp t="s">
        <v>Communications Equipment</v>
        <stp/>
        <stp>##V3_BDPV12</stp>
        <stp>UI US Equity</stp>
        <stp>GICS_SUB_INDUSTRY_NAME</stp>
        <stp>[VALORES POTENCIALES Y SEGUIMIENTO.xlsx]POTENCIALES!R12C7</stp>
        <tr r="G12" s="1"/>
      </tp>
      <tp t="s">
        <v>Multiline Retail</v>
        <stp/>
        <stp>##V3_BDPV12</stp>
        <stp>DLTR US Equity</stp>
        <stp>GICS_INDUSTRY_NAME</stp>
        <stp>[VALORES POTENCIALES Y SEGUIMIENTO.xlsx]POTENCIALES!R228C6</stp>
        <tr r="F228" s="1"/>
      </tp>
      <tp t="s">
        <v>ACTIVISION BLIZZ</v>
        <stp/>
        <stp>##V3_BDPV12</stp>
        <stp>ATVI US Equity</stp>
        <stp>SHORT_NAME</stp>
        <stp>[VALORES POTENCIALES Y SEGUIMIENTO.xlsx]POTENCIALES!R326C5</stp>
        <tr r="E326" s="1"/>
      </tp>
      <tp>
        <v>8942816362.6849155</v>
        <stp/>
        <stp>##V3_BDPV12</stp>
        <stp>VIPS US Equity</stp>
        <stp>CUR_MKT_CAP</stp>
        <stp>[VALORES POTENCIALES Y SEGUIMIENTO.xlsx]CARTERA!R58C20</stp>
        <tr r="T58" s="4"/>
      </tp>
      <tp t="s">
        <v>14/02/2023</v>
        <stp/>
        <stp>##V3_BDPV12</stp>
        <stp>TRIP US Equity</stp>
        <stp>EXPECTED_REPORT_DT</stp>
        <stp>[VALORES POTENCIALES Y SEGUIMIENTO.xlsx]POTENCIALES!R265C8</stp>
        <tr r="H265" s="1"/>
      </tp>
      <tp>
        <v>27067430637.599995</v>
        <stp/>
        <stp>##V3_BDPV12</stp>
        <stp>IT UN Equity</stp>
        <stp>CUR_MKT_CAP</stp>
        <stp>[VALORES POTENCIALES Y SEGUIMIENTO.xlsx]SPX SX5E CAC40 DAX30 IBEX35!R256C3</stp>
        <tr r="C256" s="6"/>
      </tp>
      <tp>
        <v>23.85</v>
        <stp/>
        <stp>##V3_BDPV12</stp>
        <stp>FL US Equity</stp>
        <stp>LOW_52WEEK</stp>
        <stp>[VALORES POTENCIALES Y SEGUIMIENTO.xlsx]POTENCIALES!R215C35</stp>
        <tr r="AI215" s="1"/>
      </tp>
      <tp>
        <v>2392120015740</v>
        <stp/>
        <stp>##V3_BDPV12</stp>
        <stp>AAPL US Equity</stp>
        <stp>CUR_MKT_CAP</stp>
        <stp>[VALORES POTENCIALES Y SEGUIMIENTO.xlsx]CARTERA!R50C20</stp>
        <tr r="T50" s="4"/>
      </tp>
      <tp>
        <v>94211891772.479996</v>
        <stp/>
        <stp>##V3_BDPV12</stp>
        <stp>PYPL US Equity</stp>
        <stp>CUR_MKT_CAP</stp>
        <stp>[VALORES POTENCIALES Y SEGUIMIENTO.xlsx]CARTERA!R27C20</stp>
        <tr r="T27" s="4"/>
      </tp>
      <tp t="s">
        <v>Semiconductors &amp; Semiconductor</v>
        <stp/>
        <stp>##V3_BDPV12</stp>
        <stp>AMAT US Equity</stp>
        <stp>GICS_INDUSTRY_NAME</stp>
        <stp>[VALORES POTENCIALES Y SEGUIMIENTO.xlsx]POTENCIALES!R359C6</stp>
        <tr r="F359" s="1"/>
      </tp>
      <tp t="s">
        <v>Capital Markets</v>
        <stp/>
        <stp>##V3_BDPV12</stp>
        <stp>NDAQ US Equity</stp>
        <stp>GICS_INDUSTRY_NAME</stp>
        <stp>[VALORES POTENCIALES Y SEGUIMIENTO.xlsx]POTENCIALES!R110C6</stp>
        <tr r="F110" s="1"/>
      </tp>
      <tp t="s">
        <v>08/02/2023</v>
        <stp/>
        <stp>##V3_BDPV12</stp>
        <stp>TRMB US Equity</stp>
        <stp>EXPECTED_REPORT_DT</stp>
        <stp>[VALORES POTENCIALES Y SEGUIMIENTO.xlsx]POTENCIALES!R135C8</stp>
        <tr r="H135" s="1"/>
      </tp>
      <tp t="s">
        <v>29/03/2023</v>
        <stp/>
        <stp>##V3_BDPV12</stp>
        <stp>LULU US Equity</stp>
        <stp>EXPECTED_REPORT_DT</stp>
        <stp>[VALORES POTENCIALES Y SEGUIMIENTO.xlsx]POTENCIALES!R212C8</stp>
        <tr r="H212" s="1"/>
      </tp>
      <tp t="s">
        <v>#N/A N/A</v>
        <stp/>
        <stp>##V3_BDPV12</stp>
        <stp>CSOD US Equity</stp>
        <stp>EXPECTED_REPORT_DT</stp>
        <stp>[VALORES POTENCIALES Y SEGUIMIENTO.xlsx]POTENCIALES!R304C8</stp>
        <tr r="H304" s="1"/>
      </tp>
      <tp t="s">
        <v>IT Services</v>
        <stp/>
        <stp>##V3_BDPV12</stp>
        <stp>GDDY US Equity</stp>
        <stp>GICS_INDUSTRY_NAME</stp>
        <stp>[VALORES POTENCIALES Y SEGUIMIENTO.xlsx]POTENCIALES!R280C6</stp>
        <tr r="F280" s="1"/>
      </tp>
      <tp t="s">
        <v>22/02/2023</v>
        <stp/>
        <stp>##V3_BDPV12</stp>
        <stp>NTAP US Equity</stp>
        <stp>EXPECTED_REPORT_DT</stp>
        <stp>[VALORES POTENCIALES Y SEGUIMIENTO.xlsx]POTENCIALES!R333C8</stp>
        <tr r="H333" s="1"/>
      </tp>
      <tp t="s">
        <v>26/04/2023</v>
        <stp/>
        <stp>##V3_BDPV12</stp>
        <stp>MSCI US Equity</stp>
        <stp>EXPECTED_REPORT_DT</stp>
        <stp>[VALORES POTENCIALES Y SEGUIMIENTO.xlsx]POTENCIALES!R314C8</stp>
        <tr r="H314" s="1"/>
      </tp>
      <tp t="s">
        <v>23/02/2023</v>
        <stp/>
        <stp>##V3_BDPV12</stp>
        <stp>SRCL US Equity</stp>
        <stp>EXPECTED_REPORT_DT</stp>
        <stp>[VALORES POTENCIALES Y SEGUIMIENTO.xlsx]POTENCIALES!R145C8</stp>
        <tr r="H145" s="1"/>
      </tp>
      <tp t="s">
        <v>01/05/2023</v>
        <stp/>
        <stp>##V3_BDPV12</stp>
        <stp>OTEX US Equity</stp>
        <stp>EXPECTED_REPORT_DT</stp>
        <stp>[VALORES POTENCIALES Y SEGUIMIENTO.xlsx]POTENCIALES!R323C8</stp>
        <tr r="H323" s="1"/>
      </tp>
      <tp t="s">
        <v>04/05/2023</v>
        <stp/>
        <stp>##V3_BDPV12</stp>
        <stp>TTEK US Equity</stp>
        <stp>EXPECTED_REPORT_DT</stp>
        <stp>[VALORES POTENCIALES Y SEGUIMIENTO.xlsx]POTENCIALES!R143C8</stp>
        <tr r="H143" s="1"/>
      </tp>
      <tp t="s">
        <v>Health Care Equipment &amp; Suppli</v>
        <stp/>
        <stp>##V3_BDPV12</stp>
        <stp>NEOG US Equity</stp>
        <stp>GICS_INDUSTRY_NAME</stp>
        <stp>[VALORES POTENCIALES Y SEGUIMIENTO.xlsx]POTENCIALES!R101C6</stp>
        <tr r="F101" s="1"/>
      </tp>
      <tp t="s">
        <v>Professional Services</v>
        <stp/>
        <stp>##V3_BDPV12</stp>
        <stp>MANT US Equity</stp>
        <stp>GICS_INDUSTRY_NAME</stp>
        <stp>[VALORES POTENCIALES Y SEGUIMIENTO.xlsx]POTENCIALES!R325C6</stp>
        <tr r="F325" s="1"/>
      </tp>
      <tp t="s">
        <v>02/03/2023</v>
        <stp/>
        <stp>##V3_BDPV12</stp>
        <stp>AVGO US Equity</stp>
        <stp>EXPECTED_REPORT_DT</stp>
        <stp>[VALORES POTENCIALES Y SEGUIMIENTO.xlsx]POTENCIALES!R351C8</stp>
        <tr r="H351" s="1"/>
      </tp>
      <tp t="s">
        <v>#N/A N/A</v>
        <stp/>
        <stp>##V3_BDPV12</stp>
        <stp>FB US Equity</stp>
        <stp>LOW_52WEEK</stp>
        <stp>[VALORES POTENCIALES Y SEGUIMIENTO.xlsx]POTENCIALES!R272C35</stp>
        <tr r="AI272" s="1"/>
      </tp>
      <tp>
        <v>12.984090562754051</v>
        <stp/>
        <stp>##V3_BDPV12</stp>
        <stp>HGV US Equity</stp>
        <stp>EV_EBITDA_ADJUSTED</stp>
        <stp>[VALORES POTENCIALES Y SEGUIMIENTO.xlsx]POTENCIALES!R255C15</stp>
        <tr r="O255" s="1"/>
      </tp>
      <tp>
        <v>68263955700.119987</v>
        <stp/>
        <stp>##V3_BDPV12</stp>
        <stp>BSX UN Equity</stp>
        <stp>CUR_MKT_CAP</stp>
        <stp>[VALORES POTENCIALES Y SEGUIMIENTO.xlsx]SPX SX5E CAC40 DAX30 IBEX35!R79C3</stp>
        <tr r="C79" s="6"/>
      </tp>
      <tp t="s">
        <v>#N/A N/A</v>
        <stp/>
        <stp>##V3_BDPV12</stp>
        <stp>RNG US Equity</stp>
        <stp>DVD_PAY_DT</stp>
        <stp>[VALORES POTENCIALES Y SEGUIMIENTO.xlsx]POTENCIALES!R296C12</stp>
        <tr r="L296" s="1"/>
      </tp>
      <tp t="s">
        <v>09/12/2022</v>
        <stp/>
        <stp>##V3_BDPV12</stp>
        <stp>SNA US Equity</stp>
        <stp>DVD_PAY_DT</stp>
        <stp>[VALORES POTENCIALES Y SEGUIMIENTO.xlsx]POTENCIALES!R151C12</stp>
        <tr r="L151" s="1"/>
      </tp>
      <tp>
        <v>17.399636353388228</v>
        <stp/>
        <stp>##V3_BDPV12</stp>
        <stp>GGG US Equity</stp>
        <stp>EV_EBITDA_ADJUSTED</stp>
        <stp>[VALORES POTENCIALES Y SEGUIMIENTO.xlsx]POTENCIALES!R157C15</stp>
        <tr r="O157" s="1"/>
      </tp>
      <tp>
        <v>21536629943.18</v>
        <stp/>
        <stp>##V3_BDPV12</stp>
        <stp>CFG UN Equity</stp>
        <stp>CUR_MKT_CAP</stp>
        <stp>[VALORES POTENCIALES Y SEGUIMIENTO.xlsx]SPX SX5E CAC40 DAX30 IBEX35!R98C3</stp>
        <tr r="C98" s="6"/>
      </tp>
      <tp>
        <v>36.950000000000003</v>
        <stp/>
        <stp>##V3_BDPV12</stp>
        <stp>VVV US Equity</stp>
        <stp>HIGH_52WEEK</stp>
        <stp>[VALORES POTENCIALES Y SEGUIMIENTO.xlsx]POTENCIALES!R6C33</stp>
        <tr r="AG6" s="1"/>
      </tp>
      <tp>
        <v>13973797870.200001</v>
        <stp/>
        <stp>##V3_BDPV12</stp>
        <stp>BIO UN Equity</stp>
        <stp>CUR_MKT_CAP</stp>
        <stp>[VALORES POTENCIALES Y SEGUIMIENTO.xlsx]SPX SX5E CAC40 DAX30 IBEX35!R69C3</stp>
        <tr r="C69" s="6"/>
      </tp>
      <tp t="s">
        <v>#N/A Field Not Applicable</v>
        <stp/>
        <stp>##V3_BDPV12</stp>
        <stp>ENV US Equity</stp>
        <stp>DVD_PAY_DT</stp>
        <stp>[VALORES POTENCIALES Y SEGUIMIENTO.xlsx]POTENCIALES!R301C12</stp>
        <tr r="L301" s="1"/>
      </tp>
      <tp>
        <v>4.7875351452671042</v>
        <stp/>
        <stp>##V3_BDPV12</stp>
        <stp>CVS US Equity</stp>
        <stp>NET_DEBT_TO_EBITDA</stp>
        <stp>[VALORES POTENCIALES Y SEGUIMIENTO.xlsx]POTENCIALES!R100C20</stp>
        <tr r="T100" s="1"/>
      </tp>
      <tp t="s">
        <v>11/01/2023</v>
        <stp/>
        <stp>##V3_BDPV12</stp>
        <stp>CSU CN Equity</stp>
        <stp>DVD_PAY_DT</stp>
        <stp>[VALORES POTENCIALES Y SEGUIMIENTO.xlsx]POTENCIALES!R319C12</stp>
        <tr r="L319" s="1"/>
      </tp>
      <tp t="s">
        <v>16/03/2023</v>
        <stp/>
        <stp>##V3_BDPV12</stp>
        <stp>ENR US Equity</stp>
        <stp>DVD_PAY_DT</stp>
        <stp>[VALORES POTENCIALES Y SEGUIMIENTO.xlsx]POTENCIALES!R254C12</stp>
        <tr r="L254" s="1"/>
      </tp>
      <tp t="s">
        <v>15/01/2023</v>
        <stp/>
        <stp>##V3_BDPV12</stp>
        <stp>WSP CN Equity</stp>
        <stp>DVD_PAY_DT</stp>
        <stp>[VALORES POTENCIALES Y SEGUIMIENTO.xlsx]POTENCIALES!R140C12</stp>
        <tr r="L140" s="1"/>
      </tp>
      <tp t="s">
        <v>29/12/2022</v>
        <stp/>
        <stp>##V3_BDPV12</stp>
        <stp>UNP US Equity</stp>
        <stp>DVD_PAY_DT</stp>
        <stp>[VALORES POTENCIALES Y SEGUIMIENTO.xlsx]POTENCIALES!R173C12</stp>
        <tr r="L173" s="1"/>
      </tp>
      <tp t="s">
        <v>#N/A Invalid Security</v>
        <stp/>
        <stp>##V3_BDPV12</stp>
        <stp>CGI US Equity</stp>
        <stp>EV_EBITDA_ADJUSTED</stp>
        <stp>[VALORES POTENCIALES Y SEGUIMIENTO.xlsx]POTENCIALES!R342C15</stp>
        <tr r="O342" s="1"/>
      </tp>
      <tp>
        <v>33.825000000000003</v>
        <stp/>
        <stp>##V3_BDPV12</stp>
        <stp>KSS US Equity</stp>
        <stp>LAST PRICE</stp>
        <stp>[VALORES POTENCIALES Y SEGUIMIENTO.xlsx]POTENCIALES!R239C30</stp>
        <tr r="AD239" s="1"/>
      </tp>
      <tp>
        <v>374</v>
        <stp/>
        <stp>##V3_BDPV12</stp>
        <stp>MOH US Equity</stp>
        <stp>HIGH_52WEEK</stp>
        <stp>[VALORES POTENCIALES Y SEGUIMIENTO.xlsx]POTENCIALES!R83C33</stp>
        <tr r="AG83" s="1"/>
      </tp>
      <tp>
        <v>39085509463</v>
        <stp/>
        <stp>##V3_BDPV12</stp>
        <stp>SYY UN Equity</stp>
        <stp>CUR_MKT_CAP</stp>
        <stp>[VALORES POTENCIALES Y SEGUIMIENTO.xlsx]SPX SX5E CAC40 DAX30 IBEX35!R434C3</stp>
        <tr r="C434" s="6"/>
      </tp>
      <tp t="s">
        <v>Road &amp; Rail</v>
        <stp/>
        <stp>##V3_BDPV12</stp>
        <stp>UNP US Equity</stp>
        <stp>GICS_INDUSTRY_NAME</stp>
        <stp>[VALORES POTENCIALES Y SEGUIMIENTO.xlsx]POTENCIALES!R173C6</stp>
        <tr r="F173" s="1"/>
      </tp>
      <tp t="s">
        <v>27/04/2023</v>
        <stp/>
        <stp>##V3_BDPV12</stp>
        <stp>ADP US Equity</stp>
        <stp>EXPECTED_REPORT_DT</stp>
        <stp>[VALORES POTENCIALES Y SEGUIMIENTO.xlsx]POTENCIALES!R184C8</stp>
        <tr r="H184" s="1"/>
      </tp>
      <tp>
        <v>42448553429.039993</v>
        <stp/>
        <stp>##V3_BDPV12</stp>
        <stp>STZ UN Equity</stp>
        <stp>CUR_MKT_CAP</stp>
        <stp>[VALORES POTENCIALES Y SEGUIMIENTO.xlsx]SPX SX5E CAC40 DAX30 IBEX35!R429C3</stp>
        <tr r="C429" s="6"/>
      </tp>
      <tp t="s">
        <v>Food &amp; Staples Retailing</v>
        <stp/>
        <stp>##V3_BDPV12</stp>
        <stp>WMT US Equity</stp>
        <stp>GICS_INDUSTRY_NAME</stp>
        <stp>[VALORES POTENCIALES Y SEGUIMIENTO.xlsx]POTENCIALES!R231C6</stp>
        <tr r="F231" s="1"/>
      </tp>
      <tp>
        <v>160.28</v>
        <stp/>
        <stp>##V3_BDPV12</stp>
        <stp>CNR CN Equity</stp>
        <stp>LAST PRICE</stp>
        <stp>[VALORES POTENCIALES Y SEGUIMIENTO.xlsx]POTENCIALES!R172C30</stp>
        <tr r="AD172" s="1"/>
      </tp>
      <tp t="s">
        <v>08/02/2023</v>
        <stp/>
        <stp>##V3_BDPV12</stp>
        <stp>EFX US Equity</stp>
        <stp>EXPECTED_REPORT_DT</stp>
        <stp>[VALORES POTENCIALES Y SEGUIMIENTO.xlsx]POTENCIALES!R180C8</stp>
        <tr r="H180" s="1"/>
      </tp>
      <tp>
        <v>96.55</v>
        <stp/>
        <stp>##V3_BDPV12</stp>
        <stp>PTC US Equity</stp>
        <stp>LOW_52WEEK</stp>
        <stp>[VALORES POTENCIALES Y SEGUIMIENTO.xlsx]POTENCIALES!R289C35</stp>
        <tr r="AI289" s="1"/>
      </tp>
      <tp>
        <v>43.06</v>
        <stp/>
        <stp>##V3_BDPV12</stp>
        <stp>ROL US Equity</stp>
        <stp>HIGH_52WEEK</stp>
        <stp>[VALORES POTENCIALES Y SEGUIMIENTO.xlsx]POTENCIALES!R43C33</stp>
        <tr r="AG43" s="1"/>
      </tp>
      <tp t="s">
        <v>#N/A Real Time</v>
        <stp/>
        <stp>##V3_BDPV12</stp>
        <stp>KSU US Equity</stp>
        <stp>LAST PRICE</stp>
        <stp>[VALORES POTENCIALES Y SEGUIMIENTO.xlsx]POTENCIALES!R175C30</stp>
        <tr r="AD175" s="1"/>
      </tp>
      <tp t="s">
        <v>07/02/2023</v>
        <stp/>
        <stp>##V3_BDPV12</stp>
        <stp>CCK US Equity</stp>
        <stp>EXPECTED_REPORT_DT</stp>
        <stp>[VALORES POTENCIALES Y SEGUIMIENTO.xlsx]POTENCIALES!R166C8</stp>
        <tr r="H166" s="1"/>
      </tp>
      <tp t="s">
        <v>GRACO INC</v>
        <stp/>
        <stp>##V3_BDPV12</stp>
        <stp>GGG US Equity</stp>
        <stp>SHORT_NAME</stp>
        <stp>[VALORES POTENCIALES Y SEGUIMIENTO.xlsx]POTENCIALES!R157C5</stp>
        <tr r="E157" s="1"/>
      </tp>
      <tp>
        <v>1065.55</v>
        <stp/>
        <stp>##V3_BDPV12</stp>
        <stp>MTD US Equity</stp>
        <stp>LOW_52WEEK</stp>
        <stp>[VALORES POTENCIALES Y SEGUIMIENTO.xlsx]POTENCIALES!R128C35</stp>
        <tr r="AI128" s="1"/>
      </tp>
      <tp t="s">
        <v>08/02/2023</v>
        <stp/>
        <stp>##V3_BDPV12</stp>
        <stp>MMS US Equity</stp>
        <stp>EXPECTED_REPORT_DT</stp>
        <stp>[VALORES POTENCIALES Y SEGUIMIENTO.xlsx]POTENCIALES!R338C8</stp>
        <tr r="H338" s="1"/>
      </tp>
      <tp>
        <v>32.215000000000003</v>
        <stp/>
        <stp>##V3_BDPV12</stp>
        <stp>CSX US Equity</stp>
        <stp>LAST PRICE</stp>
        <stp>[VALORES POTENCIALES Y SEGUIMIENTO.xlsx]POTENCIALES!R174C30</stp>
        <tr r="AD174" s="1"/>
      </tp>
      <tp t="s">
        <v>Containers &amp; Packaging</v>
        <stp/>
        <stp>##V3_BDPV12</stp>
        <stp>SEE US Equity</stp>
        <stp>GICS_INDUSTRY_NAME</stp>
        <stp>[VALORES POTENCIALES Y SEGUIMIENTO.xlsx]POTENCIALES!R165C6</stp>
        <tr r="F165" s="1"/>
      </tp>
      <tp>
        <v>16616065655.280003</v>
        <stp/>
        <stp>##V3_BDPV12</stp>
        <stp>TER UW Equity</stp>
        <stp>CUR_MKT_CAP</stp>
        <stp>[VALORES POTENCIALES Y SEGUIMIENTO.xlsx]SPX SX5E CAC40 DAX30 IBEX35!R441C3</stp>
        <tr r="C441" s="6"/>
      </tp>
      <tp t="s">
        <v>IT Services</v>
        <stp/>
        <stp>##V3_BDPV12</stp>
        <stp>WU US Equity</stp>
        <stp>GICS_INDUSTRY_NAME</stp>
        <stp>[VALORES POTENCIALES Y SEGUIMIENTO.xlsx]POTENCIALES!R104C6</stp>
        <tr r="F104" s="1"/>
      </tp>
      <tp t="s">
        <v>Aerospace &amp; Defense</v>
        <stp/>
        <stp>##V3_BDPV12</stp>
        <stp>TDG US Equity</stp>
        <stp>GICS_INDUSTRY_NAME</stp>
        <stp>[VALORES POTENCIALES Y SEGUIMIENTO.xlsx]POTENCIALES!R202C6</stp>
        <tr r="F202" s="1"/>
      </tp>
      <tp>
        <v>5281.34</v>
        <stp/>
        <stp>##V3_BDPV12</stp>
        <stp>NVR US Equity</stp>
        <stp>PX_CLOSE_1D</stp>
        <stp>[VALORES POTENCIALES Y SEGUIMIENTO.xlsx]POTENCIALES!R20C32</stp>
        <tr r="AF20" s="1"/>
      </tp>
      <tp t="s">
        <v>#N/A N/A</v>
        <stp/>
        <stp>##V3_BDPV12</stp>
        <stp>RTN US Equity</stp>
        <stp>LOW_52WEEK</stp>
        <stp>[VALORES POTENCIALES Y SEGUIMIENTO.xlsx]POTENCIALES!R197C35</stp>
        <tr r="AI197" s="1"/>
      </tp>
      <tp t="s">
        <v>Machinery</v>
        <stp/>
        <stp>##V3_BDPV12</stp>
        <stp>PH US Equity</stp>
        <stp>GICS_INDUSTRY_NAME</stp>
        <stp>[VALORES POTENCIALES Y SEGUIMIENTO.xlsx]POTENCIALES!R164C6</stp>
        <tr r="F164" s="1"/>
      </tp>
      <tp t="s">
        <v>09/02/2023</v>
        <stp/>
        <stp>##V3_BDPV12</stp>
        <stp>MTD US Equity</stp>
        <stp>EXPECTED_REPORT_DT</stp>
        <stp>[VALORES POTENCIALES Y SEGUIMIENTO.xlsx]POTENCIALES!R128C8</stp>
        <tr r="H128" s="1"/>
      </tp>
      <tp>
        <v>138.215</v>
        <stp/>
        <stp>##V3_BDPV12</stp>
        <stp>MSA US Equity</stp>
        <stp>LAST PRICE</stp>
        <stp>[VALORES POTENCIALES Y SEGUIMIENTO.xlsx]POTENCIALES!R150C30</stp>
        <tr r="AD150" s="1"/>
      </tp>
      <tp t="s">
        <v>DE0005419105</v>
        <stp/>
        <stp>##V3_BDPV12</stp>
        <stp>COK GY Equity</stp>
        <stp>ID_ISIN</stp>
        <stp>[VALORES POTENCIALES Y SEGUIMIENTO.xlsx]CARTERA!R46C3</stp>
        <tr r="C46" s="4"/>
      </tp>
      <tp t="s">
        <v>Bristol-Myers Squibb Co</v>
        <stp/>
        <stp>##V3_BDPV12</stp>
        <stp>BMY UN Equity</stp>
        <stp>SECURITY_NAME</stp>
        <stp>[VALORES POTENCIALES Y SEGUIMIENTO.xlsx]SPX SX5E CAC40 DAX30 IBEX35!R75C5</stp>
        <tr r="E75" s="6"/>
      </tp>
      <tp t="s">
        <v>Assurant Inc</v>
        <stp/>
        <stp>##V3_BDPV12</stp>
        <stp>AIZ UN Equity</stp>
        <stp>SECURITY_NAME</stp>
        <stp>[VALORES POTENCIALES Y SEGUIMIENTO.xlsx]SPX SX5E CAC40 DAX30 IBEX35!R26C5</stp>
        <tr r="E26" s="6"/>
      </tp>
      <tp>
        <v>246.34</v>
        <stp/>
        <stp>##V3_BDPV12</stp>
        <stp>NSC US Equity</stp>
        <stp>LAST PRICE</stp>
        <stp>[VALORES POTENCIALES Y SEGUIMIENTO.xlsx]POTENCIALES!R171C30</stp>
        <tr r="AD171" s="1"/>
      </tp>
      <tp>
        <v>173.52</v>
        <stp/>
        <stp>##V3_BDPV12</stp>
        <stp>ITW US Equity</stp>
        <stp>LOW_52WEEK</stp>
        <stp>[VALORES POTENCIALES Y SEGUIMIENTO.xlsx]POTENCIALES!R160C35</stp>
        <tr r="AI160" s="1"/>
      </tp>
      <tp t="s">
        <v>23/02/2023</v>
        <stp/>
        <stp>##V3_BDPV12</stp>
        <stp>DPZ US Equity</stp>
        <stp>EXPECTED_REPORT_DT</stp>
        <stp>[VALORES POTENCIALES Y SEGUIMIENTO.xlsx]POTENCIALES!R241C8</stp>
        <tr r="H241" s="1"/>
      </tp>
      <tp>
        <v>52.47</v>
        <stp/>
        <stp>##V3_BDPV12</stp>
        <stp>FTV US Equity</stp>
        <stp>LOW_52WEEK</stp>
        <stp>[VALORES POTENCIALES Y SEGUIMIENTO.xlsx]POTENCIALES!R127C35</stp>
        <tr r="AI127" s="1"/>
      </tp>
      <tp>
        <v>123.875</v>
        <stp/>
        <stp>##V3_BDPV12</stp>
        <stp>RSG US Equity</stp>
        <stp>LAST PRICE</stp>
        <stp>[VALORES POTENCIALES Y SEGUIMIENTO.xlsx]POTENCIALES!R144C30</stp>
        <tr r="AD144" s="1"/>
      </tp>
      <tp>
        <v>63.77</v>
        <stp/>
        <stp>##V3_BDPV12</stp>
        <stp>ITT US Equity</stp>
        <stp>LOW_52WEEK</stp>
        <stp>[VALORES POTENCIALES Y SEGUIMIENTO.xlsx]POTENCIALES!R161C35</stp>
        <tr r="AI161" s="1"/>
      </tp>
      <tp>
        <v>23.85</v>
        <stp/>
        <stp>##V3_BDPV12</stp>
        <stp>VSH US Equity</stp>
        <stp>LAST PRICE</stp>
        <stp>[VALORES POTENCIALES Y SEGUIMIENTO.xlsx]POTENCIALES!R134C30</stp>
        <tr r="AD134" s="1"/>
      </tp>
      <tp>
        <v>85.48</v>
        <stp/>
        <stp>##V3_BDPV12</stp>
        <stp>DVA US Equity</stp>
        <stp>PX_CLOSE_1D</stp>
        <stp>[VALORES POTENCIALES Y SEGUIMIENTO.xlsx]POTENCIALES!R85C32</stp>
        <tr r="AF85" s="1"/>
      </tp>
      <tp t="s">
        <v>#N/A N/A</v>
        <stp/>
        <stp>##V3_BDPV12</stp>
        <stp>UTX US Equity</stp>
        <stp>LOW_52WEEK</stp>
        <stp>[VALORES POTENCIALES Y SEGUIMIENTO.xlsx]POTENCIALES!R205C35</stp>
        <tr r="AI205" s="1"/>
      </tp>
      <tp>
        <v>31343379152.360004</v>
        <stp/>
        <stp>##V3_BDPV12</stp>
        <stp>WBA UW Equity</stp>
        <stp>CUR_MKT_CAP</stp>
        <stp>[VALORES POTENCIALES Y SEGUIMIENTO.xlsx]SPX SX5E CAC40 DAX30 IBEX35!R486C3</stp>
        <tr r="C486" s="6"/>
      </tp>
      <tp>
        <v>47.47</v>
        <stp/>
        <stp>##V3_BDPV12</stp>
        <stp>STX US Equity</stp>
        <stp>LOW_52WEEK</stp>
        <stp>[VALORES POTENCIALES Y SEGUIMIENTO.xlsx]POTENCIALES!R344C35</stp>
        <tr r="AI344" s="1"/>
      </tp>
      <tp>
        <v>103.98</v>
        <stp/>
        <stp>##V3_BDPV12</stp>
        <stp>OSK US Equity</stp>
        <stp>LAST PRICE</stp>
        <stp>[VALORES POTENCIALES Y SEGUIMIENTO.xlsx]POTENCIALES!R154C30</stp>
        <tr r="AD154" s="1"/>
      </tp>
      <tp>
        <v>11.84</v>
        <stp/>
        <stp>##V3_BDPV12</stp>
        <stp>CIX CN Equity</stp>
        <stp>LOW_52WEEK</stp>
        <stp>[VALORES POTENCIALES Y SEGUIMIENTO.xlsx]POTENCIALES!R111C35</stp>
        <tr r="AI111" s="1"/>
      </tp>
      <tp t="s">
        <v>Commercial Services &amp; Supplies</v>
        <stp/>
        <stp>##V3_BDPV12</stp>
        <stp>RSG US Equity</stp>
        <stp>GICS_INDUSTRY_NAME</stp>
        <stp>[VALORES POTENCIALES Y SEGUIMIENTO.xlsx]POTENCIALES!R144C6</stp>
        <tr r="F144" s="1"/>
      </tp>
      <tp>
        <v>44.625</v>
        <stp/>
        <stp>##V3_BDPV12</stp>
        <stp>PSN US Equity</stp>
        <stp>LAST PRICE</stp>
        <stp>[VALORES POTENCIALES Y SEGUIMIENTO.xlsx]POTENCIALES!R341C30</stp>
        <tr r="AD341" s="1"/>
      </tp>
      <tp>
        <v>135.74</v>
        <stp/>
        <stp>##V3_BDPV12</stp>
        <stp>WSM US Equity</stp>
        <stp>LAST PRICE</stp>
        <stp>[VALORES POTENCIALES Y SEGUIMIENTO.xlsx]POTENCIALES!R233C30</stp>
        <tr r="AD233" s="1"/>
      </tp>
      <tp>
        <v>87.7</v>
        <stp/>
        <stp>##V3_BDPV12</stp>
        <stp>MSM US Equity</stp>
        <stp>LAST PRICE</stp>
        <stp>[VALORES POTENCIALES Y SEGUIMIENTO.xlsx]POTENCIALES!R223C30</stp>
        <tr r="AD223" s="1"/>
      </tp>
      <tp>
        <v>22192729053.000004</v>
        <stp/>
        <stp>##V3_BDPV12</stp>
        <stp>PFG UW Equity</stp>
        <stp>CUR_MKT_CAP</stp>
        <stp>[VALORES POTENCIALES Y SEGUIMIENTO.xlsx]SPX SX5E CAC40 DAX30 IBEX35!R372C3</stp>
        <tr r="C372" s="6"/>
      </tp>
      <tp>
        <v>-2.1987434740288472</v>
        <stp/>
        <stp>##V3_BDPV12</stp>
        <stp>DT US Equity</stp>
        <stp>NET_DEBT_TO_EBITDA</stp>
        <stp>[VALORES POTENCIALES Y SEGUIMIENTO.xlsx]POTENCIALES!R305C20</stp>
        <tr r="T305" s="1"/>
      </tp>
      <tp>
        <v>16.15555074346759</v>
        <stp/>
        <stp>##V3_BDPV12</stp>
        <stp>V US Equity</stp>
        <stp>EV_EBITDA_ADJUSTED</stp>
        <stp>[VALORES POTENCIALES Y SEGUIMIENTO.xlsx]POTENCIALES!R105C15</stp>
        <tr r="O105" s="1"/>
      </tp>
      <tp>
        <v>9.0475710322112288</v>
        <stp/>
        <stp>##V3_BDPV12</stp>
        <stp>J US Equity</stp>
        <stp>EV_EBITDA_ADJUSTED</stp>
        <stp>[VALORES POTENCIALES Y SEGUIMIENTO.xlsx]POTENCIALES!R137C15</stp>
        <tr r="O137" s="1"/>
      </tp>
      <tp>
        <v>2.9437896218823956</v>
        <stp/>
        <stp>##V3_BDPV12</stp>
        <stp>DG US Equity</stp>
        <stp>NET_DEBT_TO_EBITDA</stp>
        <stp>[VALORES POTENCIALES Y SEGUIMIENTO.xlsx]POTENCIALES!R227C20</stp>
        <tr r="T227" s="1"/>
      </tp>
      <tp>
        <v>0.4244806753289746</v>
        <stp/>
        <stp>##V3_BDPV12</stp>
        <stp>DE US Equity</stp>
        <stp>NET_DEBT_TO_EBITDA</stp>
        <stp>[VALORES POTENCIALES Y SEGUIMIENTO.xlsx]POTENCIALES!R159C20</stp>
        <tr r="T159" s="1"/>
      </tp>
      <tp>
        <v>3.5198348883234378</v>
        <stp/>
        <stp>##V3_BDPV12</stp>
        <stp>M US Equity</stp>
        <stp>EV_EBITDA_ADJUSTED</stp>
        <stp>[VALORES POTENCIALES Y SEGUIMIENTO.xlsx]POTENCIALES!R238C15</stp>
        <tr r="O238" s="1"/>
      </tp>
      <tp>
        <v>11.894061794263198</v>
        <stp/>
        <stp>##V3_BDPV12</stp>
        <stp>B US Equity</stp>
        <stp>EV_EBITDA_ADJUSTED</stp>
        <stp>[VALORES POTENCIALES Y SEGUIMIENTO.xlsx]POTENCIALES!R209C15</stp>
        <tr r="O209" s="1"/>
      </tp>
      <tp>
        <v>20.363191793893129</v>
        <stp/>
        <stp>##V3_BDPV12</stp>
        <stp>A US Equity</stp>
        <stp>EV_EBITDA_ADJUSTED</stp>
        <stp>[VALORES POTENCIALES Y SEGUIMIENTO.xlsx]POTENCIALES!R131C15</stp>
        <tr r="O131" s="1"/>
      </tp>
      <tp>
        <v>334721073345.24005</v>
        <stp/>
        <stp>##V3_BDPV12</stp>
        <stp>HD UN Equity</stp>
        <stp>CUR_MKT_CAP</stp>
        <stp>[VALORES POTENCIALES Y SEGUIMIENTO.xlsx]SPX SX5E CAC40 DAX30 IBEX35!R224C3</stp>
        <tr r="C224" s="6"/>
      </tp>
      <tp t="s">
        <v>Software</v>
        <stp/>
        <stp>##V3_BDPV12</stp>
        <stp>ADSK US Equity</stp>
        <stp>GICS_INDUSTRY_NAME</stp>
        <stp>[VALORES POTENCIALES Y SEGUIMIENTO.xlsx]POTENCIALES!R293C6</stp>
        <tr r="F293" s="1"/>
      </tp>
      <tp t="s">
        <v>23/02/2023</v>
        <stp/>
        <stp>##V3_BDPV12</stp>
        <stp>BWXT US Equity</stp>
        <stp>EXPECTED_REPORT_DT</stp>
        <stp>[VALORES POTENCIALES Y SEGUIMIENTO.xlsx]POTENCIALES!R153C8</stp>
        <tr r="H153" s="1"/>
      </tp>
      <tp t="s">
        <v>Electronic Equipment, Instrume</v>
        <stp/>
        <stp>##V3_BDPV12</stp>
        <stp>ZBRA US Equity</stp>
        <stp>GICS_INDUSTRY_NAME</stp>
        <stp>[VALORES POTENCIALES Y SEGUIMIENTO.xlsx]POTENCIALES!R345C6</stp>
        <tr r="F345" s="1"/>
      </tp>
      <tp>
        <v>51352895582.310005</v>
        <stp/>
        <stp>##V3_BDPV12</stp>
        <stp>DG UN Equity</stp>
        <stp>CUR_MKT_CAP</stp>
        <stp>[VALORES POTENCIALES Y SEGUIMIENTO.xlsx]SPX SX5E CAC40 DAX30 IBEX35!R138C3</stp>
        <tr r="C138" s="6"/>
      </tp>
      <tp t="s">
        <v>09/05/2023</v>
        <stp/>
        <stp>##V3_BDPV12</stp>
        <stp>APPF US Equity</stp>
        <stp>EXPECTED_REPORT_DT</stp>
        <stp>[VALORES POTENCIALES Y SEGUIMIENTO.xlsx]POTENCIALES!R284C8</stp>
        <tr r="H284" s="1"/>
      </tp>
      <tp t="s">
        <v>24/02/2023</v>
        <stp/>
        <stp>##V3_BDPV12</stp>
        <stp>ETSY US Equity</stp>
        <stp>EXPECTED_REPORT_DT</stp>
        <stp>[VALORES POTENCIALES Y SEGUIMIENTO.xlsx]POTENCIALES!R260C8</stp>
        <tr r="H260" s="1"/>
      </tp>
      <tp t="s">
        <v>IT Services</v>
        <stp/>
        <stp>##V3_BDPV12</stp>
        <stp>PAYX US Equity</stp>
        <stp>GICS_INDUSTRY_NAME</stp>
        <stp>[VALORES POTENCIALES Y SEGUIMIENTO.xlsx]POTENCIALES!R306C6</stp>
        <tr r="F306" s="1"/>
      </tp>
      <tp t="s">
        <v>PAYPAL HOLDINGS</v>
        <stp/>
        <stp>##V3_BDPV12</stp>
        <stp>PYPL US Equity</stp>
        <stp>SHORT_NAME</stp>
        <stp>[VALORES POTENCIALES Y SEGUIMIENTO.xlsx]POTENCIALES!R188C5</stp>
        <tr r="E188" s="1"/>
      </tp>
      <tp t="s">
        <v>EXPONENT INC</v>
        <stp/>
        <stp>##V3_BDPV12</stp>
        <stp>EXPO US Equity</stp>
        <stp>SHORT_NAME</stp>
        <stp>[VALORES POTENCIALES Y SEGUIMIENTO.xlsx]POTENCIALES!R139C5</stp>
        <tr r="E139" s="1"/>
      </tp>
      <tp t="s">
        <v>01/03/2023</v>
        <stp/>
        <stp>##V3_BDPV12</stp>
        <stp>GRUB US Equity</stp>
        <stp>EXPECTED_REPORT_DT</stp>
        <stp>[VALORES POTENCIALES Y SEGUIMIENTO.xlsx]POTENCIALES!R266C8</stp>
        <tr r="H266" s="1"/>
      </tp>
      <tp t="s">
        <v>#N/A N/A</v>
        <stp/>
        <stp>##V3_BDPV12</stp>
        <stp>TWTR US Equity</stp>
        <stp>EXPECTED_REPORT_DT</stp>
        <stp>[VALORES POTENCIALES Y SEGUIMIENTO.xlsx]POTENCIALES!R273C8</stp>
        <tr r="H273" s="1"/>
      </tp>
      <tp>
        <v>207.35400000000001</v>
        <stp/>
        <stp>##V3_BDPV12</stp>
        <stp>BA US Equity</stp>
        <stp>LAST PRICE</stp>
        <stp>[VALORES POTENCIALES Y SEGUIMIENTO.xlsx]POTENCIALES!R196C30</stp>
        <tr r="AD196" s="1"/>
      </tp>
      <tp t="s">
        <v>MICROSOFT CORP</v>
        <stp/>
        <stp>##V3_BDPV12</stp>
        <stp>MSFT US Equity</stp>
        <stp>SHORT_NAME</stp>
        <stp>[VALORES POTENCIALES Y SEGUIMIENTO.xlsx]POTENCIALES!R282C5</stp>
        <tr r="E282" s="1"/>
      </tp>
      <tp t="s">
        <v>09/02/2023</v>
        <stp/>
        <stp>##V3_BDPV12</stp>
        <stp>IRBT US Equity</stp>
        <stp>EXPECTED_REPORT_DT</stp>
        <stp>[VALORES POTENCIALES Y SEGUIMIENTO.xlsx]POTENCIALES!R256C8</stp>
        <tr r="H256" s="1"/>
      </tp>
      <tp>
        <v>109.24</v>
        <stp/>
        <stp>##V3_BDPV12</stp>
        <stp>EA US Equity</stp>
        <stp>LOW_52WEEK</stp>
        <stp>[VALORES POTENCIALES Y SEGUIMIENTO.xlsx]POTENCIALES!R329C35</stp>
        <tr r="AI329" s="1"/>
      </tp>
      <tp t="s">
        <v>Software</v>
        <stp/>
        <stp>##V3_BDPV12</stp>
        <stp>PANW US Equity</stp>
        <stp>GICS_INDUSTRY_NAME</stp>
        <stp>[VALORES POTENCIALES Y SEGUIMIENTO.xlsx]POTENCIALES!R276C6</stp>
        <tr r="F276" s="1"/>
      </tp>
      <tp t="s">
        <v>US8552441094</v>
        <stp/>
        <stp>##V3_BDPV12</stp>
        <stp>SBUX US Equity</stp>
        <stp>ID_ISIN</stp>
        <stp>[VALORES POTENCIALES Y SEGUIMIENTO.xlsx]CARTERA!R34C3</stp>
        <tr r="C34" s="4"/>
      </tp>
      <tp t="s">
        <v>US4581401001</v>
        <stp/>
        <stp>##V3_BDPV12</stp>
        <stp>INTC US Equity</stp>
        <stp>ID_ISIN</stp>
        <stp>[VALORES POTENCIALES Y SEGUIMIENTO.xlsx]CARTERA!R28C3</stp>
        <tr r="C28" s="4"/>
      </tp>
      <tp>
        <v>48446646501.400002</v>
        <stp/>
        <stp>##V3_BDPV12</stp>
        <stp>APH UN Equity</stp>
        <stp>CUR_MKT_CAP</stp>
        <stp>[VALORES POTENCIALES Y SEGUIMIENTO.xlsx]SPX SX5E CAC40 DAX30 IBEX35!R49C3</stp>
        <tr r="C49" s="6"/>
      </tp>
      <tp>
        <v>20.450742083061016</v>
        <stp/>
        <stp>##V3_BDPV12</stp>
        <stp>CDW US Equity</stp>
        <stp>EV_EBITDA_ADJUSTED</stp>
        <stp>[VALORES POTENCIALES Y SEGUIMIENTO.xlsx]POTENCIALES!R270C15</stp>
        <tr r="O270" s="1"/>
      </tp>
      <tp>
        <v>19.969621597501114</v>
        <stp/>
        <stp>##V3_BDPV12</stp>
        <stp>ADP US Equity</stp>
        <stp>EV_EBITDA_ADJUSTED</stp>
        <stp>[VALORES POTENCIALES Y SEGUIMIENTO.xlsx]POTENCIALES!R184C15</stp>
        <tr r="O184" s="1"/>
      </tp>
      <tp>
        <v>5.2608311229000888</v>
        <stp/>
        <stp>##V3_BDPV12</stp>
        <stp>YUM US Equity</stp>
        <stp>NET_DEBT_TO_EBITDA</stp>
        <stp>[VALORES POTENCIALES Y SEGUIMIENTO.xlsx]POTENCIALES!R242C20</stp>
        <tr r="T242" s="1"/>
      </tp>
      <tp t="s">
        <v>Multi-Sector Holdings</v>
        <stp/>
        <stp>##V3_BDPV12</stp>
        <stp>BRK/B US Equity</stp>
        <stp>GICS_SUB_INDUSTRY_NAME</stp>
        <stp>[VALORES POTENCIALES Y SEGUIMIENTO.xlsx]POTENCIALES!R115C7</stp>
        <tr r="G115" s="1"/>
      </tp>
      <tp t="s">
        <v>31/01/2023</v>
        <stp/>
        <stp>##V3_BDPV12</stp>
        <stp>EME US Equity</stp>
        <stp>DVD_PAY_DT</stp>
        <stp>[VALORES POTENCIALES Y SEGUIMIENTO.xlsx]POTENCIALES!R138C12</stp>
        <tr r="L138" s="1"/>
      </tp>
      <tp t="s">
        <v>#N/A Field Not Applicable</v>
        <stp/>
        <stp>##V3_BDPV12</stp>
        <stp>CMG US Equity</stp>
        <stp>DVD_PAY_DT</stp>
        <stp>[VALORES POTENCIALES Y SEGUIMIENTO.xlsx]POTENCIALES!R244C12</stp>
        <tr r="L244" s="1"/>
      </tp>
      <tp>
        <v>45661756617.460007</v>
        <stp/>
        <stp>##V3_BDPV12</stp>
        <stp>AZO UN Equity</stp>
        <stp>CUR_MKT_CAP</stp>
        <stp>[VALORES POTENCIALES Y SEGUIMIENTO.xlsx]SPX SX5E CAC40 DAX30 IBEX35!R59C3</stp>
        <tr r="C59" s="6"/>
      </tp>
      <tp>
        <v>93233240465.419998</v>
        <stp/>
        <stp>##V3_BDPV12</stp>
        <stp>ADP UW Equity</stp>
        <stp>CUR_MKT_CAP</stp>
        <stp>[VALORES POTENCIALES Y SEGUIMIENTO.xlsx]SPX SX5E CAC40 DAX30 IBEX35!R19C3</stp>
        <tr r="C19" s="6"/>
      </tp>
      <tp>
        <v>16.927110869328313</v>
        <stp/>
        <stp>##V3_BDPV12</stp>
        <stp>TDY US Equity</stp>
        <stp>EV_EBITDA_ADJUSTED</stp>
        <stp>[VALORES POTENCIALES Y SEGUIMIENTO.xlsx]POTENCIALES!R201C15</stp>
        <tr r="O201" s="1"/>
      </tp>
      <tp>
        <v>16.951549167306545</v>
        <stp/>
        <stp>##V3_BDPV12</stp>
        <stp>TDG US Equity</stp>
        <stp>EV_EBITDA_ADJUSTED</stp>
        <stp>[VALORES POTENCIALES Y SEGUIMIENTO.xlsx]POTENCIALES!R202C15</stp>
        <tr r="O202" s="1"/>
      </tp>
      <tp t="s">
        <v>Kone Oyj</v>
        <stp/>
        <stp>##V3_BDPV12</stp>
        <stp>KNEBV FH Equity</stp>
        <stp>SECURITY_NAME</stp>
        <stp>[VALORES POTENCIALES Y SEGUIMIENTO.xlsx]SPX SX5E CAC40 DAX30 IBEX35!R38C14</stp>
        <tr r="N38" s="6"/>
      </tp>
      <tp t="s">
        <v>24/03/2023</v>
        <stp/>
        <stp>##V3_BDPV12</stp>
        <stp>LMT US Equity</stp>
        <stp>DVD_PAY_DT</stp>
        <stp>[VALORES POTENCIALES Y SEGUIMIENTO.xlsx]POTENCIALES!R194C12</stp>
        <tr r="L194" s="1"/>
      </tp>
      <tp t="s">
        <v>01/11/2021</v>
        <stp/>
        <stp>##V3_BDPV12</stp>
        <stp>VMW US Equity</stp>
        <stp>DVD_PAY_DT</stp>
        <stp>[VALORES POTENCIALES Y SEGUIMIENTO.xlsx]POTENCIALES!R297C12</stp>
        <tr r="L297" s="1"/>
      </tp>
      <tp t="s">
        <v>03/01/2023</v>
        <stp/>
        <stp>##V3_BDPV12</stp>
        <stp>WMT US Equity</stp>
        <stp>DVD_PAY_DT</stp>
        <stp>[VALORES POTENCIALES Y SEGUIMIENTO.xlsx]POTENCIALES!R231C12</stp>
        <tr r="L231" s="1"/>
      </tp>
      <tp>
        <v>33087463609.420002</v>
        <stp/>
        <stp>##V3_BDPV12</stp>
        <stp>ALB UN Equity</stp>
        <stp>CUR_MKT_CAP</stp>
        <stp>[VALORES POTENCIALES Y SEGUIMIENTO.xlsx]SPX SX5E CAC40 DAX30 IBEX35!R29C3</stp>
        <tr r="C29" s="6"/>
      </tp>
      <tp t="s">
        <v>28/02/2023</v>
        <stp/>
        <stp>##V3_BDPV12</stp>
        <stp>MMS US Equity</stp>
        <stp>DVD_PAY_DT</stp>
        <stp>[VALORES POTENCIALES Y SEGUIMIENTO.xlsx]POTENCIALES!R338C12</stp>
        <tr r="L338" s="1"/>
      </tp>
      <tp>
        <v>12.978178842177808</v>
        <stp/>
        <stp>##V3_BDPV12</stp>
        <stp>CDK US Equity</stp>
        <stp>EV_EBITDA_ADJUSTED</stp>
        <stp>[VALORES POTENCIALES Y SEGUIMIENTO.xlsx]POTENCIALES!R287C15</stp>
        <tr r="O287" s="1"/>
      </tp>
      <tp>
        <v>37184404091.778999</v>
        <stp/>
        <stp>##V3_BDPV12</stp>
        <stp>AMP UN Equity</stp>
        <stp>CUR_MKT_CAP</stp>
        <stp>[VALORES POTENCIALES Y SEGUIMIENTO.xlsx]SPX SX5E CAC40 DAX30 IBEX35!R39C3</stp>
        <tr r="C39" s="6"/>
      </tp>
      <tp t="s">
        <v>09/12/2022</v>
        <stp/>
        <stp>##V3_BDPV12</stp>
        <stp>EMR US Equity</stp>
        <stp>DVD_PAY_DT</stp>
        <stp>[VALORES POTENCIALES Y SEGUIMIENTO.xlsx]POTENCIALES!R123C12</stp>
        <tr r="L123" s="1"/>
      </tp>
      <tp>
        <v>14.824999999999999</v>
        <stp/>
        <stp>##V3_BDPV12</stp>
        <stp>GPS US Equity</stp>
        <stp>LAST PRICE</stp>
        <stp>[VALORES POTENCIALES Y SEGUIMIENTO.xlsx]POTENCIALES!R214C30</stp>
        <tr r="AD214" s="1"/>
      </tp>
      <tp>
        <v>34.11</v>
        <stp/>
        <stp>##V3_BDPV12</stp>
        <stp>SPR US Equity</stp>
        <stp>LAST PRICE</stp>
        <stp>[VALORES POTENCIALES Y SEGUIMIENTO.xlsx]POTENCIALES!R200C30</stp>
        <tr r="AD200" s="1"/>
      </tp>
      <tp>
        <v>8841312000</v>
        <stp/>
        <stp>##V3_BDPV12</stp>
        <stp>IVZ UN Equity</stp>
        <stp>CUR_MKT_CAP</stp>
        <stp>[VALORES POTENCIALES Y SEGUIMIENTO.xlsx]SPX SX5E CAC40 DAX30 IBEX35!R258C3</stp>
        <tr r="C258" s="6"/>
      </tp>
      <tp t="s">
        <v>01/03/2023</v>
        <stp/>
        <stp>##V3_BDPV12</stp>
        <stp>M US Equity</stp>
        <stp>EXPECTED_REPORT_DT</stp>
        <stp>[VALORES POTENCIALES Y SEGUIMIENTO.xlsx]POTENCIALES!R238C8</stp>
        <tr r="H238" s="1"/>
      </tp>
      <tp>
        <v>189.23</v>
        <stp/>
        <stp>##V3_BDPV12</stp>
        <stp>UPS US Equity</stp>
        <stp>LAST PRICE</stp>
        <stp>[VALORES POTENCIALES Y SEGUIMIENTO.xlsx]POTENCIALES!R178C30</stp>
        <tr r="AD178" s="1"/>
      </tp>
      <tp t="s">
        <v>CDW CORP/DE</v>
        <stp/>
        <stp>##V3_BDPV12</stp>
        <stp>CDW US Equity</stp>
        <stp>SHORT_NAME</stp>
        <stp>[VALORES POTENCIALES Y SEGUIMIENTO.xlsx]POTENCIALES!R270C5</stp>
        <tr r="E270" s="1"/>
      </tp>
      <tp>
        <v>4237455561.4050007</v>
        <stp/>
        <stp>##V3_BDPV12</stp>
        <stp>NSP US Equity</stp>
        <stp>CUR_MKT_CAP</stp>
        <stp>[VALORES POTENCIALES Y SEGUIMIENTO.xlsx]POTENCIALES!R56C17</stp>
        <tr r="Q56" s="1"/>
      </tp>
      <tp t="s">
        <v>02/03/2023</v>
        <stp/>
        <stp>##V3_BDPV12</stp>
        <stp>BBY US Equity</stp>
        <stp>EXPECTED_REPORT_DT</stp>
        <stp>[VALORES POTENCIALES Y SEGUIMIENTO.xlsx]POTENCIALES!R224C8</stp>
        <tr r="H224" s="1"/>
      </tp>
      <tp t="s">
        <v>Real Estate Management &amp; Devel</v>
        <stp/>
        <stp>##V3_BDPV12</stp>
        <stp>ZG US Equity</stp>
        <stp>GICS_INDUSTRY_NAME</stp>
        <stp>[VALORES POTENCIALES Y SEGUIMIENTO.xlsx]POTENCIALES!R267C6</stp>
        <tr r="F267" s="1"/>
      </tp>
      <tp t="s">
        <v>08/02/2023</v>
        <stp/>
        <stp>##V3_BDPV12</stp>
        <stp>EMR US Equity</stp>
        <stp>EXPECTED_REPORT_DT</stp>
        <stp>[VALORES POTENCIALES Y SEGUIMIENTO.xlsx]POTENCIALES!R123C8</stp>
        <tr r="H123" s="1"/>
      </tp>
      <tp>
        <v>356.45499999999998</v>
        <stp/>
        <stp>##V3_BDPV12</stp>
        <stp>DPZ US Equity</stp>
        <stp>LAST PRICE</stp>
        <stp>[VALORES POTENCIALES Y SEGUIMIENTO.xlsx]POTENCIALES!R241C30</stp>
        <tr r="AD241" s="1"/>
      </tp>
      <tp t="s">
        <v>DICK'S SPORTING</v>
        <stp/>
        <stp>##V3_BDPV12</stp>
        <stp>DKS US Equity</stp>
        <stp>SHORT_NAME</stp>
        <stp>[VALORES POTENCIALES Y SEGUIMIENTO.xlsx]POTENCIALES!R247C5</stp>
        <tr r="E247" s="1"/>
      </tp>
      <tp t="s">
        <v>Electronic Equipment, Instrume</v>
        <stp/>
        <stp>##V3_BDPV12</stp>
        <stp>TDY US Equity</stp>
        <stp>GICS_INDUSTRY_NAME</stp>
        <stp>[VALORES POTENCIALES Y SEGUIMIENTO.xlsx]POTENCIALES!R201C6</stp>
        <tr r="F201" s="1"/>
      </tp>
      <tp>
        <v>13364402229.200001</v>
        <stp/>
        <stp>##V3_BDPV12</stp>
        <stp>LNT UW Equity</stp>
        <stp>CUR_MKT_CAP</stp>
        <stp>[VALORES POTENCIALES Y SEGUIMIENTO.xlsx]SPX SX5E CAC40 DAX30 IBEX35!R289C3</stp>
        <tr r="C289" s="6"/>
      </tp>
      <tp t="s">
        <v>Food &amp; Staples Retailing</v>
        <stp/>
        <stp>##V3_BDPV12</stp>
        <stp>WBA US Equity</stp>
        <stp>GICS_INDUSTRY_NAME</stp>
        <stp>[VALORES POTENCIALES Y SEGUIMIENTO.xlsx]POTENCIALES!R232C6</stp>
        <tr r="F232" s="1"/>
      </tp>
      <tp>
        <v>18394199959.93</v>
        <stp/>
        <stp>##V3_BDPV12</stp>
        <stp>LYV UN Equity</stp>
        <stp>CUR_MKT_CAP</stp>
        <stp>[VALORES POTENCIALES Y SEGUIMIENTO.xlsx]SPX SX5E CAC40 DAX30 IBEX35!R297C3</stp>
        <tr r="C297" s="6"/>
      </tp>
      <tp>
        <v>15.525</v>
        <stp/>
        <stp>##V3_BDPV12</stp>
        <stp>JWN US Equity</stp>
        <stp>LOW_52WEEK</stp>
        <stp>[VALORES POTENCIALES Y SEGUIMIENTO.xlsx]POTENCIALES!R235C35</stp>
        <tr r="AI235" s="1"/>
      </tp>
      <tp t="s">
        <v>GAP INC/THE</v>
        <stp/>
        <stp>##V3_BDPV12</stp>
        <stp>GPS US Equity</stp>
        <stp>SHORT_NAME</stp>
        <stp>[VALORES POTENCIALES Y SEGUIMIENTO.xlsx]POTENCIALES!R214C5</stp>
        <tr r="E214" s="1"/>
      </tp>
      <tp>
        <v>169.33500000000001</v>
        <stp/>
        <stp>##V3_BDPV12</stp>
        <stp>GPC US Equity</stp>
        <stp>LAST PRICE</stp>
        <stp>[VALORES POTENCIALES Y SEGUIMIENTO.xlsx]POTENCIALES!R219C30</stp>
        <tr r="AD219" s="1"/>
      </tp>
      <tp>
        <v>160.59</v>
        <stp/>
        <stp>##V3_BDPV12</stp>
        <stp>CLX US Equity</stp>
        <stp>HIGH_52WEEK</stp>
        <stp>[VALORES POTENCIALES Y SEGUIMIENTO.xlsx]POTENCIALES!R88C33</stp>
        <tr r="AG88" s="1"/>
      </tp>
      <tp t="s">
        <v>Avery Dennison Corp</v>
        <stp/>
        <stp>##V3_BDPV12</stp>
        <stp>AVY UN Equity</stp>
        <stp>SECURITY_NAME</stp>
        <stp>[VALORES POTENCIALES Y SEGUIMIENTO.xlsx]SPX SX5E CAC40 DAX30 IBEX35!R56C5</stp>
        <tr r="E56" s="6"/>
      </tp>
      <tp t="s">
        <v>Aerospace &amp; Defense</v>
        <stp/>
        <stp>##V3_BDPV12</stp>
        <stp>CAE CN Equity</stp>
        <stp>GICS_INDUSTRY_NAME</stp>
        <stp>[VALORES POTENCIALES Y SEGUIMIENTO.xlsx]POTENCIALES!R210C6</stp>
        <tr r="F210" s="1"/>
      </tp>
      <tp>
        <v>37229315182.880005</v>
        <stp/>
        <stp>##V3_BDPV12</stp>
        <stp>XEL UW Equity</stp>
        <stp>CUR_MKT_CAP</stp>
        <stp>[VALORES POTENCIALES Y SEGUIMIENTO.xlsx]SPX SX5E CAC40 DAX30 IBEX35!R502C3</stp>
        <tr r="C502" s="6"/>
      </tp>
      <tp>
        <v>476.57</v>
        <stp/>
        <stp>##V3_BDPV12</stp>
        <stp>HUM US Equity</stp>
        <stp>PX_CLOSE_1D</stp>
        <stp>[VALORES POTENCIALES Y SEGUIMIENTO.xlsx]POTENCIALES!R79C32</stp>
        <tr r="AF79" s="1"/>
      </tp>
      <tp t="s">
        <v>CVS HEALTH CORP</v>
        <stp/>
        <stp>##V3_BDPV12</stp>
        <stp>CVS US Equity</stp>
        <stp>SHORT_NAME</stp>
        <stp>[VALORES POTENCIALES Y SEGUIMIENTO.xlsx]POTENCIALES!R100C5</stp>
        <tr r="E100" s="1"/>
      </tp>
      <tp>
        <v>81.625</v>
        <stp/>
        <stp>##V3_BDPV12</stp>
        <stp>APH US Equity</stp>
        <stp>LAST PRICE</stp>
        <stp>[VALORES POTENCIALES Y SEGUIMIENTO.xlsx]POTENCIALES!R129C30</stp>
        <tr r="AD129" s="1"/>
      </tp>
      <tp t="s">
        <v>ACUITY BRANDS</v>
        <stp/>
        <stp>##V3_BDPV12</stp>
        <stp>AYI US Equity</stp>
        <stp>SHORT_NAME</stp>
        <stp>[VALORES POTENCIALES Y SEGUIMIENTO.xlsx]POTENCIALES!R122C5</stp>
        <tr r="E122" s="1"/>
      </tp>
      <tp t="s">
        <v>Multiline Retail</v>
        <stp/>
        <stp>##V3_BDPV12</stp>
        <stp>DG US Equity</stp>
        <stp>GICS_INDUSTRY_NAME</stp>
        <stp>[VALORES POTENCIALES Y SEGUIMIENTO.xlsx]POTENCIALES!R227C6</stp>
        <tr r="F227" s="1"/>
      </tp>
      <tp t="s">
        <v>Aerospace &amp; Defense</v>
        <stp/>
        <stp>##V3_BDPV12</stp>
        <stp>RTN US Equity</stp>
        <stp>GICS_INDUSTRY_NAME</stp>
        <stp>[VALORES POTENCIALES Y SEGUIMIENTO.xlsx]POTENCIALES!R197C6</stp>
        <tr r="F197" s="1"/>
      </tp>
      <tp>
        <v>42825757921.169998</v>
        <stp/>
        <stp>##V3_BDPV12</stp>
        <stp>MSI US Equity</stp>
        <stp>CUR_MKT_CAP</stp>
        <stp>[VALORES POTENCIALES Y SEGUIMIENTO.xlsx]POTENCIALES!R14C17</stp>
        <tr r="Q14" s="1"/>
      </tp>
      <tp>
        <v>167.99</v>
        <stp/>
        <stp>##V3_BDPV12</stp>
        <stp>HLT US Equity</stp>
        <stp>HIGH_52WEEK</stp>
        <stp>[VALORES POTENCIALES Y SEGUIMIENTO.xlsx]POTENCIALES!R28C33</stp>
        <tr r="AG28" s="1"/>
      </tp>
      <tp t="s">
        <v>Professional Services</v>
        <stp/>
        <stp>##V3_BDPV12</stp>
        <stp>TRU US Equity</stp>
        <stp>GICS_INDUSTRY_NAME</stp>
        <stp>[VALORES POTENCIALES Y SEGUIMIENTO.xlsx]POTENCIALES!R181C6</stp>
        <tr r="F181" s="1"/>
      </tp>
      <tp>
        <v>112.08</v>
        <stp/>
        <stp>##V3_BDPV12</stp>
        <stp>GPN US Equity</stp>
        <stp>LAST PRICE</stp>
        <stp>[VALORES POTENCIALES Y SEGUIMIENTO.xlsx]POTENCIALES!R193C30</stp>
        <tr r="AD193" s="1"/>
      </tp>
      <tp t="s">
        <v>01/03/2023</v>
        <stp/>
        <stp>##V3_BDPV12</stp>
        <stp>AZO US Equity</stp>
        <stp>EXPECTED_REPORT_DT</stp>
        <stp>[VALORES POTENCIALES Y SEGUIMIENTO.xlsx]POTENCIALES!R217C8</stp>
        <tr r="H217" s="1"/>
      </tp>
      <tp t="s">
        <v>Health Care Distributors</v>
        <stp/>
        <stp>##V3_BDPV12</stp>
        <stp>HSIC US Equity</stp>
        <stp>GICS_SUB_INDUSTRY_NAME</stp>
        <stp>[VALORES POTENCIALES Y SEGUIMIENTO.xlsx]POTENCIALES!R76C7</stp>
        <tr r="G76" s="1"/>
      </tp>
      <tp>
        <v>1.8162904808635918</v>
        <stp/>
        <stp>##V3_BDPV12</stp>
        <stp>GD US Equity</stp>
        <stp>NET_DEBT_TO_EBITDA</stp>
        <stp>[VALORES POTENCIALES Y SEGUIMIENTO.xlsx]POTENCIALES!R195C20</stp>
        <tr r="T195" s="1"/>
      </tp>
      <tp t="s">
        <v>Soft Drinks</v>
        <stp/>
        <stp>##V3_BDPV12</stp>
        <stp>MNST US Equity</stp>
        <stp>GICS_SUB_INDUSTRY_NAME</stp>
        <stp>[VALORES POTENCIALES Y SEGUIMIENTO.xlsx]POTENCIALES!R33C7</stp>
        <tr r="G33" s="1"/>
      </tp>
      <tp t="s">
        <v>Biotechnology</v>
        <stp/>
        <stp>##V3_BDPV12</stp>
        <stp>GILD US Equity</stp>
        <stp>GICS_SUB_INDUSTRY_NAME</stp>
        <stp>[VALORES POTENCIALES Y SEGUIMIENTO.xlsx]POTENCIALES!R39C7</stp>
        <tr r="G39" s="1"/>
      </tp>
      <tp t="s">
        <v>Health Care Equipment</v>
        <stp/>
        <stp>##V3_BDPV12</stp>
        <stp>MASI US Equity</stp>
        <stp>GICS_SUB_INDUSTRY_NAME</stp>
        <stp>[VALORES POTENCIALES Y SEGUIMIENTO.xlsx]POTENCIALES!R73C7</stp>
        <tr r="G73" s="1"/>
      </tp>
      <tp t="s">
        <v>Food &amp; Staples Retailing</v>
        <stp/>
        <stp>##V3_BDPV12</stp>
        <stp>COST US Equity</stp>
        <stp>GICS_INDUSTRY_NAME</stp>
        <stp>[VALORES POTENCIALES Y SEGUIMIENTO.xlsx]POTENCIALES!R229C6</stp>
        <tr r="F229" s="1"/>
      </tp>
      <tp t="s">
        <v>Health Care Technology</v>
        <stp/>
        <stp>##V3_BDPV12</stp>
        <stp>CERN US Equity</stp>
        <stp>GICS_INDUSTRY_NAME</stp>
        <stp>[VALORES POTENCIALES Y SEGUIMIENTO.xlsx]POTENCIALES!R313C6</stp>
        <tr r="F313" s="1"/>
      </tp>
      <tp>
        <v>558784951.39999998</v>
        <stp/>
        <stp>##V3_BDPV12</stp>
        <stp>QTRX US Equity</stp>
        <stp>CUR_MKT_CAP</stp>
        <stp>[VALORES POTENCIALES Y SEGUIMIENTO.xlsx]CARTERA!R18C20</stp>
        <tr r="T18" s="4"/>
      </tp>
      <tp>
        <v>29.41</v>
        <stp/>
        <stp>##V3_BDPV12</stp>
        <stp>DT US Equity</stp>
        <stp>LOW_52WEEK</stp>
        <stp>[VALORES POTENCIALES Y SEGUIMIENTO.xlsx]POTENCIALES!R305C35</stp>
        <tr r="AI305" s="1"/>
      </tp>
      <tp t="s">
        <v>Professional Services</v>
        <stp/>
        <stp>##V3_BDPV12</stp>
        <stp>CACI US Equity</stp>
        <stp>GICS_INDUSTRY_NAME</stp>
        <stp>[VALORES POTENCIALES Y SEGUIMIENTO.xlsx]POTENCIALES!R337C6</stp>
        <tr r="F337" s="1"/>
      </tp>
      <tp t="s">
        <v>23/02/2023</v>
        <stp/>
        <stp>##V3_BDPV12</stp>
        <stp>ERIE US Equity</stp>
        <stp>EXPECTED_REPORT_DT</stp>
        <stp>[VALORES POTENCIALES Y SEGUIMIENTO.xlsx]POTENCIALES!R117C8</stp>
        <tr r="H117" s="1"/>
      </tp>
      <tp t="s">
        <v>AVALARA INC</v>
        <stp/>
        <stp>##V3_BDPV12</stp>
        <stp>AVLR US Equity</stp>
        <stp>SHORT_NAME</stp>
        <stp>[VALORES POTENCIALES Y SEGUIMIENTO.xlsx]POTENCIALES!R186C5</stp>
        <tr r="E186" s="1"/>
      </tp>
      <tp>
        <v>49151709670.5</v>
        <stp/>
        <stp>##V3_BDPV12</stp>
        <stp>EW UN Equity</stp>
        <stp>CUR_MKT_CAP</stp>
        <stp>[VALORES POTENCIALES Y SEGUIMIENTO.xlsx]SPX SX5E CAC40 DAX30 IBEX35!R178C3</stp>
        <tr r="C178" s="6"/>
      </tp>
      <tp t="s">
        <v>Entertainment</v>
        <stp/>
        <stp>##V3_BDPV12</stp>
        <stp>ZNGA US Equity</stp>
        <stp>GICS_INDUSTRY_NAME</stp>
        <stp>[VALORES POTENCIALES Y SEGUIMIENTO.xlsx]POTENCIALES!R328C6</stp>
        <tr r="F328" s="1"/>
      </tp>
      <tp>
        <v>31592798453.124996</v>
        <stp/>
        <stp>##V3_BDPV12</stp>
        <stp>KR UN Equity</stp>
        <stp>CUR_MKT_CAP</stp>
        <stp>[VALORES POTENCIALES Y SEGUIMIENTO.xlsx]SPX SX5E CAC40 DAX30 IBEX35!R276C3</stp>
        <tr r="C276" s="6"/>
      </tp>
      <tp t="s">
        <v>07/02/2023</v>
        <stp/>
        <stp>##V3_BDPV12</stp>
        <stp>FTNT US Equity</stp>
        <stp>EXPECTED_REPORT_DT</stp>
        <stp>[VALORES POTENCIALES Y SEGUIMIENTO.xlsx]POTENCIALES!R331C8</stp>
        <tr r="H331" s="1"/>
      </tp>
      <tp t="s">
        <v>17/02/2023</v>
        <stp/>
        <stp>##V3_BDPV12</stp>
        <stp>ARNC US Equity</stp>
        <stp>EXPECTED_REPORT_DT</stp>
        <stp>[VALORES POTENCIALES Y SEGUIMIENTO.xlsx]POTENCIALES!R207C8</stp>
        <tr r="H207" s="1"/>
      </tp>
      <tp t="s">
        <v>NVIDIA CORP</v>
        <stp/>
        <stp>##V3_BDPV12</stp>
        <stp>NVDA US Equity</stp>
        <stp>SHORT_NAME</stp>
        <stp>[VALORES POTENCIALES Y SEGUIMIENTO.xlsx]POTENCIALES!R346C5</stp>
        <tr r="E346" s="1"/>
      </tp>
      <tp t="s">
        <v>#N/A N/A</v>
        <stp/>
        <stp>##V3_BDPV12</stp>
        <stp>NUAN US Equity</stp>
        <stp>EXPECTED_REPORT_DT</stp>
        <stp>[VALORES POTENCIALES Y SEGUIMIENTO.xlsx]POTENCIALES!R290C8</stp>
        <tr r="H290" s="1"/>
      </tp>
      <tp>
        <v>283.81</v>
        <stp/>
        <stp>##V3_BDPV12</stp>
        <stp>DE US Equity</stp>
        <stp>LOW_52WEEK</stp>
        <stp>[VALORES POTENCIALES Y SEGUIMIENTO.xlsx]POTENCIALES!R159C35</stp>
        <tr r="AI159" s="1"/>
      </tp>
      <tp t="s">
        <v>IPG PHOTONICS</v>
        <stp/>
        <stp>##V3_BDPV12</stp>
        <stp>IPGP US Equity</stp>
        <stp>SHORT_NAME</stp>
        <stp>[VALORES POTENCIALES Y SEGUIMIENTO.xlsx]POTENCIALES!R350C5</stp>
        <tr r="E350" s="1"/>
      </tp>
      <tp>
        <v>183.25</v>
        <stp/>
        <stp>##V3_BDPV12</stp>
        <stp>DG US Equity</stp>
        <stp>LOW_52WEEK</stp>
        <stp>[VALORES POTENCIALES Y SEGUIMIENTO.xlsx]POTENCIALES!R227C35</stp>
        <tr r="AI227" s="1"/>
      </tp>
      <tp t="s">
        <v>Semiconductors &amp; Semiconductor</v>
        <stp/>
        <stp>##V3_BDPV12</stp>
        <stp>QCOM US Equity</stp>
        <stp>GICS_INDUSTRY_NAME</stp>
        <stp>[VALORES POTENCIALES Y SEGUIMIENTO.xlsx]POTENCIALES!R355C6</stp>
        <tr r="F355" s="1"/>
      </tp>
      <tp t="s">
        <v>EPAM SYSTEMS INC</v>
        <stp/>
        <stp>##V3_BDPV12</stp>
        <stp>EPAM US Equity</stp>
        <stp>SHORT_NAME</stp>
        <stp>[VALORES POTENCIALES Y SEGUIMIENTO.xlsx]POTENCIALES!R340C5</stp>
        <tr r="E340" s="1"/>
      </tp>
      <tp>
        <v>118.42</v>
        <stp/>
        <stp>##V3_BDPV12</stp>
        <stp>CR US Equity</stp>
        <stp>LAST PRICE</stp>
        <stp>[VALORES POTENCIALES Y SEGUIMIENTO.xlsx]POTENCIALES!R156C30</stp>
        <tr r="AD156" s="1"/>
      </tp>
      <tp>
        <v>351077148.4375</v>
        <stp/>
        <stp>##V3_BDPV12</stp>
        <stp>SXIPEX GY Equity</stp>
        <stp>CUR_MKT_CAP</stp>
        <stp>[VALORES POTENCIALES Y SEGUIMIENTO.xlsx]CARTERA!R44C20</stp>
        <tr r="T44" s="4"/>
      </tp>
      <tp>
        <v>62491893442.889999</v>
        <stp/>
        <stp>##V3_BDPV12</stp>
        <stp>APD UN Equity</stp>
        <stp>CUR_MKT_CAP</stp>
        <stp>[VALORES POTENCIALES Y SEGUIMIENTO.xlsx]SPX SX5E CAC40 DAX30 IBEX35!R48C3</stp>
        <tr r="C48" s="6"/>
      </tp>
      <tp t="s">
        <v>15/03/2023</v>
        <stp/>
        <stp>##V3_BDPV12</stp>
        <stp>HLI US Equity</stp>
        <stp>DVD_PAY_DT</stp>
        <stp>[VALORES POTENCIALES Y SEGUIMIENTO.xlsx]POTENCIALES!R106C12</stp>
        <tr r="L106" s="1"/>
      </tp>
      <tp>
        <v>0.24688501245995015</v>
        <stp/>
        <stp>##V3_BDPV12</stp>
        <stp>RTN US Equity</stp>
        <stp>NET_DEBT_TO_EBITDA</stp>
        <stp>[VALORES POTENCIALES Y SEGUIMIENTO.xlsx]POTENCIALES!R197C20</stp>
        <tr r="T197" s="1"/>
      </tp>
      <tp>
        <v>13.424250432099221</v>
        <stp/>
        <stp>##V3_BDPV12</stp>
        <stp>TER US Equity</stp>
        <stp>EV_EBITDA_ADJUSTED</stp>
        <stp>[VALORES POTENCIALES Y SEGUIMIENTO.xlsx]POTENCIALES!R356C15</stp>
        <tr r="O356" s="1"/>
      </tp>
      <tp>
        <v>164.47802493186137</v>
        <stp/>
        <stp>##V3_BDPV12</stp>
        <stp>KXS CN Equity</stp>
        <stp>EV_EBITDA_ADJUSTED</stp>
        <stp>[VALORES POTENCIALES Y SEGUIMIENTO.xlsx]POTENCIALES!R257C15</stp>
        <tr r="O257" s="1"/>
      </tp>
      <tp t="s">
        <v>#N/A Field Not Applicable</v>
        <stp/>
        <stp>##V3_BDPV12</stp>
        <stp>CLH US Equity</stp>
        <stp>DVD_PAY_DT</stp>
        <stp>[VALORES POTENCIALES Y SEGUIMIENTO.xlsx]POTENCIALES!R148C12</stp>
        <tr r="L148" s="1"/>
      </tp>
      <tp t="s">
        <v>Aerospace &amp; Defense</v>
        <stp/>
        <stp>##V3_BDPV12</stp>
        <stp>MOG/A US Equity</stp>
        <stp>GICS_SUB_INDUSTRY_NAME</stp>
        <stp>[VALORES POTENCIALES Y SEGUIMIENTO.xlsx]POTENCIALES!R208C7</stp>
        <tr r="G208" s="1"/>
      </tp>
      <tp>
        <v>130760570000</v>
        <stp/>
        <stp>##V3_BDPV12</stp>
        <stp>AXP UN Equity</stp>
        <stp>CUR_MKT_CAP</stp>
        <stp>[VALORES POTENCIALES Y SEGUIMIENTO.xlsx]SPX SX5E CAC40 DAX30 IBEX35!R58C3</stp>
        <tr r="C58" s="6"/>
      </tp>
      <tp>
        <v>1.9423343383047702</v>
        <stp/>
        <stp>##V3_BDPV12</stp>
        <stp>PTC US Equity</stp>
        <stp>NET_DEBT_TO_EBITDA</stp>
        <stp>[VALORES POTENCIALES Y SEGUIMIENTO.xlsx]POTENCIALES!R289C20</stp>
        <tr r="T289" s="1"/>
      </tp>
      <tp t="s">
        <v>#N/A Field Not Applicable</v>
        <stp/>
        <stp>##V3_BDPV12</stp>
        <stp>HLF US Equity</stp>
        <stp>DVD_PAY_DT</stp>
        <stp>[VALORES POTENCIALES Y SEGUIMIENTO.xlsx]POTENCIALES!R102C12</stp>
        <tr r="L102" s="1"/>
      </tp>
      <tp>
        <v>11.326870354263347</v>
        <stp/>
        <stp>##V3_BDPV12</stp>
        <stp>WEX US Equity</stp>
        <stp>EV_EBITDA_ADJUSTED</stp>
        <stp>[VALORES POTENCIALES Y SEGUIMIENTO.xlsx]POTENCIALES!R187C15</stp>
        <tr r="O187" s="1"/>
      </tp>
      <tp>
        <v>1.5614275863228886</v>
        <stp/>
        <stp>##V3_BDPV12</stp>
        <stp>MTD US Equity</stp>
        <stp>NET_DEBT_TO_EBITDA</stp>
        <stp>[VALORES POTENCIALES Y SEGUIMIENTO.xlsx]POTENCIALES!R128C20</stp>
        <tr r="T128" s="1"/>
      </tp>
      <tp>
        <v>4.1804451510333864</v>
        <stp/>
        <stp>##V3_BDPV12</stp>
        <stp>STX US Equity</stp>
        <stp>NET_DEBT_TO_EBITDA</stp>
        <stp>[VALORES POTENCIALES Y SEGUIMIENTO.xlsx]POTENCIALES!R344C20</stp>
        <tr r="T344" s="1"/>
      </tp>
      <tp>
        <v>11.897056286271154</v>
        <stp/>
        <stp>##V3_BDPV12</stp>
        <stp>SEE US Equity</stp>
        <stp>EV_EBITDA_ADJUSTED</stp>
        <stp>[VALORES POTENCIALES Y SEGUIMIENTO.xlsx]POTENCIALES!R165C15</stp>
        <tr r="O165" s="1"/>
      </tp>
      <tp>
        <v>2.8649443394244907</v>
        <stp/>
        <stp>##V3_BDPV12</stp>
        <stp>UTX US Equity</stp>
        <stp>NET_DEBT_TO_EBITDA</stp>
        <stp>[VALORES POTENCIALES Y SEGUIMIENTO.xlsx]POTENCIALES!R205C20</stp>
        <tr r="T205" s="1"/>
      </tp>
      <tp>
        <v>4.4916273004512357</v>
        <stp/>
        <stp>##V3_BDPV12</stp>
        <stp>CIX CN Equity</stp>
        <stp>NET_DEBT_TO_EBITDA</stp>
        <stp>[VALORES POTENCIALES Y SEGUIMIENTO.xlsx]POTENCIALES!R111C20</stp>
        <tr r="T111" s="1"/>
      </tp>
      <tp>
        <v>45133300090.32</v>
        <stp/>
        <stp>##V3_BDPV12</stp>
        <stp>ADM UN Equity</stp>
        <stp>CUR_MKT_CAP</stp>
        <stp>[VALORES POTENCIALES Y SEGUIMIENTO.xlsx]SPX SX5E CAC40 DAX30 IBEX35!R18C3</stp>
        <tr r="C18" s="6"/>
      </tp>
      <tp>
        <v>86.88</v>
        <stp/>
        <stp>##V3_BDPV12</stp>
        <stp>TTD US Equity</stp>
        <stp>HIGH_52WEEK</stp>
        <stp>[VALORES POTENCIALES Y SEGUIMIENTO.xlsx]POTENCIALES!R7C33</stp>
        <tr r="AG7" s="1"/>
      </tp>
      <tp t="s">
        <v>#N/A Field Not Applicable</v>
        <stp/>
        <stp>##V3_BDPV12</stp>
        <stp>FLT US Equity</stp>
        <stp>DVD_PAY_DT</stp>
        <stp>[VALORES POTENCIALES Y SEGUIMIENTO.xlsx]POTENCIALES!R192C12</stp>
        <tr r="L192" s="1"/>
      </tp>
      <tp>
        <v>7.1417385310162098</v>
        <stp/>
        <stp>##V3_BDPV12</stp>
        <stp>BEN US Equity</stp>
        <stp>EV_EBITDA_ADJUSTED</stp>
        <stp>[VALORES POTENCIALES Y SEGUIMIENTO.xlsx]POTENCIALES!R113C15</stp>
        <tr r="O113" s="1"/>
      </tp>
      <tp>
        <v>1.7495526496902962</v>
        <stp/>
        <stp>##V3_BDPV12</stp>
        <stp>FTV US Equity</stp>
        <stp>NET_DEBT_TO_EBITDA</stp>
        <stp>[VALORES POTENCIALES Y SEGUIMIENTO.xlsx]POTENCIALES!R127C20</stp>
        <tr r="T127" s="1"/>
      </tp>
      <tp>
        <v>1.691093017517888</v>
        <stp/>
        <stp>##V3_BDPV12</stp>
        <stp>ITW US Equity</stp>
        <stp>NET_DEBT_TO_EBITDA</stp>
        <stp>[VALORES POTENCIALES Y SEGUIMIENTO.xlsx]POTENCIALES!R160C20</stp>
        <tr r="T160" s="1"/>
      </tp>
      <tp>
        <v>0.19796107506950894</v>
        <stp/>
        <stp>##V3_BDPV12</stp>
        <stp>ITT US Equity</stp>
        <stp>NET_DEBT_TO_EBITDA</stp>
        <stp>[VALORES POTENCIALES Y SEGUIMIENTO.xlsx]POTENCIALES!R161C20</stp>
        <tr r="T161" s="1"/>
      </tp>
      <tp>
        <v>37.243632175958396</v>
        <stp/>
        <stp>##V3_BDPV12</stp>
        <stp>HEI US Equity</stp>
        <stp>EV_EBITDA_ADJUSTED</stp>
        <stp>[VALORES POTENCIALES Y SEGUIMIENTO.xlsx]POTENCIALES!R206C15</stp>
        <tr r="O206" s="1"/>
      </tp>
      <tp t="s">
        <v>Software</v>
        <stp/>
        <stp>##V3_BDPV12</stp>
        <stp>RNG US Equity</stp>
        <stp>GICS_INDUSTRY_NAME</stp>
        <stp>[VALORES POTENCIALES Y SEGUIMIENTO.xlsx]POTENCIALES!R296C6</stp>
        <tr r="F296" s="1"/>
      </tp>
      <tp t="s">
        <v>17/02/2023</v>
        <stp/>
        <stp>##V3_BDPV12</stp>
        <stp>B US Equity</stp>
        <stp>EXPECTED_REPORT_DT</stp>
        <stp>[VALORES POTENCIALES Y SEGUIMIENTO.xlsx]POTENCIALES!R209C8</stp>
        <tr r="H209" s="1"/>
      </tp>
      <tp t="s">
        <v>#N/A N/A</v>
        <stp/>
        <stp>##V3_BDPV12</stp>
        <stp>FB US Equity</stp>
        <stp>ID_ISIN</stp>
        <stp>[VALORES POTENCIALES Y SEGUIMIENTO.xlsx]CARTERA!R37C3</stp>
        <tr r="C37" s="4"/>
      </tp>
      <tp t="s">
        <v>06/02/2023</v>
        <stp/>
        <stp>##V3_BDPV12</stp>
        <stp>ACM US Equity</stp>
        <stp>EXPECTED_REPORT_DT</stp>
        <stp>[VALORES POTENCIALES Y SEGUIMIENTO.xlsx]POTENCIALES!R136C8</stp>
        <tr r="H136" s="1"/>
      </tp>
      <tp>
        <v>129.04</v>
        <stp/>
        <stp>##V3_BDPV12</stp>
        <stp>AMN US Equity</stp>
        <stp>HIGH_52WEEK</stp>
        <stp>[VALORES POTENCIALES Y SEGUIMIENTO.xlsx]POTENCIALES!R59C33</stp>
        <tr r="AG59" s="1"/>
      </tp>
      <tp>
        <v>81.569999999999993</v>
        <stp/>
        <stp>##V3_BDPV12</stp>
        <stp>OMC US Equity</stp>
        <stp>PX_CLOSE_YTD</stp>
        <stp>[VALORES POTENCIALES Y SEGUIMIENTO.xlsx]POTENCIALES!R8C29</stp>
        <tr r="AC8" s="1"/>
      </tp>
      <tp t="s">
        <v>07/02/2023</v>
        <stp/>
        <stp>##V3_BDPV12</stp>
        <stp>CMG US Equity</stp>
        <stp>EXPECTED_REPORT_DT</stp>
        <stp>[VALORES POTENCIALES Y SEGUIMIENTO.xlsx]POTENCIALES!R244C8</stp>
        <tr r="H244" s="1"/>
      </tp>
      <tp t="s">
        <v>28/04/2023</v>
        <stp/>
        <stp>##V3_BDPV12</stp>
        <stp>NOC US Equity</stp>
        <stp>EXPECTED_REPORT_DT</stp>
        <stp>[VALORES POTENCIALES Y SEGUIMIENTO.xlsx]POTENCIALES!R199C8</stp>
        <tr r="H199" s="1"/>
      </tp>
      <tp>
        <v>16661197207.999998</v>
        <stp/>
        <stp>##V3_BDPV12</stp>
        <stp>NVR UN Equity</stp>
        <stp>CUR_MKT_CAP</stp>
        <stp>[VALORES POTENCIALES Y SEGUIMIENTO.xlsx]SPX SX5E CAC40 DAX30 IBEX35!R349C3</stp>
        <tr r="C349" s="6"/>
      </tp>
      <tp>
        <v>144.53</v>
        <stp/>
        <stp>##V3_BDPV12</stp>
        <stp>KMB US Equity</stp>
        <stp>HIGH_52WEEK</stp>
        <stp>[VALORES POTENCIALES Y SEGUIMIENTO.xlsx]POTENCIALES!R89C33</stp>
        <tr r="AG89" s="1"/>
      </tp>
      <tp>
        <v>167.8</v>
        <stp/>
        <stp>##V3_BDPV12</stp>
        <stp>ZTS US Equity</stp>
        <stp>PX_CLOSE_1D</stp>
        <stp>[VALORES POTENCIALES Y SEGUIMIENTO.xlsx]POTENCIALES!R93C32</stp>
        <tr r="AF93" s="1"/>
      </tp>
      <tp t="s">
        <v>Commercial Services &amp; Supplies</v>
        <stp/>
        <stp>##V3_BDPV12</stp>
        <stp>WM US Equity</stp>
        <stp>GICS_INDUSTRY_NAME</stp>
        <stp>[VALORES POTENCIALES Y SEGUIMIENTO.xlsx]POTENCIALES!R146C6</stp>
        <tr r="F146" s="1"/>
      </tp>
      <tp>
        <v>3727037999.9999995</v>
        <stp/>
        <stp>##V3_BDPV12</stp>
        <stp>TOY CN Equity</stp>
        <stp>CUR_MKT_CAP</stp>
        <stp>[VALORES POTENCIALES Y SEGUIMIENTO.xlsx]POTENCIALES!R29C17</stp>
        <tr r="Q29" s="1"/>
      </tp>
      <tp>
        <v>262.38</v>
        <stp/>
        <stp>##V3_BDPV12</stp>
        <stp>RMD US Equity</stp>
        <stp>HIGH_52WEEK</stp>
        <stp>[VALORES POTENCIALES Y SEGUIMIENTO.xlsx]POTENCIALES!R74C33</stp>
        <tr r="AG74" s="1"/>
      </tp>
      <tp t="s">
        <v>AMDOCS LTD</v>
        <stp/>
        <stp>##V3_BDPV12</stp>
        <stp>DOX US Equity</stp>
        <stp>SHORT_NAME</stp>
        <stp>[VALORES POTENCIALES Y SEGUIMIENTO.xlsx]POTENCIALES!R336C5</stp>
        <tr r="E336" s="1"/>
      </tp>
      <tp>
        <v>33964760003.34</v>
        <stp/>
        <stp>##V3_BDPV12</stp>
        <stp>GWW UN Equity</stp>
        <stp>CUR_MKT_CAP</stp>
        <stp>[VALORES POTENCIALES Y SEGUIMIENTO.xlsx]SPX SX5E CAC40 DAX30 IBEX35!R218C3</stp>
        <tr r="C218" s="6"/>
      </tp>
      <tp>
        <v>84.82</v>
        <stp/>
        <stp>##V3_BDPV12</stp>
        <stp>CVS US Equity</stp>
        <stp>LOW_52WEEK</stp>
        <stp>[VALORES POTENCIALES Y SEGUIMIENTO.xlsx]POTENCIALES!R100C35</stp>
        <tr r="AI100" s="1"/>
      </tp>
      <tp>
        <v>81.435000000000002</v>
        <stp/>
        <stp>##V3_BDPV12</stp>
        <stp>BMY US Equity</stp>
        <stp>HIGH_52WEEK</stp>
        <stp>[VALORES POTENCIALES Y SEGUIMIENTO.xlsx]POTENCIALES!R92C33</stp>
        <tr r="AG92" s="1"/>
      </tp>
      <tp t="s">
        <v>BRADY CORP - A</v>
        <stp/>
        <stp>##V3_BDPV12</stp>
        <stp>BRC US Equity</stp>
        <stp>SHORT_NAME</stp>
        <stp>[VALORES POTENCIALES Y SEGUIMIENTO.xlsx]POTENCIALES!R130C5</stp>
        <tr r="E130" s="1"/>
      </tp>
      <tp t="s">
        <v>KOHLS CORP</v>
        <stp/>
        <stp>##V3_BDPV12</stp>
        <stp>KSS US Equity</stp>
        <stp>SHORT_NAME</stp>
        <stp>[VALORES POTENCIALES Y SEGUIMIENTO.xlsx]POTENCIALES!R239C5</stp>
        <tr r="E239" s="1"/>
      </tp>
      <tp>
        <v>18789866676.799999</v>
        <stp/>
        <stp>##V3_BDPV12</stp>
        <stp>XYL UN Equity</stp>
        <stp>CUR_MKT_CAP</stp>
        <stp>[VALORES POTENCIALES Y SEGUIMIENTO.xlsx]SPX SX5E CAC40 DAX30 IBEX35!R506C3</stp>
        <tr r="C506" s="6"/>
      </tp>
      <tp>
        <v>16339556901.315001</v>
        <stp/>
        <stp>##V3_BDPV12</stp>
        <stp>HWM UN Equity</stp>
        <stp>CUR_MKT_CAP</stp>
        <stp>[VALORES POTENCIALES Y SEGUIMIENTO.xlsx]SPX SX5E CAC40 DAX30 IBEX35!R238C3</stp>
        <tr r="C238" s="6"/>
      </tp>
      <tp t="s">
        <v>20/04/2023</v>
        <stp/>
        <stp>##V3_BDPV12</stp>
        <stp>CSX US Equity</stp>
        <stp>EXPECTED_REPORT_DT</stp>
        <stp>[VALORES POTENCIALES Y SEGUIMIENTO.xlsx]POTENCIALES!R174C8</stp>
        <tr r="H174" s="1"/>
      </tp>
      <tp>
        <v>9407302926.0450001</v>
        <stp/>
        <stp>##V3_BDPV12</stp>
        <stp>DOO CN Equity</stp>
        <stp>CUR_MKT_CAP</stp>
        <stp>[VALORES POTENCIALES Y SEGUIMIENTO.xlsx]POTENCIALES!R24C17</stp>
        <tr r="Q24" s="1"/>
      </tp>
      <tp>
        <v>31677420000</v>
        <stp/>
        <stp>##V3_BDPV12</stp>
        <stp>LYB UN Equity</stp>
        <stp>CUR_MKT_CAP</stp>
        <stp>[VALORES POTENCIALES Y SEGUIMIENTO.xlsx]SPX SX5E CAC40 DAX30 IBEX35!R296C3</stp>
        <tr r="C296" s="6"/>
      </tp>
      <tp>
        <v>113.69</v>
        <stp/>
        <stp>##V3_BDPV12</stp>
        <stp>TTC US Equity</stp>
        <stp>PX_CLOSE_1D</stp>
        <stp>[VALORES POTENCIALES Y SEGUIMIENTO.xlsx]POTENCIALES!R21C32</stp>
        <tr r="AF21" s="1"/>
      </tp>
      <tp>
        <v>6372832671.1799994</v>
        <stp/>
        <stp>##V3_BDPV12</stp>
        <stp>DXC UN Equity</stp>
        <stp>CUR_MKT_CAP</stp>
        <stp>[VALORES POTENCIALES Y SEGUIMIENTO.xlsx]SPX SX5E CAC40 DAX30 IBEX35!R157C3</stp>
        <tr r="C157" s="6"/>
      </tp>
      <tp t="s">
        <v>Capital Markets</v>
        <stp/>
        <stp>##V3_BDPV12</stp>
        <stp>CIX CN Equity</stp>
        <stp>GICS_INDUSTRY_NAME</stp>
        <stp>[VALORES POTENCIALES Y SEGUIMIENTO.xlsx]POTENCIALES!R111C6</stp>
        <tr r="F111" s="1"/>
      </tp>
      <tp>
        <v>31221526292.739998</v>
        <stp/>
        <stp>##V3_BDPV12</stp>
        <stp>URI US Equity</stp>
        <stp>CUR_MKT_CAP</stp>
        <stp>[VALORES POTENCIALES Y SEGUIMIENTO.xlsx]POTENCIALES!R63C17</stp>
        <tr r="Q63" s="1"/>
      </tp>
      <tp t="s">
        <v>Specialty Retail</v>
        <stp/>
        <stp>##V3_BDPV12</stp>
        <stp>WSM US Equity</stp>
        <stp>GICS_INDUSTRY_NAME</stp>
        <stp>[VALORES POTENCIALES Y SEGUIMIENTO.xlsx]POTENCIALES!R233C6</stp>
        <tr r="F233" s="1"/>
      </tp>
      <tp t="s">
        <v>Multiline Retail</v>
        <stp/>
        <stp>##V3_BDPV12</stp>
        <stp>DOL CN Equity</stp>
        <stp>GICS_INDUSTRY_NAME</stp>
        <stp>[VALORES POTENCIALES Y SEGUIMIENTO.xlsx]POTENCIALES!R226C6</stp>
        <tr r="F226" s="1"/>
      </tp>
      <tp>
        <v>264276999349.88998</v>
        <stp/>
        <stp>##V3_BDPV12</stp>
        <stp>MRK US Equity</stp>
        <stp>CUR_MKT_CAP</stp>
        <stp>[VALORES POTENCIALES Y SEGUIMIENTO.xlsx]POTENCIALES!R94C17</stp>
        <tr r="Q94" s="1"/>
      </tp>
      <tp t="s">
        <v>Machinery</v>
        <stp/>
        <stp>##V3_BDPV12</stp>
        <stp>CR US Equity</stp>
        <stp>GICS_INDUSTRY_NAME</stp>
        <stp>[VALORES POTENCIALES Y SEGUIMIENTO.xlsx]POTENCIALES!R156C6</stp>
        <tr r="F156" s="1"/>
      </tp>
      <tp t="s">
        <v>Aerospace &amp; Defense</v>
        <stp/>
        <stp>##V3_BDPV12</stp>
        <stp>BA US Equity</stp>
        <stp>GICS_INDUSTRY_NAME</stp>
        <stp>[VALORES POTENCIALES Y SEGUIMIENTO.xlsx]POTENCIALES!R196C6</stp>
        <tr r="F196" s="1"/>
      </tp>
      <tp t="s">
        <v>24/04/2023</v>
        <stp/>
        <stp>##V3_BDPV12</stp>
        <stp>CP CN Equity</stp>
        <stp>DVD_PAY_DT</stp>
        <stp>[VALORES POTENCIALES Y SEGUIMIENTO.xlsx]POTENCIALES!R170C12</stp>
        <tr r="L170" s="1"/>
      </tp>
      <tp>
        <v>14.340281523947748</v>
        <stp/>
        <stp>##V3_BDPV12</stp>
        <stp>WM US Equity</stp>
        <stp>EV_EBITDA_ADJUSTED</stp>
        <stp>[VALORES POTENCIALES Y SEGUIMIENTO.xlsx]POTENCIALES!R146C15</stp>
        <tr r="O146" s="1"/>
      </tp>
      <tp t="s">
        <v>Communications Equipment</v>
        <stp/>
        <stp>##V3_BDPV12</stp>
        <stp>JNPR US Equity</stp>
        <stp>GICS_SUB_INDUSTRY_NAME</stp>
        <stp>[VALORES POTENCIALES Y SEGUIMIENTO.xlsx]POTENCIALES!R15C7</stp>
        <tr r="G15" s="1"/>
      </tp>
      <tp>
        <v>-0.34086304700162073</v>
        <stp/>
        <stp>##V3_BDPV12</stp>
        <stp>FB US Equity</stp>
        <stp>NET_DEBT_TO_EBITDA</stp>
        <stp>[VALORES POTENCIALES Y SEGUIMIENTO.xlsx]POTENCIALES!R272C20</stp>
        <tr r="T272" s="1"/>
      </tp>
      <tp>
        <v>3.3855278766310795</v>
        <stp/>
        <stp>##V3_BDPV12</stp>
        <stp>FL US Equity</stp>
        <stp>NET_DEBT_TO_EBITDA</stp>
        <stp>[VALORES POTENCIALES Y SEGUIMIENTO.xlsx]POTENCIALES!R215C20</stp>
        <tr r="T215" s="1"/>
      </tp>
      <tp t="s">
        <v>Tobacco</v>
        <stp/>
        <stp>##V3_BDPV12</stp>
        <stp>PM US Equity</stp>
        <stp>GICS_SUB_INDUSTRY_NAME</stp>
        <stp>[VALORES POTENCIALES Y SEGUIMIENTO.xlsx]POTENCIALES!R31C7</stp>
        <tr r="G31" s="1"/>
      </tp>
      <tp>
        <v>6.7026666666666666</v>
        <stp/>
        <stp>##V3_BDPV12</stp>
        <stp>WU US Equity</stp>
        <stp>EV_EBITDA_ADJUSTED</stp>
        <stp>[VALORES POTENCIALES Y SEGUIMIENTO.xlsx]POTENCIALES!R104C15</stp>
        <tr r="O104" s="1"/>
      </tp>
      <tp>
        <v>71.954621187722026</v>
        <stp/>
        <stp>##V3_BDPV12</stp>
        <stp>MANH US Equity</stp>
        <stp>pe_ratio</stp>
        <stp>[VALORES POTENCIALES Y SEGUIMIENTO.xlsx]POTENCIALES!R324C16</stp>
        <tr r="P324" s="1"/>
      </tp>
      <tp t="s">
        <v>#N/A N/A</v>
        <stp/>
        <stp>##V3_BDPV12</stp>
        <stp>MANT US Equity</stp>
        <stp>pe_ratio</stp>
        <stp>[VALORES POTENCIALES Y SEGUIMIENTO.xlsx]POTENCIALES!R325C16</stp>
        <tr r="P325" s="1"/>
      </tp>
      <tp t="s">
        <v>Alphabet Inc</v>
        <stp/>
        <stp>##V3_BDPV12</stp>
        <stp>GOOGL US Equity</stp>
        <stp>SECURITY_NAME</stp>
        <stp>[VALORES POTENCIALES Y SEGUIMIENTO.xlsx]CARTERA!R14C10</stp>
        <tr r="J14" s="4"/>
      </tp>
      <tp>
        <v>47.295543962617302</v>
        <stp/>
        <stp>##V3_BDPV12</stp>
        <stp>MASI US Equity</stp>
        <stp>pe_ratio</stp>
        <stp>[VALORES POTENCIALES Y SEGUIMIENTO.xlsx]POTENCIALES!R120C16</stp>
        <tr r="P120" s="1"/>
      </tp>
      <tp>
        <v>250.58</v>
        <stp/>
        <stp>##V3_BDPV12</stp>
        <stp>V US Equity</stp>
        <stp>HIGH_52WEEK</stp>
        <stp>[VALORES POTENCIALES Y SEGUIMIENTO.xlsx]POTENCIALES!R105C33</stp>
        <tr r="AG105" s="1"/>
      </tp>
      <tp t="s">
        <v>Alphabet Inc</v>
        <stp/>
        <stp>##V3_BDPV12</stp>
        <stp>GOOGL US Equity</stp>
        <stp>SECURITY_NAME</stp>
        <stp>[VALORES POTENCIALES Y SEGUIMIENTO.xlsx]CARTERA!R14C34</stp>
        <tr r="AH14" s="4"/>
      </tp>
      <tp t="s">
        <v>UNITED STATES</v>
        <stp/>
        <stp>##V3_BDPV12</stp>
        <stp>TTD US Equity</stp>
        <stp>COUNTRY_FULL_NAME</stp>
        <stp>[VALORES POTENCIALES Y SEGUIMIENTO.xlsx]POTENCIALES!R7C13</stp>
        <tr r="M7" s="1"/>
      </tp>
      <tp>
        <v>52.339096642974624</v>
        <stp/>
        <stp>##V3_BDPV12</stp>
        <stp>MKTX US Equity</stp>
        <stp>pe_ratio</stp>
        <stp>[VALORES POTENCIALES Y SEGUIMIENTO.xlsx]POTENCIALES!R185C16</stp>
        <tr r="P185" s="1"/>
      </tp>
      <tp t="s">
        <v>#N/A N/A</v>
        <stp/>
        <stp>##V3_BDPV12</stp>
        <stp>MIME US Equity</stp>
        <stp>pe_ratio</stp>
        <stp>[VALORES POTENCIALES Y SEGUIMIENTO.xlsx]POTENCIALES!R278C16</stp>
        <tr r="P278" s="1"/>
      </tp>
      <tp>
        <v>39.370493582559234</v>
        <stp/>
        <stp>##V3_BDPV12</stp>
        <stp>RMD US Equity</stp>
        <stp>pe_ratio</stp>
        <stp>[VALORES POTENCIALES Y SEGUIMIENTO.xlsx]POTENCIALES!R74C16</stp>
        <tr r="P74" s="1"/>
      </tp>
      <tp>
        <v>95.181870763612579</v>
        <stp/>
        <stp>##V3_BDPV12</stp>
        <stp>BYD CN Equity</stp>
        <stp>pe_ratio</stp>
        <stp>[VALORES POTENCIALES Y SEGUIMIENTO.xlsx]POTENCIALES!R42C16</stp>
        <tr r="P42" s="1"/>
      </tp>
      <tp>
        <v>27.955984860489107</v>
        <stp/>
        <stp>##V3_BDPV12</stp>
        <stp>CHD US Equity</stp>
        <stp>pe_ratio</stp>
        <stp>[VALORES POTENCIALES Y SEGUIMIENTO.xlsx]POTENCIALES!R90C16</stp>
        <tr r="P90" s="1"/>
      </tp>
      <tp>
        <v>55.738859629381061</v>
        <stp/>
        <stp>##V3_BDPV12</stp>
        <stp>MPWR US Equity</stp>
        <stp>pe_ratio</stp>
        <stp>[VALORES POTENCIALES Y SEGUIMIENTO.xlsx]POTENCIALES!R353C16</stp>
        <tr r="P353" s="1"/>
      </tp>
      <tp>
        <v>52.679102775001077</v>
        <stp/>
        <stp>##V3_BDPV12</stp>
        <stp>MSCI US Equity</stp>
        <stp>pe_ratio</stp>
        <stp>[VALORES POTENCIALES Y SEGUIMIENTO.xlsx]POTENCIALES!R314C16</stp>
        <tr r="P314" s="1"/>
      </tp>
      <tp>
        <v>27.867279654320068</v>
        <stp/>
        <stp>##V3_BDPV12</stp>
        <stp>MSFT US Equity</stp>
        <stp>pe_ratio</stp>
        <stp>[VALORES POTENCIALES Y SEGUIMIENTO.xlsx]POTENCIALES!R282C16</stp>
        <tr r="P282" s="1"/>
      </tp>
      <tp>
        <v>75.602263979189942</v>
        <stp/>
        <stp>##V3_BDPV12</stp>
        <stp>MTCH US Equity</stp>
        <stp>pe_ratio</stp>
        <stp>[VALORES POTENCIALES Y SEGUIMIENTO.xlsx]POTENCIALES!R269C16</stp>
        <tr r="P269" s="1"/>
      </tp>
      <tp t="s">
        <v>Ford Motor Co</v>
        <stp/>
        <stp>##V3_BDPV12</stp>
        <stp>F UN Equity</stp>
        <stp>SECURITY_NAME</stp>
        <stp>[VALORES POTENCIALES Y SEGUIMIENTO.xlsx]SPX SX5E CAC40 DAX30 IBEX35!R183C5</stp>
        <tr r="E183" s="6"/>
      </tp>
      <tp t="s">
        <v>Dominion Energy Inc</v>
        <stp/>
        <stp>##V3_BDPV12</stp>
        <stp>D UN Equity</stp>
        <stp>SECURITY_NAME</stp>
        <stp>[VALORES POTENCIALES Y SEGUIMIENTO.xlsx]SPX SX5E CAC40 DAX30 IBEX35!R133C5</stp>
        <tr r="E133" s="6"/>
      </tp>
      <tp t="s">
        <v>#N/A N/A</v>
        <stp/>
        <stp>##V3_BDPV12</stp>
        <stp>MXIM US Equity</stp>
        <stp>pe_ratio</stp>
        <stp>[VALORES POTENCIALES Y SEGUIMIENTO.xlsx]POTENCIALES!R354C16</stp>
        <tr r="P354" s="1"/>
      </tp>
      <tp>
        <v>46769939437.913086</v>
        <stp/>
        <stp>##V3_BDPV12</stp>
        <stp>STLA IM Equity</stp>
        <stp>CUR_MKT_CAP</stp>
        <stp>[VALORES POTENCIALES Y SEGUIMIENTO.xlsx]SPX SX5E CAC40 DAX30 IBEX35!R51C12</stp>
        <tr r="L51" s="6"/>
      </tp>
      <tp>
        <v>14.28</v>
        <stp/>
        <stp>##V3_BDPV12</stp>
        <stp>WU US Equity</stp>
        <stp>PX_CLOSE_1D</stp>
        <stp>[VALORES POTENCIALES Y SEGUIMIENTO.xlsx]POTENCIALES!R104C32</stp>
        <tr r="AF104" s="1"/>
      </tp>
      <tp t="s">
        <v>USD</v>
        <stp/>
        <stp>##V3_BDPV12</stp>
        <stp>ULTA US Equity</stp>
        <stp>CRNCY</stp>
        <stp>[VALORES POTENCIALES Y SEGUIMIENTO.xlsx]POTENCIALES!R237C14</stp>
        <tr r="N237" s="1"/>
      </tp>
      <tp t="s">
        <v>USD</v>
        <stp/>
        <stp>##V3_BDPV12</stp>
        <stp>DLTR US Equity</stp>
        <stp>CRNCY</stp>
        <stp>[VALORES POTENCIALES Y SEGUIMIENTO.xlsx]POTENCIALES!R228C14</stp>
        <tr r="N228" s="1"/>
      </tp>
      <tp t="s">
        <v>05/01/2023</v>
        <stp/>
        <stp>##V3_BDPV12</stp>
        <stp>MORN US Equity</stp>
        <stp>DVD_EX_DT</stp>
        <stp>[VALORES POTENCIALES Y SEGUIMIENTO.xlsx]POTENCIALES!R44C11</stp>
        <tr r="K44" s="1"/>
      </tp>
      <tp t="s">
        <v>#N/A Field Not Applicable</v>
        <stp/>
        <stp>##V3_BDPV12</stp>
        <stp>MNST US Equity</stp>
        <stp>DVD_EX_DT</stp>
        <stp>[VALORES POTENCIALES Y SEGUIMIENTO.xlsx]POTENCIALES!R33C11</stp>
        <tr r="K33" s="1"/>
      </tp>
      <tp>
        <v>11.742816440678082</v>
        <stp/>
        <stp>##V3_BDPV12</stp>
        <stp>AD NA Equity</stp>
        <stp>pe_ratio</stp>
        <stp>[VALORES POTENCIALES Y SEGUIMIENTO.xlsx]CARTERA!R51C18</stp>
        <tr r="R51" s="4"/>
      </tp>
      <tp t="s">
        <v>USD</v>
        <stp/>
        <stp>##V3_BDPV12</stp>
        <stp>ALRM US Equity</stp>
        <stp>CRNCY</stp>
        <stp>[VALORES POTENCIALES Y SEGUIMIENTO.xlsx]POTENCIALES!R253C14</stp>
        <tr r="N253" s="1"/>
      </tp>
      <tp t="s">
        <v>Consumer Discretionary</v>
        <stp/>
        <stp>##V3_BDPV12</stp>
        <stp>COST UW Equity</stp>
        <stp>ICB_INDUSTRY_NAME</stp>
        <stp>[VALORES POTENCIALES Y SEGUIMIENTO.xlsx]SPX SX5E CAC40 DAX30 IBEX35!R117C4</stp>
        <tr r="D117" s="6"/>
      </tp>
      <tp t="s">
        <v>23/11/2012</v>
        <stp/>
        <stp>##V3_BDPV12</stp>
        <stp>MASI US Equity</stp>
        <stp>DVD_EX_DT</stp>
        <stp>[VALORES POTENCIALES Y SEGUIMIENTO.xlsx]POTENCIALES!R73C11</stp>
        <tr r="K73" s="1"/>
      </tp>
      <tp>
        <v>14259.521541240001</v>
        <stp/>
        <stp>##V3_BDPV12</stp>
        <stp>CHRW US Equity</stp>
        <stp>CURR_ENTP_VAL</stp>
        <stp>[VALORES POTENCIALES Y SEGUIMIENTO.xlsx]POTENCIALES!R176C18</stp>
        <tr r="R176" s="1"/>
      </tp>
      <tp>
        <v>48081.572929499998</v>
        <stp/>
        <stp>##V3_BDPV12</stp>
        <stp>PANW US Equity</stp>
        <stp>CURR_ENTP_VAL</stp>
        <stp>[VALORES POTENCIALES Y SEGUIMIENTO.xlsx]CARTERA!R22C21</stp>
        <tr r="U22" s="4"/>
      </tp>
      <tp t="s">
        <v>USD</v>
        <stp/>
        <stp>##V3_BDPV12</stp>
        <stp>QLYS US Equity</stp>
        <stp>CRNCY</stp>
        <stp>[VALORES POTENCIALES Y SEGUIMIENTO.xlsx]POTENCIALES!R334C14</stp>
        <tr r="N334" s="1"/>
      </tp>
      <tp t="s">
        <v>Consumer Discretionary</v>
        <stp/>
        <stp>##V3_BDPV12</stp>
        <stp>EXPE UW Equity</stp>
        <stp>ICB_INDUSTRY_NAME</stp>
        <stp>[VALORES POTENCIALES Y SEGUIMIENTO.xlsx]SPX SX5E CAC40 DAX30 IBEX35!R181C4</stp>
        <tr r="D181" s="6"/>
      </tp>
      <tp t="s">
        <v>USD</v>
        <stp/>
        <stp>##V3_BDPV12</stp>
        <stp>OLED US Equity</stp>
        <stp>CRNCY</stp>
        <stp>[VALORES POTENCIALES Y SEGUIMIENTO.xlsx]POTENCIALES!R124C14</stp>
        <tr r="N124" s="1"/>
      </tp>
      <tp>
        <v>11851.6171161</v>
        <stp/>
        <stp>##V3_BDPV12</stp>
        <stp>CHKP US Equity</stp>
        <stp>CURR_ENTP_VAL</stp>
        <stp>[VALORES POTENCIALES Y SEGUIMIENTO.xlsx]POTENCIALES!R360C18</stp>
        <tr r="R360" s="1"/>
      </tp>
      <tp>
        <v>94321.891772479998</v>
        <stp/>
        <stp>##V3_BDPV12</stp>
        <stp>PYPL US Equity</stp>
        <stp>CURR_ENTP_VAL</stp>
        <stp>[VALORES POTENCIALES Y SEGUIMIENTO.xlsx]CARTERA!R27C21</stp>
        <tr r="U27" s="4"/>
      </tp>
      <tp t="s">
        <v>USD</v>
        <stp/>
        <stp>##V3_BDPV12</stp>
        <stp>KLAC US Equity</stp>
        <stp>CRNCY</stp>
        <stp>[VALORES POTENCIALES Y SEGUIMIENTO.xlsx]POTENCIALES!R357C14</stp>
        <tr r="N357" s="1"/>
      </tp>
      <tp t="s">
        <v>USD</v>
        <stp/>
        <stp>##V3_BDPV12</stp>
        <stp>NLOK US Equity</stp>
        <stp>CRNCY</stp>
        <stp>[VALORES POTENCIALES Y SEGUIMIENTO.xlsx]POTENCIALES!R277C14</stp>
        <tr r="N277" s="1"/>
      </tp>
      <tp t="s">
        <v>USD</v>
        <stp/>
        <stp>##V3_BDPV12</stp>
        <stp>XLNX US Equity</stp>
        <stp>CRNCY</stp>
        <stp>[VALORES POTENCIALES Y SEGUIMIENTO.xlsx]POTENCIALES!R347C14</stp>
        <tr r="N347" s="1"/>
      </tp>
      <tp t="s">
        <v>USD</v>
        <stp/>
        <stp>##V3_BDPV12</stp>
        <stp>HLNE US Equity</stp>
        <stp>CRNCY</stp>
        <stp>[VALORES POTENCIALES Y SEGUIMIENTO.xlsx]POTENCIALES!R112C14</stp>
        <tr r="N112" s="1"/>
      </tp>
      <tp t="s">
        <v>USD</v>
        <stp/>
        <stp>##V3_BDPV12</stp>
        <stp>MSFT US Equity</stp>
        <stp>CRNCY</stp>
        <stp>[VALORES POTENCIALES Y SEGUIMIENTO.xlsx]CARTERA!R30C33</stp>
        <tr r="AG30" s="4"/>
      </tp>
      <tp t="s">
        <v>USD</v>
        <stp/>
        <stp>##V3_BDPV12</stp>
        <stp>OLLI US Equity</stp>
        <stp>CRNCY</stp>
        <stp>[VALORES POTENCIALES Y SEGUIMIENTO.xlsx]POTENCIALES!R230C14</stp>
        <tr r="N230" s="1"/>
      </tp>
      <tp t="s">
        <v>Technology</v>
        <stp/>
        <stp>##V3_BDPV12</stp>
        <stp>MTCH UW Equity</stp>
        <stp>ICB_INDUSTRY_NAME</stp>
        <stp>[VALORES POTENCIALES Y SEGUIMIENTO.xlsx]SPX SX5E CAC40 DAX30 IBEX35!R329C4</stp>
        <tr r="D329" s="6"/>
      </tp>
      <tp t="s">
        <v>Technology</v>
        <stp/>
        <stp>##V3_BDPV12</stp>
        <stp>CTSH UW Equity</stp>
        <stp>ICB_INDUSTRY_NAME</stp>
        <stp>[VALORES POTENCIALES Y SEGUIMIENTO.xlsx]SPX SX5E CAC40 DAX30 IBEX35!R127C4</stp>
        <tr r="D127" s="6"/>
      </tp>
      <tp>
        <v>367.45699999999999</v>
        <stp/>
        <stp>##V3_BDPV12</stp>
        <stp>HD US Equity</stp>
        <stp>HIGH_52WEEK</stp>
        <stp>[VALORES POTENCIALES Y SEGUIMIENTO.xlsx]POTENCIALES!R221C33</stp>
        <tr r="AG221" s="1"/>
      </tp>
      <tp t="s">
        <v>USD</v>
        <stp/>
        <stp>##V3_BDPV12</stp>
        <stp>BLKB US Equity</stp>
        <stp>CRNCY</stp>
        <stp>[VALORES POTENCIALES Y SEGUIMIENTO.xlsx]POTENCIALES!R322C14</stp>
        <tr r="N322" s="1"/>
      </tp>
      <tp>
        <v>256.86</v>
        <stp/>
        <stp>##V3_BDPV12</stp>
        <stp>GD US Equity</stp>
        <stp>HIGH_52WEEK</stp>
        <stp>[VALORES POTENCIALES Y SEGUIMIENTO.xlsx]POTENCIALES!R195C33</stp>
        <tr r="AG195" s="1"/>
      </tp>
      <tp>
        <v>2.72</v>
        <stp/>
        <stp>##V3_BDPV12</stp>
        <stp>INTU US Equity</stp>
        <stp>EQY_DPS</stp>
        <stp>[VALORES POTENCIALES Y SEGUIMIENTO.xlsx]POTENCIALES!R283C10</stp>
        <tr r="J283" s="1"/>
      </tp>
      <tp>
        <v>115.74</v>
        <stp/>
        <stp>##V3_BDPV12</stp>
        <stp>AIR FP Equity</stp>
        <stp>LAST PRICE</stp>
        <stp>[VALORES POTENCIALES Y SEGUIMIENTO.xlsx]CARTERA!R32C15</stp>
        <tr r="O32" s="4"/>
      </tp>
      <tp>
        <v>0</v>
        <stp/>
        <stp>##V3_BDPV12</stp>
        <stp>LULU US Equity</stp>
        <stp>EQY_DPS</stp>
        <stp>[VALORES POTENCIALES Y SEGUIMIENTO.xlsx]POTENCIALES!R212C10</stp>
        <tr r="J212" s="1"/>
      </tp>
      <tp>
        <v>5.0250000000000004</v>
        <stp/>
        <stp>##V3_BDPV12</stp>
        <stp>TK US Equity</stp>
        <stp>LAST PRICE</stp>
        <stp>[VALORES POTENCIALES Y SEGUIMIENTO.xlsx]CARTERA!R64C15</stp>
        <tr r="O64" s="4"/>
      </tp>
      <tp>
        <v>20.65</v>
        <stp/>
        <stp>##V3_BDPV12</stp>
        <stp>M US Equity</stp>
        <stp>PX_CLOSE_YTD</stp>
        <stp>[VALORES POTENCIALES Y SEGUIMIENTO.xlsx]POTENCIALES!R238C29</stp>
        <tr r="AC238" s="1"/>
      </tp>
      <tp>
        <v>40.85</v>
        <stp/>
        <stp>##V3_BDPV12</stp>
        <stp>B US Equity</stp>
        <stp>PX_CLOSE_YTD</stp>
        <stp>[VALORES POTENCIALES Y SEGUIMIENTO.xlsx]POTENCIALES!R209C29</stp>
        <tr r="AC209" s="1"/>
      </tp>
      <tp t="s">
        <v>21/04/2022</v>
        <stp/>
        <stp>##V3_BDPV12</stp>
        <stp>MT IM Equity</stp>
        <stp>DVD_PAY_DT</stp>
        <stp>[VALORES POTENCIALES Y SEGUIMIENTO.xlsx]CARTERA!R65C41</stp>
        <tr r="AO65" s="4"/>
      </tp>
      <tp>
        <v>44.145000000000003</v>
        <stp/>
        <stp>##V3_BDPV12</stp>
        <stp>KR US Equity</stp>
        <stp>LAST PRICE</stp>
        <stp>[VALORES POTENCIALES Y SEGUIMIENTO.xlsx]CARTERA!R43C15</stp>
        <tr r="O43" s="4"/>
      </tp>
      <tp>
        <v>60.04</v>
        <stp/>
        <stp>##V3_BDPV12</stp>
        <stp>KO US Equity</stp>
        <stp>LAST PRICE</stp>
        <stp>[VALORES POTENCIALES Y SEGUIMIENTO.xlsx]CARTERA!R42C15</stp>
        <tr r="O42" s="4"/>
      </tp>
      <tp>
        <v>120.07</v>
        <stp/>
        <stp>##V3_BDPV12</stp>
        <stp>J US Equity</stp>
        <stp>PX_CLOSE_YTD</stp>
        <stp>[VALORES POTENCIALES Y SEGUIMIENTO.xlsx]POTENCIALES!R137C29</stp>
        <tr r="AC137" s="1"/>
      </tp>
      <tp>
        <v>149.65</v>
        <stp/>
        <stp>##V3_BDPV12</stp>
        <stp>A US Equity</stp>
        <stp>PX_CLOSE_YTD</stp>
        <stp>[VALORES POTENCIALES Y SEGUIMIENTO.xlsx]POTENCIALES!R131C29</stp>
        <tr r="AC131" s="1"/>
      </tp>
      <tp>
        <v>207.76</v>
        <stp/>
        <stp>##V3_BDPV12</stp>
        <stp>V US Equity</stp>
        <stp>PX_CLOSE_YTD</stp>
        <stp>[VALORES POTENCIALES Y SEGUIMIENTO.xlsx]POTENCIALES!R105C29</stp>
        <tr r="AC105" s="1"/>
      </tp>
      <tp>
        <v>207.35400000000001</v>
        <stp/>
        <stp>##V3_BDPV12</stp>
        <stp>BA US Equity</stp>
        <stp>LAST PRICE</stp>
        <stp>[VALORES POTENCIALES Y SEGUIMIENTO.xlsx]CARTERA!R24C15</stp>
        <tr r="O24" s="4"/>
      </tp>
      <tp>
        <v>4.4800000000000004</v>
        <stp/>
        <stp>##V3_BDPV12</stp>
        <stp>ROK US Equity</stp>
        <stp>EQY_DPS</stp>
        <stp>[VALORES POTENCIALES Y SEGUIMIENTO.xlsx]POTENCIALES!R155C10</stp>
        <tr r="J155" s="1"/>
      </tp>
      <tp>
        <v>1.52</v>
        <stp/>
        <stp>##V3_BDPV12</stp>
        <stp>OSK US Equity</stp>
        <stp>EQY_DPS</stp>
        <stp>[VALORES POTENCIALES Y SEGUIMIENTO.xlsx]POTENCIALES!R154C10</stp>
        <tr r="J154" s="1"/>
      </tp>
      <tp>
        <v>0.22</v>
        <stp/>
        <stp>##V3_BDPV12</stp>
        <stp>CCK US Equity</stp>
        <stp>EQY_DPS</stp>
        <stp>[VALORES POTENCIALES Y SEGUIMIENTO.xlsx]POTENCIALES!R166C10</stp>
        <tr r="J166" s="1"/>
      </tp>
      <tp>
        <v>0.6</v>
        <stp/>
        <stp>##V3_BDPV12</stp>
        <stp>CDK US Equity</stp>
        <stp>EQY_DPS</stp>
        <stp>[VALORES POTENCIALES Y SEGUIMIENTO.xlsx]POTENCIALES!R287C10</stp>
        <tr r="J287" s="1"/>
      </tp>
      <tp>
        <v>5.4594705906990377</v>
        <stp/>
        <stp>##V3_BDPV12</stp>
        <stp>EKT SM Equity</stp>
        <stp>NET_DEBT_TO_EBITDA</stp>
        <stp>[VALORES POTENCIALES Y SEGUIMIENTO.xlsx]CARTERA!R47C23</stp>
        <tr r="W47" s="4"/>
      </tp>
      <tp t="s">
        <v>#N/A Real Time</v>
        <stp/>
        <stp>##V3_BDPV12</stp>
        <stp>FB US Equity</stp>
        <stp>LAST PRICE</stp>
        <stp>[VALORES POTENCIALES Y SEGUIMIENTO.xlsx]CARTERA!R37C15</stp>
        <tr r="O37" s="4"/>
      </tp>
      <tp>
        <v>22.216242694093207</v>
        <stp/>
        <stp>##V3_BDPV12</stp>
        <stp>LAMR US Equity</stp>
        <stp>pe_ratio</stp>
        <stp>[VALORES POTENCIALES Y SEGUIMIENTO.xlsx]POTENCIALES!R118C16</stp>
        <tr r="P118" s="1"/>
      </tp>
      <tp>
        <v>19.231236753461438</v>
        <stp/>
        <stp>##V3_BDPV12</stp>
        <stp>LDOS US Equity</stp>
        <stp>pe_ratio</stp>
        <stp>[VALORES POTENCIALES Y SEGUIMIENTO.xlsx]POTENCIALES!R339C16</stp>
        <tr r="P339" s="1"/>
      </tp>
      <tp>
        <v>21.561425145639475</v>
        <stp/>
        <stp>##V3_BDPV12</stp>
        <stp>LECO US Equity</stp>
        <stp>pe_ratio</stp>
        <stp>[VALORES POTENCIALES Y SEGUIMIENTO.xlsx]POTENCIALES!R149C16</stp>
        <tr r="P149" s="1"/>
      </tp>
      <tp>
        <v>35.084507901903606</v>
        <stp/>
        <stp>##V3_BDPV12</stp>
        <stp>NKE US Equity</stp>
        <stp>pe_ratio</stp>
        <stp>[VALORES POTENCIALES Y SEGUIMIENTO.xlsx]POTENCIALES!R16C16</stp>
        <tr r="P16" s="1"/>
      </tp>
      <tp>
        <v>29.24325510590765</v>
        <stp/>
        <stp>##V3_BDPV12</stp>
        <stp>CHE US Equity</stp>
        <stp>pe_ratio</stp>
        <stp>[VALORES POTENCIALES Y SEGUIMIENTO.xlsx]POTENCIALES!R81C16</stp>
        <tr r="P81" s="1"/>
      </tp>
      <tp>
        <v>15.416080968502696</v>
        <stp/>
        <stp>##V3_BDPV12</stp>
        <stp>LSTR US Equity</stp>
        <stp>pe_ratio</stp>
        <stp>[VALORES POTENCIALES Y SEGUIMIENTO.xlsx]POTENCIALES!R179C16</stp>
        <tr r="P179" s="1"/>
      </tp>
      <tp>
        <v>14.049500719654876</v>
        <stp/>
        <stp>##V3_BDPV12</stp>
        <stp>LRCX US Equity</stp>
        <stp>pe_ratio</stp>
        <stp>[VALORES POTENCIALES Y SEGUIMIENTO.xlsx]POTENCIALES!R358C16</stp>
        <tr r="P358" s="1"/>
      </tp>
      <tp>
        <v>3207471.5209559654</v>
        <stp/>
        <stp>##V3_BDPV12</stp>
        <stp>TCEHY US Equity</stp>
        <stp>CURR_ENTP_VAL</stp>
        <stp>[VALORES POTENCIALES Y SEGUIMIENTO.xlsx]CARTERA!R40C21</stp>
        <tr r="U40" s="4"/>
      </tp>
      <tp>
        <v>34.4567605399915</v>
        <stp/>
        <stp>##V3_BDPV12</stp>
        <stp>LULU US Equity</stp>
        <stp>pe_ratio</stp>
        <stp>[VALORES POTENCIALES Y SEGUIMIENTO.xlsx]POTENCIALES!R212C16</stp>
        <tr r="P212" s="1"/>
      </tp>
      <tp t="s">
        <v>Visa Inc</v>
        <stp/>
        <stp>##V3_BDPV12</stp>
        <stp>V UN Equity</stp>
        <stp>SECURITY_NAME</stp>
        <stp>[VALORES POTENCIALES Y SEGUIMIENTO.xlsx]SPX SX5E CAC40 DAX30 IBEX35!R472C5</stp>
        <tr r="E472" s="6"/>
      </tp>
      <tp>
        <v>152.33799999999999</v>
        <stp/>
        <stp>##V3_BDPV12</stp>
        <stp>AAPL US Equity</stp>
        <stp>LAST PRICE</stp>
        <stp>[VALORES POTENCIALES Y SEGUIMIENTO.xlsx]CARTERA!R50C15</stp>
        <tr r="O50" s="4"/>
      </tp>
      <tp>
        <v>38.179871326725788</v>
        <stp/>
        <stp>##V3_BDPV12</stp>
        <stp>PYPL US Equity</stp>
        <stp>EV_EBITDA_ADJUSTED</stp>
        <stp>[VALORES POTENCIALES Y SEGUIMIENTO.xlsx]CARTERA!R27C17</stp>
        <tr r="Q27" s="4"/>
      </tp>
      <tp t="s">
        <v>28/02/2023</v>
        <stp/>
        <stp>##V3_BDPV12</stp>
        <stp>EBRO SM Equity</stp>
        <stp>EXPECTED_REPORT_DT</stp>
        <stp>[VALORES POTENCIALES Y SEGUIMIENTO.xlsx]CARTERA!R49C36</stp>
        <tr r="AJ49" s="4"/>
      </tp>
      <tp>
        <v>1.6725678358702847</v>
        <stp/>
        <stp>##V3_BDPV12</stp>
        <stp>SPGI US Equity</stp>
        <stp>NET_DEBT_TO_EBITDA</stp>
        <stp>[VALORES POTENCIALES Y SEGUIMIENTO.xlsx]CARTERA!R21C23</stp>
        <tr r="W21" s="4"/>
      </tp>
      <tp>
        <v>105.38</v>
        <stp/>
        <stp>##V3_BDPV12</stp>
        <stp>BABA US Equity</stp>
        <stp>LAST PRICE</stp>
        <stp>[VALORES POTENCIALES Y SEGUIMIENTO.xlsx]CARTERA!R41C15</stp>
        <tr r="O41" s="4"/>
      </tp>
      <tp t="s">
        <v>#N/A N/A</v>
        <stp/>
        <stp>##V3_BDPV12</stp>
        <stp>XPEV US Equity</stp>
        <stp>NET_DEBT_TO_EBITDA</stp>
        <stp>[VALORES POTENCIALES Y SEGUIMIENTO.xlsx]CARTERA!R33C23</stp>
        <tr r="W33" s="4"/>
      </tp>
      <tp>
        <v>57432511833.720001</v>
        <stp/>
        <stp>##V3_BDPV12</stp>
        <stp>BAYN GY Equity</stp>
        <stp>CUR_MKT_CAP</stp>
        <stp>[VALORES POTENCIALES Y SEGUIMIENTO.xlsx]SPX SX5E CAC40 DAX30 IBEX35!R12C30</stp>
        <tr r="AD12" s="6"/>
      </tp>
      <tp>
        <v>159.04</v>
        <stp/>
        <stp>##V3_BDPV12</stp>
        <stp>PANW US Equity</stp>
        <stp>LAST PRICE</stp>
        <stp>[VALORES POTENCIALES Y SEGUIMIENTO.xlsx]CARTERA!R22C15</stp>
        <tr r="O22" s="4"/>
      </tp>
      <tp>
        <v>57432511833.720001</v>
        <stp/>
        <stp>##V3_BDPV12</stp>
        <stp>BAYN GY Equity</stp>
        <stp>CUR_MKT_CAP</stp>
        <stp>[VALORES POTENCIALES Y SEGUIMIENTO.xlsx]SPX SX5E CAC40 DAX30 IBEX35!R16C12</stp>
        <tr r="L16" s="6"/>
      </tp>
      <tp t="s">
        <v>USD</v>
        <stp/>
        <stp>##V3_BDPV12</stp>
        <stp>AMTD US Equity</stp>
        <stp>CRNCY</stp>
        <stp>[VALORES POTENCIALES Y SEGUIMIENTO.xlsx]POTENCIALES!R107C14</stp>
        <tr r="N107" s="1"/>
      </tp>
      <tp t="s">
        <v>Industrials</v>
        <stp/>
        <stp>##V3_BDPV12</stp>
        <stp>FISV UW Equity</stp>
        <stp>ICB_INDUSTRY_NAME</stp>
        <stp>[VALORES POTENCIALES Y SEGUIMIENTO.xlsx]SPX SX5E CAC40 DAX30 IBEX35!R193C4</stp>
        <tr r="D193" s="6"/>
      </tp>
      <tp>
        <v>4159.9851587900002</v>
        <stp/>
        <stp>##V3_BDPV12</stp>
        <stp>FIZZ US Equity</stp>
        <stp>CURR_ENTP_VAL</stp>
        <stp>[VALORES POTENCIALES Y SEGUIMIENTO.xlsx]POTENCIALES!R251C18</stp>
        <tr r="R251" s="1"/>
      </tp>
      <tp>
        <v>47.21</v>
        <stp/>
        <stp>##V3_BDPV12</stp>
        <stp>DT US Equity</stp>
        <stp>PX_CLOSE_1D</stp>
        <stp>[VALORES POTENCIALES Y SEGUIMIENTO.xlsx]POTENCIALES!R305C32</stp>
        <tr r="AF305" s="1"/>
      </tp>
      <tp t="s">
        <v>#N/A Field Not Applicable</v>
        <stp/>
        <stp>##V3_BDPV12</stp>
        <stp>LOPE US Equity</stp>
        <stp>DVD_EX_DT</stp>
        <stp>[VALORES POTENCIALES Y SEGUIMIENTO.xlsx]POTENCIALES!R65C11</stp>
        <tr r="K65" s="1"/>
      </tp>
      <tp>
        <v>88726.281109680014</v>
        <stp/>
        <stp>##V3_BDPV12</stp>
        <stp>FISV US Equity</stp>
        <stp>CURR_ENTP_VAL</stp>
        <stp>[VALORES POTENCIALES Y SEGUIMIENTO.xlsx]POTENCIALES!R309C18</stp>
        <tr r="R309" s="1"/>
      </tp>
      <tp>
        <v>88726.281109680014</v>
        <stp/>
        <stp>##V3_BDPV12</stp>
        <stp>FISV US Equity</stp>
        <stp>CURR_ENTP_VAL</stp>
        <stp>[VALORES POTENCIALES Y SEGUIMIENTO.xlsx]POTENCIALES!R311C18</stp>
        <tr r="R311" s="1"/>
      </tp>
      <tp t="s">
        <v>Consumer Discretionary</v>
        <stp/>
        <stp>##V3_BDPV12</stp>
        <stp>EBAY UW Equity</stp>
        <stp>ICB_INDUSTRY_NAME</stp>
        <stp>[VALORES POTENCIALES Y SEGUIMIENTO.xlsx]SPX SX5E CAC40 DAX30 IBEX35!R160C4</stp>
        <tr r="D160" s="6"/>
      </tp>
      <tp>
        <v>46148.445310989082</v>
        <stp/>
        <stp>##V3_BDPV12</stp>
        <stp>VIPS US Equity</stp>
        <stp>CURR_ENTP_VAL</stp>
        <stp>[VALORES POTENCIALES Y SEGUIMIENTO.xlsx]POTENCIALES!R361C18</stp>
        <tr r="R361" s="1"/>
      </tp>
      <tp t="s">
        <v>Technology</v>
        <stp/>
        <stp>##V3_BDPV12</stp>
        <stp>LDOS UN Equity</stp>
        <stp>ICB_INDUSTRY_NAME</stp>
        <stp>[VALORES POTENCIALES Y SEGUIMIENTO.xlsx]SPX SX5E CAC40 DAX30 IBEX35!R279C4</stp>
        <tr r="D279" s="6"/>
      </tp>
      <tp t="s">
        <v>USD</v>
        <stp/>
        <stp>##V3_BDPV12</stp>
        <stp>AMZN US Equity</stp>
        <stp>CRNCY</stp>
        <stp>[VALORES POTENCIALES Y SEGUIMIENTO.xlsx]POTENCIALES!R262C14</stp>
        <tr r="N262" s="1"/>
      </tp>
      <tp>
        <v>12391.210307249999</v>
        <stp/>
        <stp>##V3_BDPV12</stp>
        <stp>FIVE US Equity</stp>
        <stp>CURR_ENTP_VAL</stp>
        <stp>[VALORES POTENCIALES Y SEGUIMIENTO.xlsx]POTENCIALES!R236C18</stp>
        <tr r="R236" s="1"/>
      </tp>
      <tp>
        <v>6029.1789510599992</v>
        <stp/>
        <stp>##V3_BDPV12</stp>
        <stp>FIVN US Equity</stp>
        <stp>CURR_ENTP_VAL</stp>
        <stp>[VALORES POTENCIALES Y SEGUIMIENTO.xlsx]POTENCIALES!R286C18</stp>
        <tr r="R286" s="1"/>
      </tp>
      <tp t="s">
        <v>Industrials</v>
        <stp/>
        <stp>##V3_BDPV12</stp>
        <stp>EXPD UW Equity</stp>
        <stp>ICB_INDUSTRY_NAME</stp>
        <stp>[VALORES POTENCIALES Y SEGUIMIENTO.xlsx]SPX SX5E CAC40 DAX30 IBEX35!R180C4</stp>
        <tr r="D180" s="6"/>
      </tp>
      <tp>
        <v>78.150000000000006</v>
        <stp/>
        <stp>##V3_BDPV12</stp>
        <stp>BF/B US Equity</stp>
        <stp>HIGH_52WEEK</stp>
        <stp>[VALORES POTENCIALES Y SEGUIMIENTO.xlsx]POTENCIALES!R36C33</stp>
        <tr r="AG36" s="1"/>
      </tp>
      <tp>
        <v>5413.5483192000002</v>
        <stp/>
        <stp>##V3_BDPV12</stp>
        <stp>WING US Equity</stp>
        <stp>CURR_ENTP_VAL</stp>
        <stp>[VALORES POTENCIALES Y SEGUIMIENTO.xlsx]POTENCIALES!R252C18</stp>
        <tr r="R252" s="1"/>
      </tp>
      <tp t="s">
        <v>#N/A N/A</v>
        <stp/>
        <stp>##V3_BDPV12</stp>
        <stp>MIME US Equity</stp>
        <stp>CURR_ENTP_VAL</stp>
        <stp>[VALORES POTENCIALES Y SEGUIMIENTO.xlsx]POTENCIALES!R278C18</stp>
        <tr r="R278" s="1"/>
      </tp>
      <tp t="s">
        <v>USD</v>
        <stp/>
        <stp>##V3_BDPV12</stp>
        <stp>AMAT US Equity</stp>
        <stp>CRNCY</stp>
        <stp>[VALORES POTENCIALES Y SEGUIMIENTO.xlsx]POTENCIALES!R359C14</stp>
        <tr r="N359" s="1"/>
      </tp>
      <tp t="s">
        <v>Real Estate</v>
        <stp/>
        <stp>##V3_BDPV12</stp>
        <stp>EQIX UW Equity</stp>
        <stp>ICB_INDUSTRY_NAME</stp>
        <stp>[VALORES POTENCIALES Y SEGUIMIENTO.xlsx]SPX SX5E CAC40 DAX30 IBEX35!R170C4</stp>
        <tr r="D170" s="6"/>
      </tp>
      <tp>
        <v>258.00495139999998</v>
        <stp/>
        <stp>##V3_BDPV12</stp>
        <stp>QTRX US Equity</stp>
        <stp>CURR_ENTP_VAL</stp>
        <stp>[VALORES POTENCIALES Y SEGUIMIENTO.xlsx]CARTERA!R18C21</stp>
        <tr r="U18" s="4"/>
      </tp>
      <tp>
        <v>18703.465532499999</v>
        <stp/>
        <stp>##V3_BDPV12</stp>
        <stp>FICO US Equity</stp>
        <stp>CURR_ENTP_VAL</stp>
        <stp>[VALORES POTENCIALES Y SEGUIMIENTO.xlsx]POTENCIALES!R307C18</stp>
        <tr r="R307" s="1"/>
      </tp>
      <tp t="s">
        <v>Energy</v>
        <stp/>
        <stp>##V3_BDPV12</stp>
        <stp>CTRA UN Equity</stp>
        <stp>ICB_INDUSTRY_NAME</stp>
        <stp>[VALORES POTENCIALES Y SEGUIMIENTO.xlsx]SPX SX5E CAC40 DAX30 IBEX35!R126C4</stp>
        <tr r="D126" s="6"/>
      </tp>
      <tp>
        <v>448.3999</v>
        <stp/>
        <stp>##V3_BDPV12</stp>
        <stp>DE US Equity</stp>
        <stp>HIGH_52WEEK</stp>
        <stp>[VALORES POTENCIALES Y SEGUIMIENTO.xlsx]POTENCIALES!R159C33</stp>
        <tr r="AG159" s="1"/>
      </tp>
      <tp>
        <v>0</v>
        <stp/>
        <stp>##V3_BDPV12</stp>
        <stp>IRBT US Equity</stp>
        <stp>EQY_DPS</stp>
        <stp>[VALORES POTENCIALES Y SEGUIMIENTO.xlsx]POTENCIALES!R256C10</stp>
        <tr r="J256" s="1"/>
      </tp>
      <tp>
        <v>2.48</v>
        <stp/>
        <stp>##V3_BDPV12</stp>
        <stp>MSFT US Equity</stp>
        <stp>EQY_DPS</stp>
        <stp>[VALORES POTENCIALES Y SEGUIMIENTO.xlsx]POTENCIALES!R282C10</stp>
        <tr r="J282" s="1"/>
      </tp>
      <tp>
        <v>1.55</v>
        <stp/>
        <stp>##V3_BDPV12</stp>
        <stp>MANT US Equity</stp>
        <stp>EQY_DPS</stp>
        <stp>[VALORES POTENCIALES Y SEGUIMIENTO.xlsx]POTENCIALES!R325C10</stp>
        <tr r="J325" s="1"/>
      </tp>
      <tp>
        <v>0.85</v>
        <stp/>
        <stp>##V3_BDPV12</stp>
        <stp>BWXT US Equity</stp>
        <stp>EQY_DPS</stp>
        <stp>[VALORES POTENCIALES Y SEGUIMIENTO.xlsx]POTENCIALES!R153C10</stp>
        <tr r="J153" s="1"/>
      </tp>
      <tp>
        <v>1.02</v>
        <stp/>
        <stp>##V3_BDPV12</stp>
        <stp>AMAT US Equity</stp>
        <stp>EQY_DPS</stp>
        <stp>[VALORES POTENCIALES Y SEGUIMIENTO.xlsx]POTENCIALES!R359C10</stp>
        <tr r="J359" s="1"/>
      </tp>
      <tp>
        <v>13.38</v>
        <stp/>
        <stp>##V3_BDPV12</stp>
        <stp>COST US Equity</stp>
        <stp>EQY_DPS</stp>
        <stp>[VALORES POTENCIALES Y SEGUIMIENTO.xlsx]POTENCIALES!R229C10</stp>
        <tr r="J229" s="1"/>
      </tp>
      <tp>
        <v>0</v>
        <stp/>
        <stp>##V3_BDPV12</stp>
        <stp>FTNT US Equity</stp>
        <stp>EQY_DPS</stp>
        <stp>[VALORES POTENCIALES Y SEGUIMIENTO.xlsx]POTENCIALES!R331C10</stp>
        <tr r="J331" s="1"/>
      </tp>
      <tp t="s">
        <v>#N/A N/A</v>
        <stp/>
        <stp>##V3_BDPV12</stp>
        <stp>KSU US Equity</stp>
        <stp>EV_EBITDA_ADJUSTED</stp>
        <stp>[VALORES POTENCIALES Y SEGUIMIENTO.xlsx]CARTERA!R16C17</stp>
        <tr r="Q16" s="4"/>
      </tp>
      <tp t="s">
        <v>Financials</v>
        <stp/>
        <stp>##V3_BDPV12</stp>
        <stp>ACA FP Equity</stp>
        <stp>ICB_INDUSTRY_NAME</stp>
        <stp>[VALORES POTENCIALES Y SEGUIMIENTO.xlsx]SPX SX5E CAC40 DAX30 IBEX35!R7C22</stp>
        <tr r="V7" s="6"/>
      </tp>
      <tp>
        <v>0.31</v>
        <stp/>
        <stp>##V3_BDPV12</stp>
        <stp>ROST US Equity</stp>
        <stp>EQY_DPS</stp>
        <stp>[VALORES POTENCIALES Y SEGUIMIENTO.xlsx]POTENCIALES!R213C10</stp>
        <tr r="J213" s="1"/>
      </tp>
      <tp t="s">
        <v>27/02/2023</v>
        <stp/>
        <stp>##V3_BDPV12</stp>
        <stp>SEM PL Equity</stp>
        <stp>EXPECTED_REPORT_DT</stp>
        <stp>[VALORES POTENCIALES Y SEGUIMIENTO.xlsx]CARTERA!R48C36</stp>
        <tr r="AJ48" s="4"/>
      </tp>
      <tp>
        <v>0</v>
        <stp/>
        <stp>##V3_BDPV12</stp>
        <stp>VRNT US Equity</stp>
        <stp>EQY_DPS</stp>
        <stp>[VALORES POTENCIALES Y SEGUIMIENTO.xlsx]POTENCIALES!R321C10</stp>
        <tr r="J321" s="1"/>
      </tp>
      <tp t="s">
        <v>20/05/2020</v>
        <stp/>
        <stp>##V3_BDPV12</stp>
        <stp>SPM IM Equity</stp>
        <stp>DVD_PAY_DT</stp>
        <stp>[VALORES POTENCIALES Y SEGUIMIENTO.xlsx]CARTERA!R63C41</stp>
        <tr r="AO63" s="4"/>
      </tp>
      <tp>
        <v>38.346520480956386</v>
        <stp/>
        <stp>##V3_BDPV12</stp>
        <stp>OLLI US Equity</stp>
        <stp>pe_ratio</stp>
        <stp>[VALORES POTENCIALES Y SEGUIMIENTO.xlsx]POTENCIALES!R230C16</stp>
        <tr r="P230" s="1"/>
      </tp>
      <tp>
        <v>-0.28817449968208125</v>
        <stp/>
        <stp>##V3_BDPV12</stp>
        <stp>BRK/B US Equity</stp>
        <stp>RETURN_COM_EQY</stp>
        <stp>[VALORES POTENCIALES Y SEGUIMIENTO.xlsx]CARTERA!R29C19</stp>
        <tr r="S29" s="4"/>
      </tp>
      <tp>
        <v>33.388748168945313</v>
        <stp/>
        <stp>##V3_BDPV12</stp>
        <stp>OLED US Equity</stp>
        <stp>pe_ratio</stp>
        <stp>[VALORES POTENCIALES Y SEGUIMIENTO.xlsx]POTENCIALES!R124C16</stp>
        <tr r="P124" s="1"/>
      </tp>
      <tp>
        <v>24.54945025135455</v>
        <stp/>
        <stp>##V3_BDPV12</stp>
        <stp>ORLY US Equity</stp>
        <stp>pe_ratio</stp>
        <stp>[VALORES POTENCIALES Y SEGUIMIENTO.xlsx]POTENCIALES!R218C16</stp>
        <tr r="P218" s="1"/>
      </tp>
      <tp>
        <v>26.477884237301694</v>
        <stp/>
        <stp>##V3_BDPV12</stp>
        <stp>ORCL US Equity</stp>
        <stp>pe_ratio</stp>
        <stp>[VALORES POTENCIALES Y SEGUIMIENTO.xlsx]POTENCIALES!R318C16</stp>
        <tr r="P318" s="1"/>
      </tp>
      <tp>
        <v>23.975575489997137</v>
        <stp/>
        <stp>##V3_BDPV12</stp>
        <stp>OTEX US Equity</stp>
        <stp>pe_ratio</stp>
        <stp>[VALORES POTENCIALES Y SEGUIMIENTO.xlsx]POTENCIALES!R323C16</stp>
        <tr r="P323" s="1"/>
      </tp>
      <tp>
        <v>61.026152994386294</v>
        <stp/>
        <stp>##V3_BDPV12</stp>
        <stp>IDXX US Equity</stp>
        <stp>pe_ratio</stp>
        <stp>[VALORES POTENCIALES Y SEGUIMIENTO.xlsx]POTENCIALES!R70C16</stp>
        <tr r="P70" s="1"/>
      </tp>
      <tp t="s">
        <v>#N/A N/A</v>
        <stp/>
        <stp>##V3_BDPV12</stp>
        <stp>CLGX US Equity</stp>
        <stp>pe_ratio</stp>
        <stp>[VALORES POTENCIALES Y SEGUIMIENTO.xlsx]POTENCIALES!R46C16</stp>
        <tr r="P46" s="1"/>
      </tp>
      <tp>
        <v>104.64</v>
        <stp/>
        <stp>##V3_BDPV12</stp>
        <stp>SBUX US Equity</stp>
        <stp>LAST PRICE</stp>
        <stp>[VALORES POTENCIALES Y SEGUIMIENTO.xlsx]CARTERA!R34C15</stp>
        <tr r="O34" s="4"/>
      </tp>
      <tp t="s">
        <v>29/12/2022</v>
        <stp/>
        <stp>##V3_BDPV12</stp>
        <stp>CCL/B CN Equity</stp>
        <stp>DVD_PAY_DT</stp>
        <stp>[VALORES POTENCIALES Y SEGUIMIENTO.xlsx]POTENCIALES!R167C12</stp>
        <tr r="L167" s="1"/>
      </tp>
      <tp t="s">
        <v>#N/A Field Not Applicable</v>
        <stp/>
        <stp>##V3_BDPV12</stp>
        <stp>BBD/B CN Equity</stp>
        <stp>DVD_PAY_DT</stp>
        <stp>[VALORES POTENCIALES Y SEGUIMIENTO.xlsx]POTENCIALES!R198C12</stp>
        <tr r="L198" s="1"/>
      </tp>
      <tp t="s">
        <v>16/12/2021</v>
        <stp/>
        <stp>##V3_BDPV12</stp>
        <stp>ATD/B CN Equity</stp>
        <stp>DVD_PAY_DT</stp>
        <stp>[VALORES POTENCIALES Y SEGUIMIENTO.xlsx]POTENCIALES!R225C12</stp>
        <tr r="L225" s="1"/>
      </tp>
      <tp>
        <v>25447243007.5</v>
        <stp/>
        <stp>##V3_BDPV12</stp>
        <stp>CLNX SM Equity</stp>
        <stp>CUR_MKT_CAP</stp>
        <stp>[VALORES POTENCIALES Y SEGUIMIENTO.xlsx]SPX SX5E CAC40 DAX30 IBEX35!R17C39</stp>
        <tr r="AM17" s="6"/>
      </tp>
      <tp>
        <v>-0.21575860859104806</v>
        <stp/>
        <stp>##V3_BDPV12</stp>
        <stp>MSFT US Equity</stp>
        <stp>NET_DEBT_TO_EBITDA</stp>
        <stp>[VALORES POTENCIALES Y SEGUIMIENTO.xlsx]CARTERA!R30C23</stp>
        <tr r="W30" s="4"/>
      </tp>
      <tp>
        <v>1.8581409916638556</v>
        <stp/>
        <stp>##V3_BDPV12</stp>
        <stp>SANT GY Equity</stp>
        <stp>NET_DEBT_TO_EBITDA</stp>
        <stp>[VALORES POTENCIALES Y SEGUIMIENTO.xlsx]CARTERA!R53C23</stp>
        <tr r="W53" s="4"/>
      </tp>
      <tp t="s">
        <v>USD</v>
        <stp/>
        <stp>##V3_BDPV12</stp>
        <stp>GNTX US Equity</stp>
        <stp>CRNCY</stp>
        <stp>[VALORES POTENCIALES Y SEGUIMIENTO.xlsx]POTENCIALES!R133C14</stp>
        <tr r="N133" s="1"/>
      </tp>
      <tp t="s">
        <v>USD</v>
        <stp/>
        <stp>##V3_BDPV12</stp>
        <stp>INTC US Equity</stp>
        <stp>CRNCY</stp>
        <stp>[VALORES POTENCIALES Y SEGUIMIENTO.xlsx]POTENCIALES!R352C14</stp>
        <tr r="N352" s="1"/>
      </tp>
      <tp>
        <v>103588.27520361502</v>
        <stp/>
        <stp>##V3_BDPV12</stp>
        <stp>TJX  US Equity</stp>
        <stp>CURR_ENTP_VAL</stp>
        <stp>[VALORES POTENCIALES Y SEGUIMIENTO.xlsx]POTENCIALES!R234C18</stp>
        <tr r="R234" s="1"/>
      </tp>
      <tp t="s">
        <v>USD</v>
        <stp/>
        <stp>##V3_BDPV12</stp>
        <stp>INTU US Equity</stp>
        <stp>CRNCY</stp>
        <stp>[VALORES POTENCIALES Y SEGUIMIENTO.xlsx]POTENCIALES!R283C14</stp>
        <tr r="N283" s="1"/>
      </tp>
      <tp>
        <v>2131.5093411600001</v>
        <stp/>
        <stp>##V3_BDPV12</stp>
        <stp>ROVI SM Equity</stp>
        <stp>CURR_ENTP_VAL</stp>
        <stp>[VALORES POTENCIALES Y SEGUIMIENTO.xlsx]CARTERA!R36C21</stp>
        <tr r="U36" s="4"/>
      </tp>
      <tp t="s">
        <v>USD</v>
        <stp/>
        <stp>##V3_BDPV12</stp>
        <stp>ANSS US Equity</stp>
        <stp>CRNCY</stp>
        <stp>[VALORES POTENCIALES Y SEGUIMIENTO.xlsx]POTENCIALES!R295C14</stp>
        <tr r="N295" s="1"/>
      </tp>
      <tp t="s">
        <v>Technology</v>
        <stp/>
        <stp>##V3_BDPV12</stp>
        <stp>GOOG UW Equity</stp>
        <stp>ICB_INDUSTRY_NAME</stp>
        <stp>[VALORES POTENCIALES Y SEGUIMIENTO.xlsx]SPX SX5E CAC40 DAX30 IBEX35!R211C4</stp>
        <tr r="D211" s="6"/>
      </tp>
      <tp t="s">
        <v>USD</v>
        <stp/>
        <stp>##V3_BDPV12</stp>
        <stp>SNPS US Equity</stp>
        <stp>CRNCY</stp>
        <stp>[VALORES POTENCIALES Y SEGUIMIENTO.xlsx]POTENCIALES!R292C14</stp>
        <tr r="N292" s="1"/>
      </tp>
      <tp t="s">
        <v>Financials</v>
        <stp/>
        <stp>##V3_BDPV12</stp>
        <stp>RE UN Equity</stp>
        <stp>ICB_INDUSTRY_NAME</stp>
        <stp>[VALORES POTENCIALES Y SEGUIMIENTO.xlsx]SPX SX5E CAC40 DAX30 IBEX35!R398C4</stp>
        <tr r="D398" s="6"/>
      </tp>
      <tp t="s">
        <v>Industrials</v>
        <stp/>
        <stp>##V3_BDPV12</stp>
        <stp>MA UN Equity</stp>
        <stp>ICB_INDUSTRY_NAME</stp>
        <stp>[VALORES POTENCIALES Y SEGUIMIENTO.xlsx]SPX SX5E CAC40 DAX30 IBEX35!R298C4</stp>
        <tr r="D298" s="6"/>
      </tp>
      <tp t="s">
        <v>Health Care</v>
        <stp/>
        <stp>##V3_BDPV12</stp>
        <stp>EW UN Equity</stp>
        <stp>ICB_INDUSTRY_NAME</stp>
        <stp>[VALORES POTENCIALES Y SEGUIMIENTO.xlsx]SPX SX5E CAC40 DAX30 IBEX35!R178C4</stp>
        <tr r="D178" s="6"/>
      </tp>
      <tp t="s">
        <v>Consumer Discretionary</v>
        <stp/>
        <stp>##V3_BDPV12</stp>
        <stp>DG UN Equity</stp>
        <stp>ICB_INDUSTRY_NAME</stp>
        <stp>[VALORES POTENCIALES Y SEGUIMIENTO.xlsx]SPX SX5E CAC40 DAX30 IBEX35!R138C4</stp>
        <tr r="D138" s="6"/>
      </tp>
      <tp>
        <v>4492.9715824999994</v>
        <stp/>
        <stp>##V3_BDPV12</stp>
        <stp>AJRD US Equity</stp>
        <stp>CURR_ENTP_VAL</stp>
        <stp>[VALORES POTENCIALES Y SEGUIMIENTO.xlsx]POTENCIALES!R203C18</stp>
        <tr r="R203" s="1"/>
      </tp>
      <tp>
        <v>78.285713195800781</v>
        <stp/>
        <stp>##V3_BDPV12</stp>
        <stp>GMED US Equity</stp>
        <stp>BEST_TARGET_PRICE</stp>
        <stp>[VALORES POTENCIALES Y SEGUIMIENTO.xlsx]POTENCIALES!R72C27</stp>
        <tr r="AA72" s="1"/>
      </tp>
      <tp>
        <v>96.94</v>
        <stp/>
        <stp>##V3_BDPV12</stp>
        <stp>MOG/A US Equity</stp>
        <stp>LAST PRICE</stp>
        <stp>[VALORES POTENCIALES Y SEGUIMIENTO.xlsx]POTENCIALES!R208C30</stp>
        <tr r="AD208" s="1"/>
      </tp>
      <tp t="s">
        <v>USD</v>
        <stp/>
        <stp>##V3_BDPV12</stp>
        <stp>ZNGA US Equity</stp>
        <stp>CRNCY</stp>
        <stp>[VALORES POTENCIALES Y SEGUIMIENTO.xlsx]POTENCIALES!R328C14</stp>
        <tr r="N328" s="1"/>
      </tp>
      <tp>
        <v>91.454544067382813</v>
        <stp/>
        <stp>##V3_BDPV12</stp>
        <stp>GILD US Equity</stp>
        <stp>BEST_TARGET_PRICE</stp>
        <stp>[VALORES POTENCIALES Y SEGUIMIENTO.xlsx]POTENCIALES!R39C27</stp>
        <tr r="AA39" s="1"/>
      </tp>
      <tp t="s">
        <v>UNITED STATES</v>
        <stp/>
        <stp>##V3_BDPV12</stp>
        <stp>GILD US Equity</stp>
        <stp>COUNTRY_FULL_NAME</stp>
        <stp>[VALORES POTENCIALES Y SEGUIMIENTO.xlsx]POTENCIALES!R39C13</stp>
        <tr r="M39" s="1"/>
      </tp>
      <tp t="s">
        <v>USD</v>
        <stp/>
        <stp>##V3_BDPV12</stp>
        <stp>INOV US Equity</stp>
        <stp>CRNCY</stp>
        <stp>[VALORES POTENCIALES Y SEGUIMIENTO.xlsx]POTENCIALES!R312C14</stp>
        <tr r="N312" s="1"/>
      </tp>
      <tp t="s">
        <v>USD</v>
        <stp/>
        <stp>##V3_BDPV12</stp>
        <stp>ORCL US Equity</stp>
        <stp>CRNCY</stp>
        <stp>[VALORES POTENCIALES Y SEGUIMIENTO.xlsx]CARTERA!R45C33</stp>
        <tr r="AG45" s="4"/>
      </tp>
      <tp t="s">
        <v>Technology</v>
        <stp/>
        <stp>##V3_BDPV12</stp>
        <stp>ORCL UN Equity</stp>
        <stp>ICB_INDUSTRY_NAME</stp>
        <stp>[VALORES POTENCIALES Y SEGUIMIENTO.xlsx]SPX SX5E CAC40 DAX30 IBEX35!R359C4</stp>
        <tr r="D359" s="6"/>
      </tp>
      <tp t="s">
        <v>UNITED STATES</v>
        <stp/>
        <stp>##V3_BDPV12</stp>
        <stp>GMED US Equity</stp>
        <stp>COUNTRY_FULL_NAME</stp>
        <stp>[VALORES POTENCIALES Y SEGUIMIENTO.xlsx]POTENCIALES!R72C13</stp>
        <tr r="M72" s="1"/>
      </tp>
      <tp t="s">
        <v>Health Care</v>
        <stp/>
        <stp>##V3_BDPV12</stp>
        <stp>CTLT UN Equity</stp>
        <stp>ICB_INDUSTRY_NAME</stp>
        <stp>[VALORES POTENCIALES Y SEGUIMIENTO.xlsx]SPX SX5E CAC40 DAX30 IBEX35!R125C4</stp>
        <tr r="D125" s="6"/>
      </tp>
      <tp t="s">
        <v>USD</v>
        <stp/>
        <stp>##V3_BDPV12</stp>
        <stp>DNKN US Equity</stp>
        <stp>CRNCY</stp>
        <stp>[VALORES POTENCIALES Y SEGUIMIENTO.xlsx]POTENCIALES!R243C14</stp>
        <tr r="N243" s="1"/>
      </tp>
      <tp t="s">
        <v>Technology</v>
        <stp/>
        <stp>##V3_BDPV12</stp>
        <stp>NVDA UW Equity</stp>
        <stp>ICB_INDUSTRY_NAME</stp>
        <stp>[VALORES POTENCIALES Y SEGUIMIENTO.xlsx]SPX SX5E CAC40 DAX30 IBEX35!R348C4</stp>
        <tr r="D348" s="6"/>
      </tp>
      <tp>
        <v>307.27</v>
        <stp/>
        <stp>##V3_BDPV12</stp>
        <stp>BRK/B US Equity</stp>
        <stp>LAST PRICE</stp>
        <stp>[VALORES POTENCIALES Y SEGUIMIENTO.xlsx]POTENCIALES!R115C30</stp>
        <tr r="AD115" s="1"/>
      </tp>
      <tp>
        <v>0.68651035322777099</v>
        <stp/>
        <stp>##V3_BDPV12</stp>
        <stp>SAP GY Equity</stp>
        <stp>NET_DEBT_TO_EBITDA</stp>
        <stp>[VALORES POTENCIALES Y SEGUIMIENTO.xlsx]CARTERA!R15C23</stp>
        <tr r="W15" s="4"/>
      </tp>
      <tp>
        <v>0.61</v>
        <stp/>
        <stp>##V3_BDPV12</stp>
        <stp>CHRW US Equity</stp>
        <stp>EQY_DPS</stp>
        <stp>[VALORES POTENCIALES Y SEGUIMIENTO.xlsx]POTENCIALES!R176C10</stp>
        <tr r="J176" s="1"/>
      </tp>
      <tp>
        <v>1.4946778041457105</v>
        <stp/>
        <stp>##V3_BDPV12</stp>
        <stp>SOW GY Equity</stp>
        <stp>NET_DEBT_TO_EBITDA</stp>
        <stp>[VALORES POTENCIALES Y SEGUIMIENTO.xlsx]CARTERA!R38C23</stp>
        <tr r="W38" s="4"/>
      </tp>
      <tp>
        <v>92.81</v>
        <stp/>
        <stp>##V3_BDPV12</stp>
        <stp>PDD US Equity</stp>
        <stp>LAST PRICE</stp>
        <stp>[VALORES POTENCIALES Y SEGUIMIENTO.xlsx]CARTERA!R23C15</stp>
        <tr r="O23" s="4"/>
      </tp>
      <tp>
        <v>9.4819999999999993</v>
        <stp/>
        <stp>##V3_BDPV12</stp>
        <stp>LDO IM Equity</stp>
        <stp>LAST PRICE</stp>
        <stp>[VALORES POTENCIALES Y SEGUIMIENTO.xlsx]CARTERA!R60C15</stp>
        <tr r="O60" s="4"/>
      </tp>
      <tp t="s">
        <v>16/02/2023</v>
        <stp/>
        <stp>##V3_BDPV12</stp>
        <stp>MOG/A US Equity</stp>
        <stp>DVD_EX_DT</stp>
        <stp>[VALORES POTENCIALES Y SEGUIMIENTO.xlsx]POTENCIALES!R208C11</stp>
        <tr r="K208" s="1"/>
      </tp>
      <tp>
        <v>0</v>
        <stp/>
        <stp>##V3_BDPV12</stp>
        <stp>PANW US Equity</stp>
        <stp>EQY_DPS</stp>
        <stp>[VALORES POTENCIALES Y SEGUIMIENTO.xlsx]POTENCIALES!R276C10</stp>
        <tr r="J276" s="1"/>
      </tp>
      <tp>
        <v>4.0999999999999996</v>
        <stp/>
        <stp>##V3_BDPV12</stp>
        <stp>LII US Equity</stp>
        <stp>EQY_DPS</stp>
        <stp>[VALORES POTENCIALES Y SEGUIMIENTO.xlsx]POTENCIALES!R121C10</stp>
        <tr r="J121" s="1"/>
      </tp>
      <tp>
        <v>4.5999999999999996</v>
        <stp/>
        <stp>##V3_BDPV12</stp>
        <stp>HII US Equity</stp>
        <stp>EQY_DPS</stp>
        <stp>[VALORES POTENCIALES Y SEGUIMIENTO.xlsx]POTENCIALES!R169C10</stp>
        <tr r="J169" s="1"/>
      </tp>
      <tp>
        <v>1.72</v>
        <stp/>
        <stp>##V3_BDPV12</stp>
        <stp>HLI US Equity</stp>
        <stp>EQY_DPS</stp>
        <stp>[VALORES POTENCIALES Y SEGUIMIENTO.xlsx]POTENCIALES!R106C10</stp>
        <tr r="J106" s="1"/>
      </tp>
      <tp>
        <v>0.52</v>
        <stp/>
        <stp>##V3_BDPV12</stp>
        <stp>AYI US Equity</stp>
        <stp>EQY_DPS</stp>
        <stp>[VALORES POTENCIALES Y SEGUIMIENTO.xlsx]POTENCIALES!R122C10</stp>
        <tr r="J122" s="1"/>
      </tp>
      <tp>
        <v>37.243632175958396</v>
        <stp/>
        <stp>##V3_BDPV12</stp>
        <stp>HEI US Equity</stp>
        <stp>EV_EBITDA_ADJUSTED</stp>
        <stp>[VALORES POTENCIALES Y SEGUIMIENTO.xlsx]CARTERA!R25C17</stp>
        <tr r="Q25" s="4"/>
      </tp>
      <tp>
        <v>0.1</v>
        <stp/>
        <stp>##V3_BDPV12</stp>
        <stp>HEI US Equity</stp>
        <stp>EQY_DPS</stp>
        <stp>[VALORES POTENCIALES Y SEGUIMIENTO.xlsx]POTENCIALES!R206C10</stp>
        <tr r="J206" s="1"/>
      </tp>
      <tp>
        <v>4.4000000000000004</v>
        <stp/>
        <stp>##V3_BDPV12</stp>
        <stp>DRI US Equity</stp>
        <stp>EQY_DPS</stp>
        <stp>[VALORES POTENCIALES Y SEGUIMIENTO.xlsx]POTENCIALES!R245C10</stp>
        <tr r="J245" s="1"/>
      </tp>
      <tp t="s">
        <v>#N/A Invalid Security</v>
        <stp/>
        <stp>##V3_BDPV12</stp>
        <stp>CGI US Equity</stp>
        <stp>EQY_DPS</stp>
        <stp>[VALORES POTENCIALES Y SEGUIMIENTO.xlsx]POTENCIALES!R342C10</stp>
        <tr r="J342" s="1"/>
      </tp>
      <tp>
        <v>-8.3139738557851377</v>
        <stp/>
        <stp>##V3_BDPV12</stp>
        <stp>AM FP Equity</stp>
        <stp>NET_DEBT_TO_EBITDA</stp>
        <stp>[VALORES POTENCIALES Y SEGUIMIENTO.xlsx]CARTERA!R13C23</stp>
        <tr r="W13" s="4"/>
      </tp>
      <tp>
        <v>2.0732757950392662</v>
        <stp/>
        <stp>##V3_BDPV12</stp>
        <stp>AI FP Equity</stp>
        <stp>NET_DEBT_TO_EBITDA</stp>
        <stp>[VALORES POTENCIALES Y SEGUIMIENTO.xlsx]CARTERA!R19C23</stp>
        <tr r="W19" s="4"/>
      </tp>
      <tp>
        <v>4.8</v>
        <stp/>
        <stp>##V3_BDPV12</stp>
        <stp>TROW US Equity</stp>
        <stp>EQY_DPS</stp>
        <stp>[VALORES POTENCIALES Y SEGUIMIENTO.xlsx]POTENCIALES!R114C10</stp>
        <tr r="J114" s="1"/>
      </tp>
      <tp t="s">
        <v>08/02/2023</v>
        <stp/>
        <stp>##V3_BDPV12</stp>
        <stp>LOW US Equity</stp>
        <stp>DVD_PAY_DT</stp>
        <stp>[VALORES POTENCIALES Y SEGUIMIENTO.xlsx]CARTERA!R31C41</stp>
        <tr r="AO31" s="4"/>
      </tp>
      <tp t="s">
        <v>#N/A N/A</v>
        <stp/>
        <stp>##V3_BDPV12</stp>
        <stp>ZG US Equity</stp>
        <stp>pe_ratio</stp>
        <stp>[VALORES POTENCIALES Y SEGUIMIENTO.xlsx]POTENCIALES!R267C16</stp>
        <tr r="P267" s="1"/>
      </tp>
      <tp>
        <v>45.848084451424377</v>
        <stp/>
        <stp>##V3_BDPV12</stp>
        <stp>ZM US Equity</stp>
        <stp>pe_ratio</stp>
        <stp>[VALORES POTENCIALES Y SEGUIMIENTO.xlsx]POTENCIALES!R298C16</stp>
        <tr r="P298" s="1"/>
      </tp>
      <tp t="s">
        <v>#N/A Field Not Applicable</v>
        <stp/>
        <stp>##V3_BDPV12</stp>
        <stp>LB US Equity</stp>
        <stp>pe_ratio</stp>
        <stp>[VALORES POTENCIALES Y SEGUIMIENTO.xlsx]POTENCIALES!R211C16</stp>
        <tr r="P211" s="1"/>
      </tp>
      <tp>
        <v>19.799276746275051</v>
        <stp/>
        <stp>##V3_BDPV12</stp>
        <stp>HD US Equity</stp>
        <stp>pe_ratio</stp>
        <stp>[VALORES POTENCIALES Y SEGUIMIENTO.xlsx]POTENCIALES!R221C16</stp>
        <tr r="P221" s="1"/>
      </tp>
      <tp>
        <v>22.356657245068785</v>
        <stp/>
        <stp>##V3_BDPV12</stp>
        <stp>DG US Equity</stp>
        <stp>pe_ratio</stp>
        <stp>[VALORES POTENCIALES Y SEGUIMIENTO.xlsx]POTENCIALES!R227C16</stp>
        <tr r="P227" s="1"/>
      </tp>
      <tp>
        <v>8.0019416639147867</v>
        <stp/>
        <stp>##V3_BDPV12</stp>
        <stp>FL US Equity</stp>
        <stp>pe_ratio</stp>
        <stp>[VALORES POTENCIALES Y SEGUIMIENTO.xlsx]POTENCIALES!R215C16</stp>
        <tr r="P215" s="1"/>
      </tp>
      <tp t="s">
        <v>#N/A Field Not Applicable</v>
        <stp/>
        <stp>##V3_BDPV12</stp>
        <stp>FB US Equity</stp>
        <stp>pe_ratio</stp>
        <stp>[VALORES POTENCIALES Y SEGUIMIENTO.xlsx]POTENCIALES!R272C16</stp>
        <tr r="P272" s="1"/>
      </tp>
      <tp>
        <v>30.961416195774955</v>
        <stp/>
        <stp>##V3_BDPV12</stp>
        <stp>HP US Equity</stp>
        <stp>pe_ratio</stp>
        <stp>[VALORES POTENCIALES Y SEGUIMIENTO.xlsx]POTENCIALES!R332C16</stp>
        <tr r="P332" s="1"/>
      </tp>
      <tp>
        <v>24.13763354524934</v>
        <stp/>
        <stp>##V3_BDPV12</stp>
        <stp>EA US Equity</stp>
        <stp>pe_ratio</stp>
        <stp>[VALORES POTENCIALES Y SEGUIMIENTO.xlsx]POTENCIALES!R329C16</stp>
        <tr r="P329" s="1"/>
      </tp>
      <tp>
        <v>437.40404842810847</v>
        <stp/>
        <stp>##V3_BDPV12</stp>
        <stp>DT US Equity</stp>
        <stp>pe_ratio</stp>
        <stp>[VALORES POTENCIALES Y SEGUIMIENTO.xlsx]POTENCIALES!R305C16</stp>
        <tr r="P305" s="1"/>
      </tp>
      <tp t="s">
        <v>#N/A N/A</v>
        <stp/>
        <stp>##V3_BDPV12</stp>
        <stp>SQ US Equity</stp>
        <stp>pe_ratio</stp>
        <stp>[VALORES POTENCIALES Y SEGUIMIENTO.xlsx]POTENCIALES!R190C16</stp>
        <tr r="P190" s="1"/>
      </tp>
      <tp>
        <v>21.111995149491285</v>
        <stp/>
        <stp>##V3_BDPV12</stp>
        <stp>PH US Equity</stp>
        <stp>pe_ratio</stp>
        <stp>[VALORES POTENCIALES Y SEGUIMIENTO.xlsx]POTENCIALES!R164C16</stp>
        <tr r="P164" s="1"/>
      </tp>
      <tp>
        <v>6.0050005310378909</v>
        <stp/>
        <stp>##V3_BDPV12</stp>
        <stp>WU US Equity</stp>
        <stp>pe_ratio</stp>
        <stp>[VALORES POTENCIALES Y SEGUIMIENTO.xlsx]POTENCIALES!R104C16</stp>
        <tr r="P104" s="1"/>
      </tp>
      <tp>
        <v>27.077408102756326</v>
        <stp/>
        <stp>##V3_BDPV12</stp>
        <stp>WM US Equity</stp>
        <stp>pe_ratio</stp>
        <stp>[VALORES POTENCIALES Y SEGUIMIENTO.xlsx]POTENCIALES!R146C16</stp>
        <tr r="P146" s="1"/>
      </tp>
      <tp>
        <v>19.093442823066088</v>
        <stp/>
        <stp>##V3_BDPV12</stp>
        <stp>GD US Equity</stp>
        <stp>pe_ratio</stp>
        <stp>[VALORES POTENCIALES Y SEGUIMIENTO.xlsx]POTENCIALES!R195C16</stp>
        <tr r="P195" s="1"/>
      </tp>
      <tp>
        <v>34.45764948722298</v>
        <stp/>
        <stp>##V3_BDPV12</stp>
        <stp>IR US Equity</stp>
        <stp>pe_ratio</stp>
        <stp>[VALORES POTENCIALES Y SEGUIMIENTO.xlsx]POTENCIALES!R163C16</stp>
        <tr r="P163" s="1"/>
      </tp>
      <tp>
        <v>35.203525987948133</v>
        <stp/>
        <stp>##V3_BDPV12</stp>
        <stp>MA US Equity</stp>
        <stp>pe_ratio</stp>
        <stp>[VALORES POTENCIALES Y SEGUIMIENTO.xlsx]POTENCIALES!R103C16</stp>
        <tr r="P103" s="1"/>
      </tp>
      <tp t="s">
        <v>#N/A N/A</v>
        <stp/>
        <stp>##V3_BDPV12</stp>
        <stp>BA US Equity</stp>
        <stp>pe_ratio</stp>
        <stp>[VALORES POTENCIALES Y SEGUIMIENTO.xlsx]POTENCIALES!R196C16</stp>
        <tr r="P196" s="1"/>
      </tp>
      <tp>
        <v>16.398992692520711</v>
        <stp/>
        <stp>##V3_BDPV12</stp>
        <stp>CR US Equity</stp>
        <stp>pe_ratio</stp>
        <stp>[VALORES POTENCIALES Y SEGUIMIENTO.xlsx]POTENCIALES!R156C16</stp>
        <tr r="P156" s="1"/>
      </tp>
      <tp>
        <v>17.593054995891698</v>
        <stp/>
        <stp>##V3_BDPV12</stp>
        <stp>DE US Equity</stp>
        <stp>pe_ratio</stp>
        <stp>[VALORES POTENCIALES Y SEGUIMIENTO.xlsx]POTENCIALES!R159C16</stp>
        <tr r="P159" s="1"/>
      </tp>
      <tp>
        <v>83.444442749023438</v>
        <stp/>
        <stp>##V3_BDPV12</stp>
        <stp>OMC US Equity</stp>
        <stp>BEST_TARGET_PRICE</stp>
        <stp>[VALORES POTENCIALES Y SEGUIMIENTO.xlsx]POTENCIALES!R8C27</stp>
        <tr r="AA8" s="1"/>
      </tp>
      <tp>
        <v>40.446274479524469</v>
        <stp/>
        <stp>##V3_BDPV12</stp>
        <stp>NFLX US Equity</stp>
        <stp>pe_ratio</stp>
        <stp>[VALORES POTENCIALES Y SEGUIMIENTO.xlsx]POTENCIALES!R274C16</stp>
        <tr r="P274" s="1"/>
      </tp>
      <tp>
        <v>74.177749584214681</v>
        <stp/>
        <stp>##V3_BDPV12</stp>
        <stp>NEOG US Equity</stp>
        <stp>pe_ratio</stp>
        <stp>[VALORES POTENCIALES Y SEGUIMIENTO.xlsx]POTENCIALES!R101C16</stp>
        <tr r="P101" s="1"/>
      </tp>
      <tp>
        <v>26.134946975492159</v>
        <stp/>
        <stp>##V3_BDPV12</stp>
        <stp>NDSN US Equity</stp>
        <stp>pe_ratio</stp>
        <stp>[VALORES POTENCIALES Y SEGUIMIENTO.xlsx]POTENCIALES!R158C16</stp>
        <tr r="P158" s="1"/>
      </tp>
      <tp>
        <v>24.206891459819651</v>
        <stp/>
        <stp>##V3_BDPV12</stp>
        <stp>NDAQ US Equity</stp>
        <stp>pe_ratio</stp>
        <stp>[VALORES POTENCIALES Y SEGUIMIENTO.xlsx]POTENCIALES!R110C16</stp>
        <tr r="P110" s="1"/>
      </tp>
      <tp t="s">
        <v>UNITED STATES</v>
        <stp/>
        <stp>##V3_BDPV12</stp>
        <stp>IPG US Equity</stp>
        <stp>COUNTRY_FULL_NAME</stp>
        <stp>[VALORES POTENCIALES Y SEGUIMIENTO.xlsx]POTENCIALES!R9C13</stp>
        <tr r="M9" s="1"/>
      </tp>
      <tp t="s">
        <v>#N/A Field Not Applicable</v>
        <stp/>
        <stp>##V3_BDPV12</stp>
        <stp>NLOK US Equity</stp>
        <stp>pe_ratio</stp>
        <stp>[VALORES POTENCIALES Y SEGUIMIENTO.xlsx]POTENCIALES!R277C16</stp>
        <tr r="P277" s="1"/>
      </tp>
      <tp t="s">
        <v>CAD</v>
        <stp/>
        <stp>##V3_BDPV12</stp>
        <stp>KXS CN Equity</stp>
        <stp>CRNCY</stp>
        <stp>[VALORES POTENCIALES Y SEGUIMIENTO.xlsx]POTENCIALES!R257C14</stp>
        <tr r="N257" s="1"/>
      </tp>
      <tp>
        <v>124.4766417617346</v>
        <stp/>
        <stp>##V3_BDPV12</stp>
        <stp>PCTY US Equity</stp>
        <stp>pe_ratio</stp>
        <stp>[VALORES POTENCIALES Y SEGUIMIENTO.xlsx]POTENCIALES!R62C16</stp>
        <tr r="P62" s="1"/>
      </tp>
      <tp>
        <v>47702.527768599997</v>
        <stp/>
        <stp>##V3_BDPV12</stp>
        <stp>YUM US Equity</stp>
        <stp>CURR_ENTP_VAL</stp>
        <stp>[VALORES POTENCIALES Y SEGUIMIENTO.xlsx]POTENCIALES!R242C18</stp>
        <tr r="R242" s="1"/>
      </tp>
      <tp>
        <v>15.366037499100058</v>
        <stp/>
        <stp>##V3_BDPV12</stp>
        <stp>NTAP US Equity</stp>
        <stp>pe_ratio</stp>
        <stp>[VALORES POTENCIALES Y SEGUIMIENTO.xlsx]POTENCIALES!R333C16</stp>
        <tr r="P333" s="1"/>
      </tp>
      <tp t="s">
        <v>#N/A N/A</v>
        <stp/>
        <stp>##V3_BDPV12</stp>
        <stp>NUAN US Equity</stp>
        <stp>pe_ratio</stp>
        <stp>[VALORES POTENCIALES Y SEGUIMIENTO.xlsx]POTENCIALES!R290C16</stp>
        <tr r="P290" s="1"/>
      </tp>
      <tp>
        <v>29.746053690210434</v>
        <stp/>
        <stp>##V3_BDPV12</stp>
        <stp>CP CN Equity</stp>
        <stp>pe_ratio</stp>
        <stp>[VALORES POTENCIALES Y SEGUIMIENTO.xlsx]POTENCIALES!R170C16</stp>
        <tr r="P170" s="1"/>
      </tp>
      <tp>
        <v>74.309438655670519</v>
        <stp/>
        <stp>##V3_BDPV12</stp>
        <stp>NVDA US Equity</stp>
        <stp>pe_ratio</stp>
        <stp>[VALORES POTENCIALES Y SEGUIMIENTO.xlsx]POTENCIALES!R346C16</stp>
        <tr r="P346" s="1"/>
      </tp>
      <tp>
        <v>5308.6445999999996</v>
        <stp/>
        <stp>##V3_BDPV12</stp>
        <stp>327 HK Equity</stp>
        <stp>CURR_ENTP_VAL</stp>
        <stp>[VALORES POTENCIALES Y SEGUIMIENTO.xlsx]CARTERA!R66C21</stp>
        <tr r="U66" s="4"/>
      </tp>
      <tp>
        <v>4.495615686696433</v>
        <stp/>
        <stp>##V3_BDPV12</stp>
        <stp>ORCL US Equity</stp>
        <stp>NET_DEBT_TO_EBITDA</stp>
        <stp>[VALORES POTENCIALES Y SEGUIMIENTO.xlsx]CARTERA!R45C23</stp>
        <tr r="W45" s="4"/>
      </tp>
      <tp>
        <v>20.2</v>
        <stp/>
        <stp>##V3_BDPV12</stp>
        <stp>ICLN US Equity</stp>
        <stp>LAST PRICE</stp>
        <stp>[VALORES POTENCIALES Y SEGUIMIENTO.xlsx]CARTERA!R52C15</stp>
        <tr r="O52" s="4"/>
      </tp>
      <tp>
        <v>728228.35760011245</v>
        <stp/>
        <stp>##V3_BDPV12</stp>
        <stp>941 HK Equity</stp>
        <stp>CURR_ENTP_VAL</stp>
        <stp>[VALORES POTENCIALES Y SEGUIMIENTO.xlsx]CARTERA!R59C21</stp>
        <tr r="U59" s="4"/>
      </tp>
      <tp t="s">
        <v>Technology</v>
        <stp/>
        <stp>##V3_BDPV12</stp>
        <stp>NLOK UW Equity</stp>
        <stp>ICB_INDUSTRY_NAME</stp>
        <stp>[VALORES POTENCIALES Y SEGUIMIENTO.xlsx]SPX SX5E CAC40 DAX30 IBEX35!R339C4</stp>
        <tr r="D339" s="6"/>
      </tp>
      <tp t="s">
        <v>USD</v>
        <stp/>
        <stp>##V3_BDPV12</stp>
        <stp>ROST US Equity</stp>
        <stp>CRNCY</stp>
        <stp>[VALORES POTENCIALES Y SEGUIMIENTO.xlsx]POTENCIALES!R213C14</stp>
        <tr r="N213" s="1"/>
      </tp>
      <tp t="s">
        <v>USD</v>
        <stp/>
        <stp>##V3_BDPV12</stp>
        <stp>COST US Equity</stp>
        <stp>CRNCY</stp>
        <stp>[VALORES POTENCIALES Y SEGUIMIENTO.xlsx]POTENCIALES!R229C14</stp>
        <tr r="N229" s="1"/>
      </tp>
      <tp t="s">
        <v>Industrials</v>
        <stp/>
        <stp>##V3_BDPV12</stp>
        <stp>GNRC UN Equity</stp>
        <stp>ICB_INDUSTRY_NAME</stp>
        <stp>[VALORES POTENCIALES Y SEGUIMIENTO.xlsx]SPX SX5E CAC40 DAX30 IBEX35!R210C4</stp>
        <tr r="D210" s="6"/>
      </tp>
      <tp t="s">
        <v>17/08/2022</v>
        <stp/>
        <stp>##V3_BDPV12</stp>
        <stp>NLSN US Equity</stp>
        <stp>DVD_EX_DT</stp>
        <stp>[VALORES POTENCIALES Y SEGUIMIENTO.xlsx]POTENCIALES!R48C11</stp>
        <tr r="K48" s="1"/>
      </tp>
      <tp>
        <v>2231.2773516000002</v>
        <stp/>
        <stp>##V3_BDPV12</stp>
        <stp>JEN GY Equity</stp>
        <stp>CURR_ENTP_VAL</stp>
        <stp>[VALORES POTENCIALES Y SEGUIMIENTO.xlsx]CARTERA!R55C21</stp>
        <tr r="U55" s="4"/>
      </tp>
      <tp t="s">
        <v>USD</v>
        <stp/>
        <stp>##V3_BDPV12</stp>
        <stp>BA US Equity</stp>
        <stp>CRNCY</stp>
        <stp>[VALORES POTENCIALES Y SEGUIMIENTO.xlsx]CARTERA!R24C33</stp>
        <tr r="AG24" s="4"/>
      </tp>
      <tp t="s">
        <v>USD</v>
        <stp/>
        <stp>##V3_BDPV12</stp>
        <stp>FB US Equity</stp>
        <stp>CRNCY</stp>
        <stp>[VALORES POTENCIALES Y SEGUIMIENTO.xlsx]CARTERA!R37C33</stp>
        <tr r="AG37" s="4"/>
      </tp>
      <tp t="s">
        <v>Consumer Discretionary</v>
        <stp/>
        <stp>##V3_BDPV12</stp>
        <stp>EA UW Equity</stp>
        <stp>ICB_INDUSTRY_NAME</stp>
        <stp>[VALORES POTENCIALES Y SEGUIMIENTO.xlsx]SPX SX5E CAC40 DAX30 IBEX35!R159C4</stp>
        <tr r="D159" s="6"/>
      </tp>
      <tp t="s">
        <v>Industrials</v>
        <stp/>
        <stp>##V3_BDPV12</stp>
        <stp>WU UN Equity</stp>
        <stp>ICB_INDUSTRY_NAME</stp>
        <stp>[VALORES POTENCIALES Y SEGUIMIENTO.xlsx]SPX SX5E CAC40 DAX30 IBEX35!R499C4</stp>
        <tr r="D499" s="6"/>
      </tp>
      <tp t="s">
        <v>USD</v>
        <stp/>
        <stp>##V3_BDPV12</stp>
        <stp>KO US Equity</stp>
        <stp>CRNCY</stp>
        <stp>[VALORES POTENCIALES Y SEGUIMIENTO.xlsx]CARTERA!R42C33</stp>
        <tr r="AG42" s="4"/>
      </tp>
      <tp t="s">
        <v>USD</v>
        <stp/>
        <stp>##V3_BDPV12</stp>
        <stp>KR US Equity</stp>
        <stp>CRNCY</stp>
        <stp>[VALORES POTENCIALES Y SEGUIMIENTO.xlsx]CARTERA!R43C33</stp>
        <tr r="AG43" s="4"/>
      </tp>
      <tp t="s">
        <v>USD</v>
        <stp/>
        <stp>##V3_BDPV12</stp>
        <stp>TK US Equity</stp>
        <stp>CRNCY</stp>
        <stp>[VALORES POTENCIALES Y SEGUIMIENTO.xlsx]CARTERA!R64C33</stp>
        <tr r="AG64" s="4"/>
      </tp>
      <tp t="s">
        <v>Basic Materials</v>
        <stp/>
        <stp>##V3_BDPV12</stp>
        <stp>IP UN Equity</stp>
        <stp>ICB_INDUSTRY_NAME</stp>
        <stp>[VALORES POTENCIALES Y SEGUIMIENTO.xlsx]SPX SX5E CAC40 DAX30 IBEX35!R249C4</stp>
        <tr r="D249" s="6"/>
      </tp>
      <tp t="s">
        <v>Consumer Discretionary</v>
        <stp/>
        <stp>##V3_BDPV12</stp>
        <stp>GM UN Equity</stp>
        <stp>ICB_INDUSTRY_NAME</stp>
        <stp>[VALORES POTENCIALES Y SEGUIMIENTO.xlsx]SPX SX5E CAC40 DAX30 IBEX35!R209C4</stp>
        <tr r="D209" s="6"/>
      </tp>
      <tp>
        <v>2213.2268310000004</v>
        <stp/>
        <stp>##V3_BDPV12</stp>
        <stp>SEM PL Equity</stp>
        <stp>CURR_ENTP_VAL</stp>
        <stp>[VALORES POTENCIALES Y SEGUIMIENTO.xlsx]CARTERA!R48C21</stp>
        <tr r="U48" s="4"/>
      </tp>
      <tp t="s">
        <v>21/12/2022</v>
        <stp/>
        <stp>##V3_BDPV12</stp>
        <stp>MO US Equity</stp>
        <stp>DVD_EX_DT</stp>
        <stp>[VALORES POTENCIALES Y SEGUIMIENTO.xlsx]POTENCIALES!R32C11</stp>
        <tr r="K32" s="1"/>
      </tp>
      <tp t="s">
        <v>19/07/1999</v>
        <stp/>
        <stp>##V3_BDPV12</stp>
        <stp>IT US Equity</stp>
        <stp>DVD_EX_DT</stp>
        <stp>[VALORES POTENCIALES Y SEGUIMIENTO.xlsx]POTENCIALES!R49C11</stp>
        <tr r="K49" s="1"/>
      </tp>
      <tp t="s">
        <v>07/03/2023</v>
        <stp/>
        <stp>##V3_BDPV12</stp>
        <stp>CI US Equity</stp>
        <stp>DVD_EX_DT</stp>
        <stp>[VALORES POTENCIALES Y SEGUIMIENTO.xlsx]POTENCIALES!R99C11</stp>
        <tr r="K99" s="1"/>
      </tp>
      <tp t="s">
        <v>30/11/2022</v>
        <stp/>
        <stp>##V3_BDPV12</stp>
        <stp>KO US Equity</stp>
        <stp>DVD_EX_DT</stp>
        <stp>[VALORES POTENCIALES Y SEGUIMIENTO.xlsx]POTENCIALES!R38C11</stp>
        <tr r="K38" s="1"/>
      </tp>
      <tp t="s">
        <v>20/01/2023</v>
        <stp/>
        <stp>##V3_BDPV12</stp>
        <stp>CL US Equity</stp>
        <stp>DVD_EX_DT</stp>
        <stp>[VALORES POTENCIALES Y SEGUIMIENTO.xlsx]POTENCIALES!R67C11</stp>
        <tr r="K67" s="1"/>
      </tp>
      <tp t="s">
        <v>27/02/2023</v>
        <stp/>
        <stp>##V3_BDPV12</stp>
        <stp>EL US Equity</stp>
        <stp>DVD_EX_DT</stp>
        <stp>[VALORES POTENCIALES Y SEGUIMIENTO.xlsx]POTENCIALES!R68C11</stp>
        <tr r="K68" s="1"/>
      </tp>
      <tp>
        <v>255160.60405999998</v>
        <stp/>
        <stp>##V3_BDPV12</stp>
        <stp>ROG SW Equity</stp>
        <stp>CURR_ENTP_VAL</stp>
        <stp>[VALORES POTENCIALES Y SEGUIMIENTO.xlsx]CARTERA!R17C21</stp>
        <tr r="U17" s="4"/>
      </tp>
      <tp t="s">
        <v>19/01/2023</v>
        <stp/>
        <stp>##V3_BDPV12</stp>
        <stp>PG US Equity</stp>
        <stp>DVD_EX_DT</stp>
        <stp>[VALORES POTENCIALES Y SEGUIMIENTO.xlsx]POTENCIALES!R69C11</stp>
        <tr r="K69" s="1"/>
      </tp>
      <tp t="s">
        <v>10/02/2023</v>
        <stp/>
        <stp>##V3_BDPV12</stp>
        <stp>UI US Equity</stp>
        <stp>DVD_EX_DT</stp>
        <stp>[VALORES POTENCIALES Y SEGUIMIENTO.xlsx]POTENCIALES!R12C11</stp>
        <tr r="K12" s="1"/>
      </tp>
      <tp t="s">
        <v>21/12/2022</v>
        <stp/>
        <stp>##V3_BDPV12</stp>
        <stp>PM US Equity</stp>
        <stp>DVD_EX_DT</stp>
        <stp>[VALORES POTENCIALES Y SEGUIMIENTO.xlsx]POTENCIALES!R31C11</stp>
        <tr r="K31" s="1"/>
      </tp>
      <tp t="s">
        <v>#N/A N/A</v>
        <stp/>
        <stp>##V3_BDPV12</stp>
        <stp>TGP US Equity</stp>
        <stp>CURR_ENTP_VAL</stp>
        <stp>[VALORES POTENCIALES Y SEGUIMIENTO.xlsx]CARTERA!R56C21</stp>
        <tr r="U56" s="4"/>
      </tp>
      <tp>
        <v>12667.822429265001</v>
        <stp/>
        <stp>##V3_BDPV12</stp>
        <stp>MKTX US Equity</stp>
        <stp>CURR_ENTP_VAL</stp>
        <stp>[VALORES POTENCIALES Y SEGUIMIENTO.xlsx]POTENCIALES!R185C18</stp>
        <tr r="R185" s="1"/>
      </tp>
      <tp>
        <v>84932.924621120008</v>
        <stp/>
        <stp>##V3_BDPV12</stp>
        <stp>AIR FP Equity</stp>
        <stp>CURR_ENTP_VAL</stp>
        <stp>[VALORES POTENCIALES Y SEGUIMIENTO.xlsx]CARTERA!R32C21</stp>
        <tr r="U32" s="4"/>
      </tp>
      <tp>
        <v>273.52999999999997</v>
        <stp/>
        <stp>##V3_BDPV12</stp>
        <stp>UI US Equity</stp>
        <stp>PX_CLOSE_YTD</stp>
        <stp>[VALORES POTENCIALES Y SEGUIMIENTO.xlsx]POTENCIALES!R12C29</stp>
        <tr r="AC12" s="1"/>
      </tp>
      <tp>
        <v>331.34</v>
        <stp/>
        <stp>##V3_BDPV12</stp>
        <stp>CI US Equity</stp>
        <stp>PX_CLOSE_YTD</stp>
        <stp>[VALORES POTENCIALES Y SEGUIMIENTO.xlsx]POTENCIALES!R99C29</stp>
        <tr r="AC99" s="1"/>
      </tp>
      <tp t="s">
        <v>Technology</v>
        <stp/>
        <stp>##V3_BDPV12</stp>
        <stp>FFIV UW Equity</stp>
        <stp>ICB_INDUSTRY_NAME</stp>
        <stp>[VALORES POTENCIALES Y SEGUIMIENTO.xlsx]SPX SX5E CAC40 DAX30 IBEX35!R191C4</stp>
        <tr r="D191" s="6"/>
      </tp>
      <tp>
        <v>917.15561000000025</v>
        <stp/>
        <stp>##V3_BDPV12</stp>
        <stp>COK GY Equity</stp>
        <stp>CURR_ENTP_VAL</stp>
        <stp>[VALORES POTENCIALES Y SEGUIMIENTO.xlsx]CARTERA!R46C21</stp>
        <tr r="U46" s="4"/>
      </tp>
      <tp>
        <v>140514.81299999999</v>
        <stp/>
        <stp>##V3_BDPV12</stp>
        <stp>SBUX US Equity</stp>
        <stp>CURR_ENTP_VAL</stp>
        <stp>[VALORES POTENCIALES Y SEGUIMIENTO.xlsx]CARTERA!R34C21</stp>
        <tr r="U34" s="4"/>
      </tp>
      <tp>
        <v>10359.45903749</v>
        <stp/>
        <stp>##V3_BDPV12</stp>
        <stp>LDO IM Equity</stp>
        <stp>CURR_ENTP_VAL</stp>
        <stp>[VALORES POTENCIALES Y SEGUIMIENTO.xlsx]CARTERA!R60C21</stp>
        <tr r="U60" s="4"/>
      </tp>
      <tp>
        <v>655233.21780107333</v>
        <stp/>
        <stp>##V3_BDPV12</stp>
        <stp>PDD US Equity</stp>
        <stp>CURR_ENTP_VAL</stp>
        <stp>[VALORES POTENCIALES Y SEGUIMIENTO.xlsx]CARTERA!R23C21</stp>
        <tr r="U23" s="4"/>
      </tp>
      <tp>
        <v>4565.06226986</v>
        <stp/>
        <stp>##V3_BDPV12</stp>
        <stp>SPM IM Equity</stp>
        <stp>CURR_ENTP_VAL</stp>
        <stp>[VALORES POTENCIALES Y SEGUIMIENTO.xlsx]CARTERA!R63C21</stp>
        <tr r="U63" s="4"/>
      </tp>
      <tp>
        <v>64162.295999999995</v>
        <stp/>
        <stp>##V3_BDPV12</stp>
        <stp>MCO US Equity</stp>
        <stp>CURR_ENTP_VAL</stp>
        <stp>[VALORES POTENCIALES Y SEGUIMIENTO.xlsx]CARTERA!R20C21</stp>
        <tr r="U20" s="4"/>
      </tp>
      <tp>
        <v>13265.821443589999</v>
        <stp/>
        <stp>##V3_BDPV12</stp>
        <stp>JKHY US Equity</stp>
        <stp>CURR_ENTP_VAL</stp>
        <stp>[VALORES POTENCIALES Y SEGUIMIENTO.xlsx]POTENCIALES!R310C18</stp>
        <tr r="R310" s="1"/>
      </tp>
      <tp>
        <v>164790.79357775001</v>
        <stp/>
        <stp>##V3_BDPV12</stp>
        <stp>LOW US Equity</stp>
        <stp>CURR_ENTP_VAL</stp>
        <stp>[VALORES POTENCIALES Y SEGUIMIENTO.xlsx]CARTERA!R31C21</stp>
        <tr r="U31" s="4"/>
      </tp>
      <tp t="s">
        <v>EUR</v>
        <stp/>
        <stp>##V3_BDPV12</stp>
        <stp>AD NA Equity</stp>
        <stp>CRNCY</stp>
        <stp>[VALORES POTENCIALES Y SEGUIMIENTO.xlsx]CARTERA!R51C33</stp>
        <tr r="AG51" s="4"/>
      </tp>
      <tp t="s">
        <v>#N/A N/A</v>
        <stp/>
        <stp>##V3_BDPV12</stp>
        <stp>KSU US Equity</stp>
        <stp>CURR_ENTP_VAL</stp>
        <stp>[VALORES POTENCIALES Y SEGUIMIENTO.xlsx]CARTERA!R16C21</stp>
        <tr r="U16" s="4"/>
      </tp>
      <tp t="s">
        <v>EUR</v>
        <stp/>
        <stp>##V3_BDPV12</stp>
        <stp>MT IM Equity</stp>
        <stp>CRNCY</stp>
        <stp>[VALORES POTENCIALES Y SEGUIMIENTO.xlsx]CARTERA!R65C33</stp>
        <tr r="AG65" s="4"/>
      </tp>
      <tp>
        <v>92348.501414000013</v>
        <stp/>
        <stp>##V3_BDPV12</stp>
        <stp>BKNG US Equity</stp>
        <stp>CURR_ENTP_VAL</stp>
        <stp>[VALORES POTENCIALES Y SEGUIMIENTO.xlsx]POTENCIALES!R263C18</stp>
        <tr r="R263" s="1"/>
      </tp>
      <tp>
        <v>20946.605589899998</v>
        <stp/>
        <stp>##V3_BDPV12</stp>
        <stp>HEI US Equity</stp>
        <stp>CURR_ENTP_VAL</stp>
        <stp>[VALORES POTENCIALES Y SEGUIMIENTO.xlsx]CARTERA!R25C21</stp>
        <tr r="U25" s="4"/>
      </tp>
      <tp>
        <v>30762.661489100003</v>
        <stp/>
        <stp>##V3_BDPV12</stp>
        <stp>AMS SM Equity</stp>
        <stp>CURR_ENTP_VAL</stp>
        <stp>[VALORES POTENCIALES Y SEGUIMIENTO.xlsx]CARTERA!R39C21</stp>
        <tr r="U39" s="4"/>
      </tp>
      <tp t="s">
        <v>USD</v>
        <stp/>
        <stp>##V3_BDPV12</stp>
        <stp>GOOG US Equity</stp>
        <stp>CRNCY</stp>
        <stp>[VALORES POTENCIALES Y SEGUIMIENTO.xlsx]POTENCIALES!R281C14</stp>
        <tr r="N281" s="1"/>
      </tp>
      <tp>
        <v>1395.1350000000002</v>
        <stp/>
        <stp>##V3_BDPV12</stp>
        <stp>COR PL Equity</stp>
        <stp>CURR_ENTP_VAL</stp>
        <stp>[VALORES POTENCIALES Y SEGUIMIENTO.xlsx]CARTERA!R54C21</stp>
        <tr r="U54" s="4"/>
      </tp>
      <tp t="s">
        <v>EUR</v>
        <stp/>
        <stp>##V3_BDPV12</stp>
        <stp>AI FP Equity</stp>
        <stp>CRNCY</stp>
        <stp>[VALORES POTENCIALES Y SEGUIMIENTO.xlsx]CARTERA!R19C33</stp>
        <tr r="AG19" s="4"/>
      </tp>
      <tp t="s">
        <v>EUR</v>
        <stp/>
        <stp>##V3_BDPV12</stp>
        <stp>AM FP Equity</stp>
        <stp>CRNCY</stp>
        <stp>[VALORES POTENCIALES Y SEGUIMIENTO.xlsx]CARTERA!R13C33</stp>
        <tr r="AG13" s="4"/>
      </tp>
      <tp>
        <v>15709.522938859998</v>
        <stp/>
        <stp>##V3_BDPV12</stp>
        <stp>AKAM US Equity</stp>
        <stp>CURR_ENTP_VAL</stp>
        <stp>[VALORES POTENCIALES Y SEGUIMIENTO.xlsx]POTENCIALES!R300C18</stp>
        <tr r="R300" s="1"/>
      </tp>
      <tp t="s">
        <v>Technology</v>
        <stp/>
        <stp>##V3_BDPV12</stp>
        <stp>FTNT UW Equity</stp>
        <stp>ICB_INDUSTRY_NAME</stp>
        <stp>[VALORES POTENCIALES Y SEGUIMIENTO.xlsx]SPX SX5E CAC40 DAX30 IBEX35!R201C4</stp>
        <tr r="D201" s="6"/>
      </tp>
      <tp t="s">
        <v>Industrials</v>
        <stp/>
        <stp>##V3_BDPV12</stp>
        <stp>CTAS UW Equity</stp>
        <stp>ICB_INDUSTRY_NAME</stp>
        <stp>[VALORES POTENCIALES Y SEGUIMIENTO.xlsx]SPX SX5E CAC40 DAX30 IBEX35!R124C4</stp>
        <tr r="D124" s="6"/>
      </tp>
      <tp t="s">
        <v>#N/A N/A</v>
        <stp/>
        <stp>##V3_BDPV12</stp>
        <stp>EKT SM Equity</stp>
        <stp>CURR_ENTP_VAL</stp>
        <stp>[VALORES POTENCIALES Y SEGUIMIENTO.xlsx]CARTERA!R47C21</stp>
        <tr r="U47" s="4"/>
      </tp>
      <tp>
        <v>132839.55300000001</v>
        <stp/>
        <stp>##V3_BDPV12</stp>
        <stp>SPGI US Equity</stp>
        <stp>CURR_ENTP_VAL</stp>
        <stp>[VALORES POTENCIALES Y SEGUIMIENTO.xlsx]CARTERA!R21C21</stp>
        <tr r="U21" s="4"/>
      </tp>
      <tp>
        <v>262.20499999999998</v>
        <stp/>
        <stp>##V3_BDPV12</stp>
        <stp>DG US Equity</stp>
        <stp>HIGH_52WEEK</stp>
        <stp>[VALORES POTENCIALES Y SEGUIMIENTO.xlsx]POTENCIALES!R227C33</stp>
        <tr r="AG227" s="1"/>
      </tp>
      <tp>
        <v>65.16</v>
        <stp/>
        <stp>##V3_BDPV12</stp>
        <stp>ZG US Equity</stp>
        <stp>HIGH_52WEEK</stp>
        <stp>[VALORES POTENCIALES Y SEGUIMIENTO.xlsx]POTENCIALES!R267C33</stp>
        <tr r="AG267" s="1"/>
      </tp>
      <tp t="s">
        <v>#N/A N/A</v>
        <stp/>
        <stp>##V3_BDPV12</stp>
        <stp>SANT GY Equity</stp>
        <stp>CURR_ENTP_VAL</stp>
        <stp>[VALORES POTENCIALES Y SEGUIMIENTO.xlsx]CARTERA!R53C21</stp>
        <tr r="U53" s="4"/>
      </tp>
      <tp>
        <v>144302.50220655999</v>
        <stp/>
        <stp>##V3_BDPV12</stp>
        <stp>SAP GY Equity</stp>
        <stp>CURR_ENTP_VAL</stp>
        <stp>[VALORES POTENCIALES Y SEGUIMIENTO.xlsx]CARTERA!R15C21</stp>
        <tr r="U15" s="4"/>
      </tp>
      <tp>
        <v>1767.769</v>
        <stp/>
        <stp>##V3_BDPV12</stp>
        <stp>SOW GY Equity</stp>
        <stp>CURR_ENTP_VAL</stp>
        <stp>[VALORES POTENCIALES Y SEGUIMIENTO.xlsx]CARTERA!R38C21</stp>
        <tr r="U38" s="4"/>
      </tp>
      <tp>
        <v>115788.08678823999</v>
        <stp/>
        <stp>##V3_BDPV12</stp>
        <stp>SAN FP Equity</stp>
        <stp>CURR_ENTP_VAL</stp>
        <stp>[VALORES POTENCIALES Y SEGUIMIENTO.xlsx]CARTERA!R26C21</stp>
        <tr r="U26" s="4"/>
      </tp>
      <tp>
        <v>0</v>
        <stp/>
        <stp>##V3_BDPV12</stp>
        <stp>INOV US Equity</stp>
        <stp>EQY_DPS</stp>
        <stp>[VALORES POTENCIALES Y SEGUIMIENTO.xlsx]POTENCIALES!R312C10</stp>
        <tr r="J312" s="1"/>
      </tp>
      <tp t="s">
        <v>#N/A N/A</v>
        <stp/>
        <stp>##V3_BDPV12</stp>
        <stp>TGP US Equity</stp>
        <stp>EXPECTED_REPORT_DT</stp>
        <stp>[VALORES POTENCIALES Y SEGUIMIENTO.xlsx]CARTERA!R56C36</stp>
        <tr r="AJ56" s="4"/>
      </tp>
      <tp>
        <v>15820077061.950001</v>
        <stp/>
        <stp>##V3_BDPV12</stp>
        <stp>J US Equity</stp>
        <stp>CUR_MKT_CAP</stp>
        <stp>[VALORES POTENCIALES Y SEGUIMIENTO.xlsx]POTENCIALES!R137C17</stp>
        <tr r="Q137" s="1"/>
      </tp>
      <tp t="s">
        <v>21/07/2023</v>
        <stp/>
        <stp>##V3_BDPV12</stp>
        <stp>ROG SW Equity</stp>
        <stp>EXPECTED_REPORT_DT</stp>
        <stp>[VALORES POTENCIALES Y SEGUIMIENTO.xlsx]CARTERA!R17C36</stp>
        <tr r="AJ17" s="4"/>
      </tp>
      <tp>
        <v>1.204984204984205</v>
        <stp/>
        <stp>##V3_BDPV12</stp>
        <stp>SAN FP Equity</stp>
        <stp>NET_DEBT_TO_EBITDA</stp>
        <stp>[VALORES POTENCIALES Y SEGUIMIENTO.xlsx]CARTERA!R26C23</stp>
        <tr r="W26" s="4"/>
      </tp>
      <tp>
        <v>30.76</v>
        <stp/>
        <stp>##V3_BDPV12</stp>
        <stp>COK GY Equity</stp>
        <stp>LAST PRICE</stp>
        <stp>[VALORES POTENCIALES Y SEGUIMIENTO.xlsx]CARTERA!R46C15</stp>
        <tr r="O46" s="4"/>
      </tp>
      <tp>
        <v>0</v>
        <stp/>
        <stp>##V3_BDPV12</stp>
        <stp>FISV US Equity</stp>
        <stp>EQY_DPS</stp>
        <stp>[VALORES POTENCIALES Y SEGUIMIENTO.xlsx]POTENCIALES!R311C10</stp>
        <tr r="J311" s="1"/>
      </tp>
      <tp>
        <v>0</v>
        <stp/>
        <stp>##V3_BDPV12</stp>
        <stp>FISV US Equity</stp>
        <stp>EQY_DPS</stp>
        <stp>[VALORES POTENCIALES Y SEGUIMIENTO.xlsx]POTENCIALES!R309C10</stp>
        <tr r="J309" s="1"/>
      </tp>
      <tp>
        <v>0</v>
        <stp/>
        <stp>##V3_BDPV12</stp>
        <stp>FFIV US Equity</stp>
        <stp>EQY_DPS</stp>
        <stp>[VALORES POTENCIALES Y SEGUIMIENTO.xlsx]POTENCIALES!R275C10</stp>
        <tr r="J275" s="1"/>
      </tp>
      <tp t="s">
        <v>17/03/2023</v>
        <stp/>
        <stp>##V3_BDPV12</stp>
        <stp>MCO US Equity</stp>
        <stp>DVD_PAY_DT</stp>
        <stp>[VALORES POTENCIALES Y SEGUIMIENTO.xlsx]CARTERA!R20C41</stp>
        <tr r="AO20" s="4"/>
      </tp>
      <tp t="s">
        <v>#N/A N/A</v>
        <stp/>
        <stp>##V3_BDPV12</stp>
        <stp>ATD/B CN Equity</stp>
        <stp>BEST_TARGET_PRICE</stp>
        <stp>[VALORES POTENCIALES Y SEGUIMIENTO.xlsx]POTENCIALES!R225C27</stp>
        <tr r="AA225" s="1"/>
      </tp>
      <tp>
        <v>70.833335876464844</v>
        <stp/>
        <stp>##V3_BDPV12</stp>
        <stp>BBD/B CN Equity</stp>
        <stp>BEST_TARGET_PRICE</stp>
        <stp>[VALORES POTENCIALES Y SEGUIMIENTO.xlsx]POTENCIALES!R198C27</stp>
        <tr r="AA198" s="1"/>
      </tp>
      <tp>
        <v>0.38500000000000001</v>
        <stp/>
        <stp>##V3_BDPV12</stp>
        <stp>VSH US Equity</stp>
        <stp>EQY_DPS</stp>
        <stp>[VALORES POTENCIALES Y SEGUIMIENTO.xlsx]POTENCIALES!R134C10</stp>
        <tr r="J134" s="1"/>
      </tp>
      <tp>
        <v>0</v>
        <stp/>
        <stp>##V3_BDPV12</stp>
        <stp>CLH US Equity</stp>
        <stp>EQY_DPS</stp>
        <stp>[VALORES POTENCIALES Y SEGUIMIENTO.xlsx]POTENCIALES!R148C10</stp>
        <tr r="J148" s="1"/>
      </tp>
      <tp>
        <v>0.81</v>
        <stp/>
        <stp>##V3_BDPV12</stp>
        <stp>APH US Equity</stp>
        <stp>EQY_DPS</stp>
        <stp>[VALORES POTENCIALES Y SEGUIMIENTO.xlsx]POTENCIALES!R129C10</stp>
        <tr r="J129" s="1"/>
      </tp>
      <tp t="s">
        <v>HKD</v>
        <stp/>
        <stp>##V3_BDPV12</stp>
        <stp>941 HK Equity</stp>
        <stp>CRNCY</stp>
        <stp>[VALORES POTENCIALES Y SEGUIMIENTO.xlsx]CARTERA!R59C9</stp>
        <tr r="I59" s="4"/>
      </tp>
      <tp>
        <v>6.9764390391290627</v>
        <stp/>
        <stp>##V3_BDPV12</stp>
        <stp>AD NA Equity</stp>
        <stp>EV_EBITDA_ADJUSTED</stp>
        <stp>[VALORES POTENCIALES Y SEGUIMIENTO.xlsx]CARTERA!R51C17</stp>
        <tr r="Q51" s="4"/>
      </tp>
      <tp>
        <v>0</v>
        <stp/>
        <stp>##V3_BDPV12</stp>
        <stp>VEEV US Equity</stp>
        <stp>EQY_DPS</stp>
        <stp>[VALORES POTENCIALES Y SEGUIMIENTO.xlsx]POTENCIALES!R316C10</stp>
        <tr r="J316" s="1"/>
      </tp>
      <tp>
        <v>59.476188659667969</v>
        <stp/>
        <stp>##V3_BDPV12</stp>
        <stp>TTD US Equity</stp>
        <stp>BEST_TARGET_PRICE</stp>
        <stp>[VALORES POTENCIALES Y SEGUIMIENTO.xlsx]POTENCIALES!R7C27</stp>
        <tr r="AA7" s="1"/>
      </tp>
      <tp>
        <v>62.171983032302492</v>
        <stp/>
        <stp>##V3_BDPV12</stp>
        <stp>INTU US Equity</stp>
        <stp>pe_ratio</stp>
        <stp>[VALORES POTENCIALES Y SEGUIMIENTO.xlsx]POTENCIALES!R283C16</stp>
        <tr r="P283" s="1"/>
      </tp>
      <tp>
        <v>37.447827861749502</v>
        <stp/>
        <stp>##V3_BDPV12</stp>
        <stp>INTC US Equity</stp>
        <stp>pe_ratio</stp>
        <stp>[VALORES POTENCIALES Y SEGUIMIENTO.xlsx]POTENCIALES!R352C16</stp>
        <tr r="P352" s="1"/>
      </tp>
      <tp t="s">
        <v>#N/A N/A</v>
        <stp/>
        <stp>##V3_BDPV12</stp>
        <stp>INOV US Equity</stp>
        <stp>pe_ratio</stp>
        <stp>[VALORES POTENCIALES Y SEGUIMIENTO.xlsx]POTENCIALES!R312C16</stp>
        <tr r="P312" s="1"/>
      </tp>
      <tp>
        <v>36.574533118964723</v>
        <stp/>
        <stp>##V3_BDPV12</stp>
        <stp>IPAR US Equity</stp>
        <stp>pe_ratio</stp>
        <stp>[VALORES POTENCIALES Y SEGUIMIENTO.xlsx]POTENCIALES!R259C16</stp>
        <tr r="P259" s="1"/>
      </tp>
      <tp>
        <v>21.97021720021614</v>
        <stp/>
        <stp>##V3_BDPV12</stp>
        <stp>IPGP US Equity</stp>
        <stp>pe_ratio</stp>
        <stp>[VALORES POTENCIALES Y SEGUIMIENTO.xlsx]POTENCIALES!R350C16</stp>
        <tr r="P350" s="1"/>
      </tp>
      <tp t="s">
        <v>#N/A N/A</v>
        <stp/>
        <stp>##V3_BDPV12</stp>
        <stp>IRBT US Equity</stp>
        <stp>pe_ratio</stp>
        <stp>[VALORES POTENCIALES Y SEGUIMIENTO.xlsx]POTENCIALES!R256C16</stp>
        <tr r="P256" s="1"/>
      </tp>
      <tp t="s">
        <v>28/04/2023</v>
        <stp/>
        <stp>##V3_BDPV12</stp>
        <stp>AAPL US Equity</stp>
        <stp>EXPECTED_REPORT_DT</stp>
        <stp>[VALORES POTENCIALES Y SEGUIMIENTO.xlsx]CARTERA!R50C36</stp>
        <tr r="AJ50" s="4"/>
      </tp>
      <tp t="s">
        <v>21/02/2023</v>
        <stp/>
        <stp>##V3_BDPV12</stp>
        <stp>PANW US Equity</stp>
        <stp>EXPECTED_REPORT_DT</stp>
        <stp>[VALORES POTENCIALES Y SEGUIMIENTO.xlsx]CARTERA!R22C36</stp>
        <tr r="AJ22" s="4"/>
      </tp>
      <tp>
        <v>15.9</v>
        <stp/>
        <stp>##V3_BDPV12</stp>
        <stp>EBRO SM Equity</stp>
        <stp>LAST PRICE</stp>
        <stp>[VALORES POTENCIALES Y SEGUIMIENTO.xlsx]CARTERA!R49C15</stp>
        <tr r="O49" s="4"/>
      </tp>
      <tp t="s">
        <v>24/02/2023</v>
        <stp/>
        <stp>##V3_BDPV12</stp>
        <stp>BABA US Equity</stp>
        <stp>EXPECTED_REPORT_DT</stp>
        <stp>[VALORES POTENCIALES Y SEGUIMIENTO.xlsx]CARTERA!R41C36</stp>
        <tr r="AJ41" s="4"/>
      </tp>
      <tp t="s">
        <v>Financials</v>
        <stp/>
        <stp>##V3_BDPV12</stp>
        <stp>CINF UW Equity</stp>
        <stp>ICB_INDUSTRY_NAME</stp>
        <stp>[VALORES POTENCIALES Y SEGUIMIENTO.xlsx]SPX SX5E CAC40 DAX30 IBEX35!R103C4</stp>
        <tr r="D103" s="6"/>
      </tp>
      <tp>
        <v>84.71</v>
        <stp/>
        <stp>##V3_BDPV12</stp>
        <stp>SQ US Equity</stp>
        <stp>PX_CLOSE_1D</stp>
        <stp>[VALORES POTENCIALES Y SEGUIMIENTO.xlsx]POTENCIALES!R190C32</stp>
        <tr r="AF190" s="1"/>
      </tp>
      <tp t="s">
        <v>UNITED STATES</v>
        <stp/>
        <stp>##V3_BDPV12</stp>
        <stp>ASGN US Equity</stp>
        <stp>COUNTRY_FULL_NAME</stp>
        <stp>[VALORES POTENCIALES Y SEGUIMIENTO.xlsx]POTENCIALES!R60C13</stp>
        <tr r="M60" s="1"/>
      </tp>
      <tp>
        <v>4272.0755391799994</v>
        <stp/>
        <stp>##V3_BDPV12</stp>
        <stp>QLYS US Equity</stp>
        <stp>CURR_ENTP_VAL</stp>
        <stp>[VALORES POTENCIALES Y SEGUIMIENTO.xlsx]POTENCIALES!R334C18</stp>
        <tr r="R334" s="1"/>
      </tp>
      <tp t="s">
        <v>USD</v>
        <stp/>
        <stp>##V3_BDPV12</stp>
        <stp>INTC US Equity</stp>
        <stp>CRNCY</stp>
        <stp>[VALORES POTENCIALES Y SEGUIMIENTO.xlsx]CARTERA!R28C33</stp>
        <tr r="AG28" s="4"/>
      </tp>
      <tp t="s">
        <v>USD</v>
        <stp/>
        <stp>##V3_BDPV12</stp>
        <stp>CHRW US Equity</stp>
        <stp>CRNCY</stp>
        <stp>[VALORES POTENCIALES Y SEGUIMIENTO.xlsx]POTENCIALES!R176C14</stp>
        <tr r="N176" s="1"/>
      </tp>
      <tp>
        <v>634.61145724999994</v>
        <stp/>
        <stp>##V3_BDPV12</stp>
        <stp>TLGO SM Equity</stp>
        <stp>CURR_ENTP_VAL</stp>
        <stp>[VALORES POTENCIALES Y SEGUIMIENTO.xlsx]CARTERA!R62C21</stp>
        <tr r="U62" s="4"/>
      </tp>
      <tp>
        <v>2704.9140567199997</v>
        <stp/>
        <stp>##V3_BDPV12</stp>
        <stp>ALRM US Equity</stp>
        <stp>CURR_ENTP_VAL</stp>
        <stp>[VALORES POTENCIALES Y SEGUIMIENTO.xlsx]POTENCIALES!R253C18</stp>
        <tr r="R253" s="1"/>
      </tp>
      <tp t="s">
        <v>USD</v>
        <stp/>
        <stp>##V3_BDPV12</stp>
        <stp>ICLN US Equity</stp>
        <stp>CRNCY</stp>
        <stp>[VALORES POTENCIALES Y SEGUIMIENTO.xlsx]CARTERA!R52C33</stp>
        <tr r="AG52" s="4"/>
      </tp>
      <tp t="s">
        <v>#N/A Field Not Applicable</v>
        <stp/>
        <stp>##V3_BDPV12</stp>
        <stp>IDXX US Equity</stp>
        <stp>DVD_EX_DT</stp>
        <stp>[VALORES POTENCIALES Y SEGUIMIENTO.xlsx]POTENCIALES!R70C11</stp>
        <tr r="K70" s="1"/>
      </tp>
      <tp>
        <v>97.599998474121094</v>
        <stp/>
        <stp>##V3_BDPV12</stp>
        <stp>ASGN US Equity</stp>
        <stp>BEST_TARGET_PRICE</stp>
        <stp>[VALORES POTENCIALES Y SEGUIMIENTO.xlsx]POTENCIALES!R60C27</stp>
        <tr r="AA60" s="1"/>
      </tp>
      <tp>
        <v>43183.463408784999</v>
        <stp/>
        <stp>##V3_BDPV12</stp>
        <stp>DLTR US Equity</stp>
        <stp>CURR_ENTP_VAL</stp>
        <stp>[VALORES POTENCIALES Y SEGUIMIENTO.xlsx]POTENCIALES!R228C18</stp>
        <tr r="R228" s="1"/>
      </tp>
      <tp>
        <v>28022.201474835001</v>
        <stp/>
        <stp>##V3_BDPV12</stp>
        <stp>ULTA US Equity</stp>
        <stp>CURR_ENTP_VAL</stp>
        <stp>[VALORES POTENCIALES Y SEGUIMIENTO.xlsx]POTENCIALES!R237C18</stp>
        <tr r="R237" s="1"/>
      </tp>
      <tp>
        <v>50.799999237060547</v>
        <stp/>
        <stp>##V3_BDPV12</stp>
        <stp>ALSN US Equity</stp>
        <stp>BEST_TARGET_PRICE</stp>
        <stp>[VALORES POTENCIALES Y SEGUIMIENTO.xlsx]POTENCIALES!R18C27</stp>
        <tr r="AA18" s="1"/>
      </tp>
      <tp>
        <v>107.16666412353516</v>
        <stp/>
        <stp>##V3_BDPV12</stp>
        <stp>AMED US Equity</stp>
        <stp>BEST_TARGET_PRICE</stp>
        <stp>[VALORES POTENCIALES Y SEGUIMIENTO.xlsx]POTENCIALES!R84C27</stp>
        <tr r="AA84" s="1"/>
      </tp>
      <tp>
        <v>4180.39593367</v>
        <stp/>
        <stp>##V3_BDPV12</stp>
        <stp>BLKB US Equity</stp>
        <stp>CURR_ENTP_VAL</stp>
        <stp>[VALORES POTENCIALES Y SEGUIMIENTO.xlsx]POTENCIALES!R322C18</stp>
        <tr r="R322" s="1"/>
      </tp>
      <tp>
        <v>575.54998779296875</v>
        <stp/>
        <stp>##V3_BDPV12</stp>
        <stp>ANTM US Equity</stp>
        <stp>BEST_TARGET_PRICE</stp>
        <stp>[VALORES POTENCIALES Y SEGUIMIENTO.xlsx]POTENCIALES!R80C27</stp>
        <tr r="AA80" s="1"/>
      </tp>
      <tp>
        <v>163.5</v>
        <stp/>
        <stp>##V3_BDPV12</stp>
        <stp>ANET US Equity</stp>
        <stp>BEST_TARGET_PRICE</stp>
        <stp>[VALORES POTENCIALES Y SEGUIMIENTO.xlsx]POTENCIALES!R11C27</stp>
        <tr r="AA11" s="1"/>
      </tp>
      <tp t="s">
        <v>UNITED STATES</v>
        <stp/>
        <stp>##V3_BDPV12</stp>
        <stp>ABMD US Equity</stp>
        <stp>COUNTRY_FULL_NAME</stp>
        <stp>[VALORES POTENCIALES Y SEGUIMIENTO.xlsx]POTENCIALES!R71C13</stp>
        <tr r="M71" s="1"/>
      </tp>
      <tp t="s">
        <v>UNITED STATES</v>
        <stp/>
        <stp>##V3_BDPV12</stp>
        <stp>ABBV US Equity</stp>
        <stp>COUNTRY_FULL_NAME</stp>
        <stp>[VALORES POTENCIALES Y SEGUIMIENTO.xlsx]POTENCIALES!R91C13</stp>
        <tr r="M91" s="1"/>
      </tp>
      <tp t="s">
        <v>#N/A N/A</v>
        <stp/>
        <stp>##V3_BDPV12</stp>
        <stp>XLNX US Equity</stp>
        <stp>CURR_ENTP_VAL</stp>
        <stp>[VALORES POTENCIALES Y SEGUIMIENTO.xlsx]POTENCIALES!R347C18</stp>
        <tr r="R347" s="1"/>
      </tp>
      <tp t="s">
        <v>#N/A N/A</v>
        <stp/>
        <stp>##V3_BDPV12</stp>
        <stp>NLOK US Equity</stp>
        <stp>CURR_ENTP_VAL</stp>
        <stp>[VALORES POTENCIALES Y SEGUIMIENTO.xlsx]POTENCIALES!R277C18</stp>
        <tr r="R277" s="1"/>
      </tp>
      <tp>
        <v>4946.4868731999995</v>
        <stp/>
        <stp>##V3_BDPV12</stp>
        <stp>HLNE US Equity</stp>
        <stp>CURR_ENTP_VAL</stp>
        <stp>[VALORES POTENCIALES Y SEGUIMIENTO.xlsx]POTENCIALES!R112C18</stp>
        <tr r="R112" s="1"/>
      </tp>
      <tp>
        <v>3813.6966693099994</v>
        <stp/>
        <stp>##V3_BDPV12</stp>
        <stp>OLLI US Equity</stp>
        <stp>CURR_ENTP_VAL</stp>
        <stp>[VALORES POTENCIALES Y SEGUIMIENTO.xlsx]POTENCIALES!R230C18</stp>
        <tr r="R230" s="1"/>
      </tp>
      <tp>
        <v>59649.260470720001</v>
        <stp/>
        <stp>##V3_BDPV12</stp>
        <stp>KLAC US Equity</stp>
        <stp>CURR_ENTP_VAL</stp>
        <stp>[VALORES POTENCIALES Y SEGUIMIENTO.xlsx]POTENCIALES!R357C18</stp>
        <tr r="R357" s="1"/>
      </tp>
      <tp t="s">
        <v>UNITED STATES</v>
        <stp/>
        <stp>##V3_BDPV12</stp>
        <stp>AMED US Equity</stp>
        <stp>COUNTRY_FULL_NAME</stp>
        <stp>[VALORES POTENCIALES Y SEGUIMIENTO.xlsx]POTENCIALES!R84C13</stp>
        <tr r="M84" s="1"/>
      </tp>
      <tp t="s">
        <v>UNITED STATES</v>
        <stp/>
        <stp>##V3_BDPV12</stp>
        <stp>ALSN US Equity</stp>
        <stp>COUNTRY_FULL_NAME</stp>
        <stp>[VALORES POTENCIALES Y SEGUIMIENTO.xlsx]POTENCIALES!R18C13</stp>
        <tr r="M18" s="1"/>
      </tp>
      <tp t="s">
        <v>USD</v>
        <stp/>
        <stp>##V3_BDPV12</stp>
        <stp>CHKP US Equity</stp>
        <stp>CRNCY</stp>
        <stp>[VALORES POTENCIALES Y SEGUIMIENTO.xlsx]POTENCIALES!R360C14</stp>
        <tr r="N360" s="1"/>
      </tp>
      <tp>
        <v>5649.5123701349994</v>
        <stp/>
        <stp>##V3_BDPV12</stp>
        <stp>OLED US Equity</stp>
        <stp>CURR_ENTP_VAL</stp>
        <stp>[VALORES POTENCIALES Y SEGUIMIENTO.xlsx]POTENCIALES!R124C18</stp>
        <tr r="R124" s="1"/>
      </tp>
      <tp>
        <v>386</v>
        <stp/>
        <stp>##V3_BDPV12</stp>
        <stp>ABMD US Equity</stp>
        <stp>BEST_TARGET_PRICE</stp>
        <stp>[VALORES POTENCIALES Y SEGUIMIENTO.xlsx]POTENCIALES!R71C27</stp>
        <tr r="AA71" s="1"/>
      </tp>
      <tp>
        <v>163.71905517578125</v>
        <stp/>
        <stp>##V3_BDPV12</stp>
        <stp>ABBV US Equity</stp>
        <stp>BEST_TARGET_PRICE</stp>
        <stp>[VALORES POTENCIALES Y SEGUIMIENTO.xlsx]POTENCIALES!R91C27</stp>
        <tr r="AA91" s="1"/>
      </tp>
      <tp t="s">
        <v>UNITED STATES</v>
        <stp/>
        <stp>##V3_BDPV12</stp>
        <stp>ANTM US Equity</stp>
        <stp>COUNTRY_FULL_NAME</stp>
        <stp>[VALORES POTENCIALES Y SEGUIMIENTO.xlsx]POTENCIALES!R80C13</stp>
        <tr r="M80" s="1"/>
      </tp>
      <tp t="s">
        <v>UNITED STATES</v>
        <stp/>
        <stp>##V3_BDPV12</stp>
        <stp>ANET US Equity</stp>
        <stp>COUNTRY_FULL_NAME</stp>
        <stp>[VALORES POTENCIALES Y SEGUIMIENTO.xlsx]POTENCIALES!R11C13</stp>
        <tr r="M11" s="1"/>
      </tp>
      <tp>
        <v>0.78</v>
        <stp/>
        <stp>##V3_BDPV12</stp>
        <stp>NDAQ US Equity</stp>
        <stp>EQY_DPS</stp>
        <stp>[VALORES POTENCIALES Y SEGUIMIENTO.xlsx]POTENCIALES!R110C10</stp>
        <tr r="J110" s="1"/>
      </tp>
      <tp>
        <v>6448398396.7300005</v>
        <stp/>
        <stp>##V3_BDPV12</stp>
        <stp>M US Equity</stp>
        <stp>CUR_MKT_CAP</stp>
        <stp>[VALORES POTENCIALES Y SEGUIMIENTO.xlsx]POTENCIALES!R238C17</stp>
        <tr r="Q238" s="1"/>
      </tp>
      <tp>
        <v>12.44</v>
        <stp/>
        <stp>##V3_BDPV12</stp>
        <stp>SEM PL Equity</stp>
        <stp>LAST PRICE</stp>
        <stp>[VALORES POTENCIALES Y SEGUIMIENTO.xlsx]CARTERA!R48C15</stp>
        <tr r="O48" s="4"/>
      </tp>
      <tp>
        <v>3.08</v>
        <stp/>
        <stp>##V3_BDPV12</stp>
        <stp>MCO US Equity</stp>
        <stp>EQY_DPS</stp>
        <stp>[VALORES POTENCIALES Y SEGUIMIENTO.xlsx]POTENCIALES!R182C10</stp>
        <tr r="J182" s="1"/>
      </tp>
      <tp>
        <v>0.42299999999999999</v>
        <stp/>
        <stp>##V3_BDPV12</stp>
        <stp>BRO US Equity</stp>
        <stp>EQY_DPS</stp>
        <stp>[VALORES POTENCIALES Y SEGUIMIENTO.xlsx]POTENCIALES!R116C10</stp>
        <tr r="J116" s="1"/>
      </tp>
      <tp>
        <v>0</v>
        <stp/>
        <stp>##V3_BDPV12</stp>
        <stp>AZO US Equity</stp>
        <stp>EQY_DPS</stp>
        <stp>[VALORES POTENCIALES Y SEGUIMIENTO.xlsx]POTENCIALES!R217C10</stp>
        <tr r="J217" s="1"/>
      </tp>
      <tp>
        <v>0.84</v>
        <stp/>
        <stp>##V3_BDPV12</stp>
        <stp>CCL/B CN Equity</stp>
        <stp>EQY_DPS</stp>
        <stp>[VALORES POTENCIALES Y SEGUIMIENTO.xlsx]POTENCIALES!R167C10</stp>
        <tr r="J167" s="1"/>
      </tp>
      <tp>
        <v>8.8634638529162579</v>
        <stp/>
        <stp>##V3_BDPV12</stp>
        <stp>MT IM Equity</stp>
        <stp>EV_EBITDA_ADJUSTED</stp>
        <stp>[VALORES POTENCIALES Y SEGUIMIENTO.xlsx]CARTERA!R65C17</stp>
        <tr r="Q65" s="4"/>
      </tp>
      <tp>
        <v>2.2806577480490522</v>
        <stp/>
        <stp>##V3_BDPV12</stp>
        <stp>AMS SM Equity</stp>
        <stp>NET_DEBT_TO_EBITDA</stp>
        <stp>[VALORES POTENCIALES Y SEGUIMIENTO.xlsx]CARTERA!R39C23</stp>
        <tr r="W39" s="4"/>
      </tp>
      <tp>
        <v>11.329984723794738</v>
        <stp/>
        <stp>##V3_BDPV12</stp>
        <stp>DVA US Equity</stp>
        <stp>pe_ratio</stp>
        <stp>[VALORES POTENCIALES Y SEGUIMIENTO.xlsx]POTENCIALES!R85C16</stp>
        <tr r="P85" s="1"/>
      </tp>
      <tp>
        <v>25.972042359919357</v>
        <stp/>
        <stp>##V3_BDPV12</stp>
        <stp>HLNE US Equity</stp>
        <stp>pe_ratio</stp>
        <stp>[VALORES POTENCIALES Y SEGUIMIENTO.xlsx]POTENCIALES!R112C16</stp>
        <tr r="P112" s="1"/>
      </tp>
      <tp t="s">
        <v>Kellogg Co</v>
        <stp/>
        <stp>##V3_BDPV12</stp>
        <stp>K UN Equity</stp>
        <stp>SECURITY_NAME</stp>
        <stp>[VALORES POTENCIALES Y SEGUIMIENTO.xlsx]SPX SX5E CAC40 DAX30 IBEX35!R266C5</stp>
        <tr r="E266" s="6"/>
      </tp>
      <tp>
        <v>45.88</v>
        <stp/>
        <stp>##V3_BDPV12</stp>
        <stp>B US Equity</stp>
        <stp>PX_CLOSE_1D</stp>
        <stp>[VALORES POTENCIALES Y SEGUIMIENTO.xlsx]POTENCIALES!R209C32</stp>
        <tr r="AF209" s="1"/>
      </tp>
      <tp t="s">
        <v>#N/A N/A</v>
        <stp/>
        <stp>##V3_BDPV12</stp>
        <stp>QTRX US Equity</stp>
        <stp>NET_DEBT_TO_EBITDA</stp>
        <stp>[VALORES POTENCIALES Y SEGUIMIENTO.xlsx]CARTERA!R18C23</stp>
        <tr r="W18" s="4"/>
      </tp>
      <tp t="s">
        <v>#N/A N/A</v>
        <stp/>
        <stp>##V3_BDPV12</stp>
        <stp>PYPL US Equity</stp>
        <stp>DVD_PAY_DT</stp>
        <stp>[VALORES POTENCIALES Y SEGUIMIENTO.xlsx]CARTERA!R27C41</stp>
        <tr r="AO27" s="4"/>
      </tp>
      <tp t="s">
        <v>XPeng Inc</v>
        <stp/>
        <stp>##V3_BDPV12</stp>
        <stp>XPEV US Equity</stp>
        <stp>SECURITY_NAME</stp>
        <stp>[VALORES POTENCIALES Y SEGUIMIENTO.xlsx]CARTERA!R33C34</stp>
        <tr r="AH33" s="4"/>
      </tp>
      <tp t="s">
        <v>Telecommunications</v>
        <stp/>
        <stp>##V3_BDPV12</stp>
        <stp>DISH UW Equity</stp>
        <stp>ICB_INDUSTRY_NAME</stp>
        <stp>[VALORES POTENCIALES Y SEGUIMIENTO.xlsx]SPX SX5E CAC40 DAX30 IBEX35!R145C4</stp>
        <tr r="D145" s="6"/>
      </tp>
      <tp t="s">
        <v>USD</v>
        <stp/>
        <stp>##V3_BDPV12</stp>
        <stp>FIVE US Equity</stp>
        <stp>CRNCY</stp>
        <stp>[VALORES POTENCIALES Y SEGUIMIENTO.xlsx]POTENCIALES!R236C14</stp>
        <tr r="N236" s="1"/>
      </tp>
      <tp t="s">
        <v>USD</v>
        <stp/>
        <stp>##V3_BDPV12</stp>
        <stp>FIVN US Equity</stp>
        <stp>CRNCY</stp>
        <stp>[VALORES POTENCIALES Y SEGUIMIENTO.xlsx]POTENCIALES!R286C14</stp>
        <tr r="N286" s="1"/>
      </tp>
      <tp>
        <v>1108505.240557425</v>
        <stp/>
        <stp>##V3_BDPV12</stp>
        <stp>AMZN US Equity</stp>
        <stp>CURR_ENTP_VAL</stp>
        <stp>[VALORES POTENCIALES Y SEGUIMIENTO.xlsx]POTENCIALES!R262C18</stp>
        <tr r="R262" s="1"/>
      </tp>
      <tp>
        <v>106.04</v>
        <stp/>
        <stp>##V3_BDPV12</stp>
        <stp>CP CN Equity</stp>
        <stp>PX_CLOSE_1D</stp>
        <stp>[VALORES POTENCIALES Y SEGUIMIENTO.xlsx]POTENCIALES!R170C32</stp>
        <tr r="AF170" s="1"/>
      </tp>
      <tp t="s">
        <v>XPeng Inc</v>
        <stp/>
        <stp>##V3_BDPV12</stp>
        <stp>XPEV US Equity</stp>
        <stp>SECURITY_NAME</stp>
        <stp>[VALORES POTENCIALES Y SEGUIMIENTO.xlsx]CARTERA!R33C10</stp>
        <tr r="J33" s="4"/>
      </tp>
      <tp>
        <v>70.25</v>
        <stp/>
        <stp>##V3_BDPV12</stp>
        <stp>MOG/A US Equity</stp>
        <stp>LOW_52WEEK</stp>
        <stp>[VALORES POTENCIALES Y SEGUIMIENTO.xlsx]POTENCIALES!R208C35</stp>
        <tr r="AI208" s="1"/>
      </tp>
      <tp>
        <v>45.35</v>
        <stp/>
        <stp>##V3_BDPV12</stp>
        <stp>HP US Equity</stp>
        <stp>PX_CLOSE_1D</stp>
        <stp>[VALORES POTENCIALES Y SEGUIMIENTO.xlsx]POTENCIALES!R332C32</stp>
        <tr r="AF332" s="1"/>
      </tp>
      <tp t="s">
        <v>#N/A N/A</v>
        <stp/>
        <stp>##V3_BDPV12</stp>
        <stp>BA US Equity</stp>
        <stp>pe_ratio</stp>
        <stp>[VALORES POTENCIALES Y SEGUIMIENTO.xlsx]CARTERA!R24C18</stp>
        <tr r="R24" s="4"/>
      </tp>
      <tp t="s">
        <v>USD</v>
        <stp/>
        <stp>##V3_BDPV12</stp>
        <stp>FISV US Equity</stp>
        <stp>CRNCY</stp>
        <stp>[VALORES POTENCIALES Y SEGUIMIENTO.xlsx]POTENCIALES!R309C14</stp>
        <tr r="N309" s="1"/>
      </tp>
      <tp t="s">
        <v>USD</v>
        <stp/>
        <stp>##V3_BDPV12</stp>
        <stp>FISV US Equity</stp>
        <stp>CRNCY</stp>
        <stp>[VALORES POTENCIALES Y SEGUIMIENTO.xlsx]POTENCIALES!R311C14</stp>
        <tr r="N311" s="1"/>
      </tp>
      <tp t="s">
        <v>Technology</v>
        <stp/>
        <stp>##V3_BDPV12</stp>
        <stp>INTU UW Equity</stp>
        <stp>ICB_INDUSTRY_NAME</stp>
        <stp>[VALORES POTENCIALES Y SEGUIMIENTO.xlsx]SPX SX5E CAC40 DAX30 IBEX35!R248C4</stp>
        <tr r="D248" s="6"/>
      </tp>
      <tp t="s">
        <v>USD</v>
        <stp/>
        <stp>##V3_BDPV12</stp>
        <stp>VIPS US Equity</stp>
        <stp>CRNCY</stp>
        <stp>[VALORES POTENCIALES Y SEGUIMIENTO.xlsx]POTENCIALES!R361C14</stp>
        <tr r="N361" s="1"/>
      </tp>
      <tp t="s">
        <v>Health Care</v>
        <stp/>
        <stp>##V3_BDPV12</stp>
        <stp>HOLX UW Equity</stp>
        <stp>ICB_INDUSTRY_NAME</stp>
        <stp>[VALORES POTENCIALES Y SEGUIMIENTO.xlsx]SPX SX5E CAC40 DAX30 IBEX35!R229C4</stp>
        <tr r="D229" s="6"/>
      </tp>
      <tp t="s">
        <v>Industrials</v>
        <stp/>
        <stp>##V3_BDPV12</stp>
        <stp>FBHS UN Equity</stp>
        <stp>ICB_INDUSTRY_NAME</stp>
        <stp>[VALORES POTENCIALES Y SEGUIMIENTO.xlsx]SPX SX5E CAC40 DAX30 IBEX35!R187C4</stp>
        <tr r="D187" s="6"/>
      </tp>
      <tp>
        <v>2450.0822782722921</v>
        <stp/>
        <stp>##V3_BDPV12</stp>
        <stp>AMTD US Equity</stp>
        <stp>CURR_ENTP_VAL</stp>
        <stp>[VALORES POTENCIALES Y SEGUIMIENTO.xlsx]POTENCIALES!R107C18</stp>
        <tr r="R107" s="1"/>
      </tp>
      <tp>
        <v>259.85000000000002</v>
        <stp/>
        <stp>##V3_BDPV12</stp>
        <stp>BRK/B US Equity</stp>
        <stp>LOW_52WEEK</stp>
        <stp>[VALORES POTENCIALES Y SEGUIMIENTO.xlsx]POTENCIALES!R115C35</stp>
        <tr r="AI115" s="1"/>
      </tp>
      <tp>
        <v>63.61</v>
        <stp/>
        <stp>##V3_BDPV12</stp>
        <stp>KO US Equity</stp>
        <stp>PX_CLOSE_YTD</stp>
        <stp>[VALORES POTENCIALES Y SEGUIMIENTO.xlsx]POTENCIALES!R38C29</stp>
        <tr r="AC38" s="1"/>
      </tp>
      <tp>
        <v>45.71</v>
        <stp/>
        <stp>##V3_BDPV12</stp>
        <stp>MO US Equity</stp>
        <stp>PX_CLOSE_YTD</stp>
        <stp>[VALORES POTENCIALES Y SEGUIMIENTO.xlsx]POTENCIALES!R32C29</stp>
        <tr r="AC32" s="1"/>
      </tp>
      <tp t="s">
        <v>USD</v>
        <stp/>
        <stp>##V3_BDPV12</stp>
        <stp>FIZZ US Equity</stp>
        <stp>CRNCY</stp>
        <stp>[VALORES POTENCIALES Y SEGUIMIENTO.xlsx]POTENCIALES!R251C14</stp>
        <tr r="N251" s="1"/>
      </tp>
      <tp t="s">
        <v>USD</v>
        <stp/>
        <stp>##V3_BDPV12</stp>
        <stp>FICO US Equity</stp>
        <stp>CRNCY</stp>
        <stp>[VALORES POTENCIALES Y SEGUIMIENTO.xlsx]POTENCIALES!R307C14</stp>
        <tr r="N307" s="1"/>
      </tp>
      <tp t="s">
        <v>#N/A Field Not Applicable</v>
        <stp/>
        <stp>##V3_BDPV12</stp>
        <stp>HSIC US Equity</stp>
        <stp>DVD_EX_DT</stp>
        <stp>[VALORES POTENCIALES Y SEGUIMIENTO.xlsx]POTENCIALES!R76C11</stp>
        <tr r="K76" s="1"/>
      </tp>
      <tp t="s">
        <v>USD</v>
        <stp/>
        <stp>##V3_BDPV12</stp>
        <stp>WING US Equity</stp>
        <stp>CRNCY</stp>
        <stp>[VALORES POTENCIALES Y SEGUIMIENTO.xlsx]POTENCIALES!R252C14</stp>
        <tr r="N252" s="1"/>
      </tp>
      <tp t="s">
        <v>Consumer Discretionary</v>
        <stp/>
        <stp>##V3_BDPV12</stp>
        <stp>GRMN UW Equity</stp>
        <stp>ICB_INDUSTRY_NAME</stp>
        <stp>[VALORES POTENCIALES Y SEGUIMIENTO.xlsx]SPX SX5E CAC40 DAX30 IBEX35!R216C4</stp>
        <tr r="D216" s="6"/>
      </tp>
      <tp t="s">
        <v>USD</v>
        <stp/>
        <stp>##V3_BDPV12</stp>
        <stp>MIME US Equity</stp>
        <stp>CRNCY</stp>
        <stp>[VALORES POTENCIALES Y SEGUIMIENTO.xlsx]POTENCIALES!R278C14</stp>
        <tr r="N278" s="1"/>
      </tp>
      <tp t="s">
        <v>Telecommunications</v>
        <stp/>
        <stp>##V3_BDPV12</stp>
        <stp>CSCO UW Equity</stp>
        <stp>ICB_INDUSTRY_NAME</stp>
        <stp>[VALORES POTENCIALES Y SEGUIMIENTO.xlsx]SPX SX5E CAC40 DAX30 IBEX35!R122C4</stp>
        <tr r="D122" s="6"/>
      </tp>
      <tp>
        <v>102436.15175945</v>
        <stp/>
        <stp>##V3_BDPV12</stp>
        <stp>AMAT US Equity</stp>
        <stp>CURR_ENTP_VAL</stp>
        <stp>[VALORES POTENCIALES Y SEGUIMIENTO.xlsx]POTENCIALES!R359C18</stp>
        <tr r="R359" s="1"/>
      </tp>
      <tp>
        <v>142.79</v>
        <stp/>
        <stp>##V3_BDPV12</stp>
        <stp>EA US Equity</stp>
        <stp>HIGH_52WEEK</stp>
        <stp>[VALORES POTENCIALES Y SEGUIMIENTO.xlsx]POTENCIALES!R329C33</stp>
        <tr r="AG329" s="1"/>
      </tp>
      <tp>
        <v>223.23</v>
        <stp/>
        <stp>##V3_BDPV12</stp>
        <stp>BA US Equity</stp>
        <stp>HIGH_52WEEK</stp>
        <stp>[VALORES POTENCIALES Y SEGUIMIENTO.xlsx]POTENCIALES!R196C33</stp>
        <tr r="AG196" s="1"/>
      </tp>
      <tp>
        <v>390</v>
        <stp/>
        <stp>##V3_BDPV12</stp>
        <stp>MA US Equity</stp>
        <stp>HIGH_52WEEK</stp>
        <stp>[VALORES POTENCIALES Y SEGUIMIENTO.xlsx]POTENCIALES!R103C33</stp>
        <tr r="AG103" s="1"/>
      </tp>
      <tp>
        <v>0</v>
        <stp/>
        <stp>##V3_BDPV12</stp>
        <stp>IPGP US Equity</stp>
        <stp>EQY_DPS</stp>
        <stp>[VALORES POTENCIALES Y SEGUIMIENTO.xlsx]POTENCIALES!R350C10</stp>
        <tr r="J350" s="1"/>
      </tp>
      <tp t="s">
        <v>19/01/2022</v>
        <stp/>
        <stp>##V3_BDPV12</stp>
        <stp>KSU US Equity</stp>
        <stp>DVD_PAY_DT</stp>
        <stp>[VALORES POTENCIALES Y SEGUIMIENTO.xlsx]CARTERA!R16C41</stp>
        <tr r="AO16" s="4"/>
      </tp>
      <tp>
        <v>2</v>
        <stp/>
        <stp>##V3_BDPV12</stp>
        <stp>NTAP US Equity</stp>
        <stp>EQY_DPS</stp>
        <stp>[VALORES POTENCIALES Y SEGUIMIENTO.xlsx]POTENCIALES!R333C10</stp>
        <tr r="J333" s="1"/>
      </tp>
      <tp t="s">
        <v>24/02/2023</v>
        <stp/>
        <stp>##V3_BDPV12</stp>
        <stp>TK US Equity</stp>
        <stp>EXPECTED_REPORT_DT</stp>
        <stp>[VALORES POTENCIALES Y SEGUIMIENTO.xlsx]CARTERA!R64C36</stp>
        <tr r="AJ64" s="4"/>
      </tp>
      <tp t="s">
        <v>#N/A Field Not Applicable</v>
        <stp/>
        <stp>##V3_BDPV12</stp>
        <stp>BRK/B US Equity</stp>
        <stp>EQY_DPS</stp>
        <stp>[VALORES POTENCIALES Y SEGUIMIENTO.xlsx]POTENCIALES!R115C10</stp>
        <tr r="J115" s="1"/>
      </tp>
      <tp>
        <v>0</v>
        <stp/>
        <stp>##V3_BDPV12</stp>
        <stp>CHKP US Equity</stp>
        <stp>EQY_DPS</stp>
        <stp>[VALORES POTENCIALES Y SEGUIMIENTO.xlsx]POTENCIALES!R360C10</stp>
        <tr r="J360" s="1"/>
      </tp>
      <tp t="s">
        <v>17/02/2023</v>
        <stp/>
        <stp>##V3_BDPV12</stp>
        <stp>AIR FP Equity</stp>
        <stp>EXPECTED_REPORT_DT</stp>
        <stp>[VALORES POTENCIALES Y SEGUIMIENTO.xlsx]CARTERA!R32C36</stp>
        <tr r="AJ32" s="4"/>
      </tp>
      <tp t="s">
        <v>27/04/2023</v>
        <stp/>
        <stp>##V3_BDPV12</stp>
        <stp>BA US Equity</stp>
        <stp>EXPECTED_REPORT_DT</stp>
        <stp>[VALORES POTENCIALES Y SEGUIMIENTO.xlsx]CARTERA!R24C36</stp>
        <tr r="AJ24" s="4"/>
      </tp>
      <tp t="s">
        <v>#N/A N/A</v>
        <stp/>
        <stp>##V3_BDPV12</stp>
        <stp>SPM IM Equity</stp>
        <stp>EV_EBITDA_ADJUSTED</stp>
        <stp>[VALORES POTENCIALES Y SEGUIMIENTO.xlsx]CARTERA!R63C17</stp>
        <tr r="Q63" s="4"/>
      </tp>
      <tp t="s">
        <v>27/04/2023</v>
        <stp/>
        <stp>##V3_BDPV12</stp>
        <stp>FB US Equity</stp>
        <stp>EXPECTED_REPORT_DT</stp>
        <stp>[VALORES POTENCIALES Y SEGUIMIENTO.xlsx]CARTERA!R37C36</stp>
        <tr r="AJ37" s="4"/>
      </tp>
      <tp t="s">
        <v>14/02/2023</v>
        <stp/>
        <stp>##V3_BDPV12</stp>
        <stp>KO US Equity</stp>
        <stp>EXPECTED_REPORT_DT</stp>
        <stp>[VALORES POTENCIALES Y SEGUIMIENTO.xlsx]CARTERA!R42C36</stp>
        <tr r="AJ42" s="4"/>
      </tp>
      <tp t="s">
        <v>03/03/2023</v>
        <stp/>
        <stp>##V3_BDPV12</stp>
        <stp>KR US Equity</stp>
        <stp>EXPECTED_REPORT_DT</stp>
        <stp>[VALORES POTENCIALES Y SEGUIMIENTO.xlsx]CARTERA!R43C36</stp>
        <tr r="AJ43" s="4"/>
      </tp>
      <tp>
        <v>3.77</v>
        <stp/>
        <stp>##V3_BDPV12</stp>
        <stp>RTN US Equity</stp>
        <stp>EQY_DPS</stp>
        <stp>[VALORES POTENCIALES Y SEGUIMIENTO.xlsx]POTENCIALES!R197C10</stp>
        <tr r="J197" s="1"/>
      </tp>
      <tp>
        <v>1.8</v>
        <stp/>
        <stp>##V3_BDPV12</stp>
        <stp>SON US Equity</stp>
        <stp>EQY_DPS</stp>
        <stp>[VALORES POTENCIALES Y SEGUIMIENTO.xlsx]POTENCIALES!R168C10</stp>
        <tr r="J168" s="1"/>
      </tp>
      <tp>
        <v>0.84499999999999997</v>
        <stp/>
        <stp>##V3_BDPV12</stp>
        <stp>WCN US Equity</stp>
        <stp>EQY_DPS</stp>
        <stp>[VALORES POTENCIALES Y SEGUIMIENTO.xlsx]POTENCIALES!R147C10</stp>
        <tr r="J147" s="1"/>
      </tp>
      <tp>
        <v>0.89</v>
        <stp/>
        <stp>##V3_BDPV12</stp>
        <stp>GPN US Equity</stp>
        <stp>EQY_DPS</stp>
        <stp>[VALORES POTENCIALES Y SEGUIMIENTO.xlsx]POTENCIALES!R193C10</stp>
        <tr r="J193" s="1"/>
      </tp>
      <tp>
        <v>3.97</v>
        <stp/>
        <stp>##V3_BDPV12</stp>
        <stp>HON US Equity</stp>
        <stp>EQY_DPS</stp>
        <stp>[VALORES POTENCIALES Y SEGUIMIENTO.xlsx]POTENCIALES!R125C10</stp>
        <tr r="J125" s="1"/>
      </tp>
      <tp>
        <v>0.66</v>
        <stp/>
        <stp>##V3_BDPV12</stp>
        <stp>STN CN Equity</stp>
        <stp>EQY_DPS</stp>
        <stp>[VALORES POTENCIALES Y SEGUIMIENTO.xlsx]POTENCIALES!R141C10</stp>
        <tr r="J141" s="1"/>
      </tp>
      <tp>
        <v>1.1599999999999999</v>
        <stp/>
        <stp>##V3_BDPV12</stp>
        <stp>BEN US Equity</stp>
        <stp>EQY_DPS</stp>
        <stp>[VALORES POTENCIALES Y SEGUIMIENTO.xlsx]POTENCIALES!R113C10</stp>
        <tr r="J113" s="1"/>
      </tp>
      <tp>
        <v>0</v>
        <stp/>
        <stp>##V3_BDPV12</stp>
        <stp>JWN US Equity</stp>
        <stp>EQY_DPS</stp>
        <stp>[VALORES POTENCIALES Y SEGUIMIENTO.xlsx]POTENCIALES!R235C10</stp>
        <tr r="J235" s="1"/>
      </tp>
      <tp>
        <v>0</v>
        <stp/>
        <stp>##V3_BDPV12</stp>
        <stp>BBD/B CN Equity</stp>
        <stp>EQY_DPS</stp>
        <stp>[VALORES POTENCIALES Y SEGUIMIENTO.xlsx]POTENCIALES!R198C10</stp>
        <tr r="J198" s="1"/>
      </tp>
      <tp>
        <v>0</v>
        <stp/>
        <stp>##V3_BDPV12</stp>
        <stp>PSN US Equity</stp>
        <stp>EQY_DPS</stp>
        <stp>[VALORES POTENCIALES Y SEGUIMIENTO.xlsx]POTENCIALES!R341C10</stp>
        <tr r="J341" s="1"/>
      </tp>
      <tp>
        <v>4.6900000000000004</v>
        <stp/>
        <stp>##V3_BDPV12</stp>
        <stp>TXN US Equity</stp>
        <stp>EQY_DPS</stp>
        <stp>[VALORES POTENCIALES Y SEGUIMIENTO.xlsx]POTENCIALES!R348C10</stp>
        <tr r="J348" s="1"/>
      </tp>
      <tp>
        <v>0</v>
        <stp/>
        <stp>##V3_BDPV12</stp>
        <stp>TRIP US Equity</stp>
        <stp>EQY_DPS</stp>
        <stp>[VALORES POTENCIALES Y SEGUIMIENTO.xlsx]POTENCIALES!R265C10</stp>
        <tr r="J265" s="1"/>
      </tp>
      <tp t="s">
        <v>CANADA</v>
        <stp/>
        <stp>##V3_BDPV12</stp>
        <stp>CCL/B CN Equity</stp>
        <stp>COUNTRY_FULL_NAME</stp>
        <stp>[VALORES POTENCIALES Y SEGUIMIENTO.xlsx]POTENCIALES!R167C13</stp>
        <tr r="M167" s="1"/>
      </tp>
      <tp t="s">
        <v>#N/A N/A</v>
        <stp/>
        <stp>##V3_BDPV12</stp>
        <stp>COR PL Equity</stp>
        <stp>NET_DEBT_TO_EBITDA</stp>
        <stp>[VALORES POTENCIALES Y SEGUIMIENTO.xlsx]CARTERA!R54C23</stp>
        <tr r="W54" s="4"/>
      </tp>
      <tp>
        <v>23.418902292277497</v>
        <stp/>
        <stp>##V3_BDPV12</stp>
        <stp>KMB US Equity</stp>
        <stp>pe_ratio</stp>
        <stp>[VALORES POTENCIALES Y SEGUIMIENTO.xlsx]POTENCIALES!R89C16</stp>
        <tr r="P89" s="1"/>
      </tp>
      <tp>
        <v>16.086132315650215</v>
        <stp/>
        <stp>##V3_BDPV12</stp>
        <stp>KLAC US Equity</stp>
        <stp>pe_ratio</stp>
        <stp>[VALORES POTENCIALES Y SEGUIMIENTO.xlsx]POTENCIALES!R357C16</stp>
        <tr r="P357" s="1"/>
      </tp>
      <tp t="s">
        <v>AT&amp;T Inc</v>
        <stp/>
        <stp>##V3_BDPV12</stp>
        <stp>T UN Equity</stp>
        <stp>SECURITY_NAME</stp>
        <stp>[VALORES POTENCIALES Y SEGUIMIENTO.xlsx]SPX SX5E CAC40 DAX30 IBEX35!R435C5</stp>
        <tr r="E435" s="6"/>
      </tp>
      <tp>
        <v>154.55000000000001</v>
        <stp/>
        <stp>##V3_BDPV12</stp>
        <stp>A US Equity</stp>
        <stp>PX_CLOSE_1D</stp>
        <stp>[VALORES POTENCIALES Y SEGUIMIENTO.xlsx]POTENCIALES!R131C32</stp>
        <tr r="AF131" s="1"/>
      </tp>
      <tp t="s">
        <v>#N/A N/A</v>
        <stp/>
        <stp>##V3_BDPV12</stp>
        <stp>ICLN US Equity</stp>
        <stp>EXPECTED_REPORT_DT</stp>
        <stp>[VALORES POTENCIALES Y SEGUIMIENTO.xlsx]CARTERA!R52C36</stp>
        <tr r="AJ52" s="4"/>
      </tp>
      <tp>
        <v>40908310770.176003</v>
        <stp/>
        <stp>##V3_BDPV12</stp>
        <stp>BBVA SQ Equity</stp>
        <stp>CUR_MKT_CAP</stp>
        <stp>[VALORES POTENCIALES Y SEGUIMIENTO.xlsx]SPX SX5E CAC40 DAX30 IBEX35!R17C12</stp>
        <tr r="L17" s="6"/>
      </tp>
      <tp t="s">
        <v>Telecommunications</v>
        <stp/>
        <stp>##V3_BDPV12</stp>
        <stp>CHTR UW Equity</stp>
        <stp>ICB_INDUSTRY_NAME</stp>
        <stp>[VALORES POTENCIALES Y SEGUIMIENTO.xlsx]SPX SX5E CAC40 DAX30 IBEX35!R101C4</stp>
        <tr r="D101" s="6"/>
      </tp>
      <tp t="s">
        <v>Health Care</v>
        <stp/>
        <stp>##V3_BDPV12</stp>
        <stp>GILD UW Equity</stp>
        <stp>ICB_INDUSTRY_NAME</stp>
        <stp>[VALORES POTENCIALES Y SEGUIMIENTO.xlsx]SPX SX5E CAC40 DAX30 IBEX35!R205C4</stp>
        <tr r="D205" s="6"/>
      </tp>
      <tp t="s">
        <v>Financials</v>
        <stp/>
        <stp>##V3_BDPV12</stp>
        <stp>FITB UW Equity</stp>
        <stp>ICB_INDUSTRY_NAME</stp>
        <stp>[VALORES POTENCIALES Y SEGUIMIENTO.xlsx]SPX SX5E CAC40 DAX30 IBEX35!R194C4</stp>
        <tr r="D194" s="6"/>
      </tp>
      <tp t="s">
        <v>UNITED STATES</v>
        <stp/>
        <stp>##V3_BDPV12</stp>
        <stp>CSCO US Equity</stp>
        <stp>COUNTRY_FULL_NAME</stp>
        <stp>[VALORES POTENCIALES Y SEGUIMIENTO.xlsx]POTENCIALES!R13C13</stp>
        <tr r="M13" s="1"/>
      </tp>
      <tp t="s">
        <v>UNITED STATES</v>
        <stp/>
        <stp>##V3_BDPV12</stp>
        <stp>CSGP US Equity</stp>
        <stp>COUNTRY_FULL_NAME</stp>
        <stp>[VALORES POTENCIALES Y SEGUIMIENTO.xlsx]POTENCIALES!R45C13</stp>
        <tr r="M45" s="1"/>
      </tp>
      <tp>
        <v>179.5484619140625</v>
        <stp/>
        <stp>##V3_BDPV12</stp>
        <stp>CIGI CN Equity</stp>
        <stp>BEST_TARGET_PRICE</stp>
        <stp>[VALORES POTENCIALES Y SEGUIMIENTO.xlsx]POTENCIALES!R53C27</stp>
        <tr r="AA53" s="1"/>
      </tp>
      <tp>
        <v>46148.445310989082</v>
        <stp/>
        <stp>##V3_BDPV12</stp>
        <stp>VIPS US Equity</stp>
        <stp>CURR_ENTP_VAL</stp>
        <stp>[VALORES POTENCIALES Y SEGUIMIENTO.xlsx]CARTERA!R58C21</stp>
        <tr r="U58" s="4"/>
      </tp>
      <tp t="s">
        <v>UNITED STATES</v>
        <stp/>
        <stp>##V3_BDPV12</stp>
        <stp>CTAS US Equity</stp>
        <stp>COUNTRY_FULL_NAME</stp>
        <stp>[VALORES POTENCIALES Y SEGUIMIENTO.xlsx]POTENCIALES!R47C13</stp>
        <tr r="M47" s="1"/>
      </tp>
      <tp t="s">
        <v>#N/A Field Not Applicable</v>
        <stp/>
        <stp>##V3_BDPV12</stp>
        <stp>FB US Equity</stp>
        <stp>pe_ratio</stp>
        <stp>[VALORES POTENCIALES Y SEGUIMIENTO.xlsx]CARTERA!R37C18</stp>
        <tr r="R37" s="4"/>
      </tp>
      <tp t="s">
        <v>USD</v>
        <stp/>
        <stp>##V3_BDPV12</stp>
        <stp>AJRD US Equity</stp>
        <stp>CRNCY</stp>
        <stp>[VALORES POTENCIALES Y SEGUIMIENTO.xlsx]POTENCIALES!R203C14</stp>
        <tr r="N203" s="1"/>
      </tp>
      <tp>
        <v>480.23077392578125</v>
        <stp/>
        <stp>##V3_BDPV12</stp>
        <stp>CTAS US Equity</stp>
        <stp>BEST_TARGET_PRICE</stp>
        <stp>[VALORES POTENCIALES Y SEGUIMIENTO.xlsx]POTENCIALES!R47C27</stp>
        <tr r="AA47" s="1"/>
      </tp>
      <tp>
        <v>23982.384181050002</v>
        <stp/>
        <stp>##V3_BDPV12</stp>
        <stp>ANSS US Equity</stp>
        <stp>CURR_ENTP_VAL</stp>
        <stp>[VALORES POTENCIALES Y SEGUIMIENTO.xlsx]POTENCIALES!R295C18</stp>
        <tr r="R295" s="1"/>
      </tp>
      <tp t="s">
        <v>Energy</v>
        <stp/>
        <stp>##V3_BDPV12</stp>
        <stp>FANG UW Equity</stp>
        <stp>ICB_INDUSTRY_NAME</stp>
        <stp>[VALORES POTENCIALES Y SEGUIMIENTO.xlsx]SPX SX5E CAC40 DAX30 IBEX35!R184C4</stp>
        <tr r="D184" s="6"/>
      </tp>
      <tp>
        <v>53853.61181794</v>
        <stp/>
        <stp>##V3_BDPV12</stp>
        <stp>SNPS US Equity</stp>
        <stp>CURR_ENTP_VAL</stp>
        <stp>[VALORES POTENCIALES Y SEGUIMIENTO.xlsx]POTENCIALES!R292C18</stp>
        <tr r="R292" s="1"/>
      </tp>
      <tp>
        <v>6644.8781406399994</v>
        <stp/>
        <stp>##V3_BDPV12</stp>
        <stp>GNTX US Equity</stp>
        <stp>CURR_ENTP_VAL</stp>
        <stp>[VALORES POTENCIALES Y SEGUIMIENTO.xlsx]POTENCIALES!R133C18</stp>
        <tr r="R133" s="1"/>
      </tp>
      <tp>
        <v>78.790000000000006</v>
        <stp/>
        <stp>##V3_BDPV12</stp>
        <stp>CL US Equity</stp>
        <stp>PX_CLOSE_YTD</stp>
        <stp>[VALORES POTENCIALES Y SEGUIMIENTO.xlsx]POTENCIALES!R67C29</stp>
        <tr r="AC67" s="1"/>
      </tp>
      <tp>
        <v>248.11</v>
        <stp/>
        <stp>##V3_BDPV12</stp>
        <stp>EL US Equity</stp>
        <stp>PX_CLOSE_YTD</stp>
        <stp>[VALORES POTENCIALES Y SEGUIMIENTO.xlsx]POTENCIALES!R68C29</stp>
        <tr r="AC68" s="1"/>
      </tp>
      <tp t="s">
        <v>CANADA</v>
        <stp/>
        <stp>##V3_BDPV12</stp>
        <stp>CIGI CN Equity</stp>
        <stp>COUNTRY_FULL_NAME</stp>
        <stp>[VALORES POTENCIALES Y SEGUIMIENTO.xlsx]POTENCIALES!R53C13</stp>
        <tr r="M53" s="1"/>
      </tp>
      <tp>
        <v>131116.24190000002</v>
        <stp/>
        <stp>##V3_BDPV12</stp>
        <stp>INTC US Equity</stp>
        <stp>CURR_ENTP_VAL</stp>
        <stp>[VALORES POTENCIALES Y SEGUIMIENTO.xlsx]POTENCIALES!R352C18</stp>
        <tr r="R352" s="1"/>
      </tp>
      <tp t="s">
        <v>USD</v>
        <stp/>
        <stp>##V3_BDPV12</stp>
        <stp>TJX  US Equity</stp>
        <stp>CRNCY</stp>
        <stp>[VALORES POTENCIALES Y SEGUIMIENTO.xlsx]POTENCIALES!R234C14</stp>
        <tr r="N234" s="1"/>
      </tp>
      <tp>
        <v>53.828571319580078</v>
        <stp/>
        <stp>##V3_BDPV12</stp>
        <stp>CSCO US Equity</stp>
        <stp>BEST_TARGET_PRICE</stp>
        <stp>[VALORES POTENCIALES Y SEGUIMIENTO.xlsx]POTENCIALES!R13C27</stp>
        <tr r="AA13" s="1"/>
      </tp>
      <tp>
        <v>89</v>
        <stp/>
        <stp>##V3_BDPV12</stp>
        <stp>CSGP US Equity</stp>
        <stp>BEST_TARGET_PRICE</stp>
        <stp>[VALORES POTENCIALES Y SEGUIMIENTO.xlsx]POTENCIALES!R45C27</stp>
        <tr r="AA45" s="1"/>
      </tp>
      <tp>
        <v>121542.48860149999</v>
        <stp/>
        <stp>##V3_BDPV12</stp>
        <stp>INTU US Equity</stp>
        <stp>CURR_ENTP_VAL</stp>
        <stp>[VALORES POTENCIALES Y SEGUIMIENTO.xlsx]POTENCIALES!R283C18</stp>
        <tr r="R283" s="1"/>
      </tp>
      <tp t="s">
        <v>#N/A N/A</v>
        <stp/>
        <stp>##V3_BDPV12</stp>
        <stp>CLGX US Equity</stp>
        <stp>BEST_TARGET_PRICE</stp>
        <stp>[VALORES POTENCIALES Y SEGUIMIENTO.xlsx]POTENCIALES!R46C27</stp>
        <tr r="AA46" s="1"/>
      </tp>
      <tp t="s">
        <v>#N/A N/A</v>
        <stp/>
        <stp>##V3_BDPV12</stp>
        <stp>DNKN US Equity</stp>
        <stp>CURR_ENTP_VAL</stp>
        <stp>[VALORES POTENCIALES Y SEGUIMIENTO.xlsx]POTENCIALES!R243C18</stp>
        <tr r="R243" s="1"/>
      </tp>
      <tp t="s">
        <v>#N/A N/A</v>
        <stp/>
        <stp>##V3_BDPV12</stp>
        <stp>INOV US Equity</stp>
        <stp>CURR_ENTP_VAL</stp>
        <stp>[VALORES POTENCIALES Y SEGUIMIENTO.xlsx]POTENCIALES!R312C18</stp>
        <tr r="R312" s="1"/>
      </tp>
      <tp t="s">
        <v>UNITED STATES</v>
        <stp/>
        <stp>##V3_BDPV12</stp>
        <stp>CLGX US Equity</stp>
        <stp>COUNTRY_FULL_NAME</stp>
        <stp>[VALORES POTENCIALES Y SEGUIMIENTO.xlsx]POTENCIALES!R46C13</stp>
        <tr r="M46" s="1"/>
      </tp>
      <tp t="s">
        <v>#N/A N/A</v>
        <stp/>
        <stp>##V3_BDPV12</stp>
        <stp>LB US Equity</stp>
        <stp>HIGH_52WEEK</stp>
        <stp>[VALORES POTENCIALES Y SEGUIMIENTO.xlsx]POTENCIALES!R211C33</stp>
        <tr r="AG211" s="1"/>
      </tp>
      <tp t="s">
        <v>#N/A N/A</v>
        <stp/>
        <stp>##V3_BDPV12</stp>
        <stp>FB US Equity</stp>
        <stp>HIGH_52WEEK</stp>
        <stp>[VALORES POTENCIALES Y SEGUIMIENTO.xlsx]POTENCIALES!R272C33</stp>
        <tr r="AG272" s="1"/>
      </tp>
      <tp t="s">
        <v>#N/A N/A</v>
        <stp/>
        <stp>##V3_BDPV12</stp>
        <stp>ZNGA US Equity</stp>
        <stp>CURR_ENTP_VAL</stp>
        <stp>[VALORES POTENCIALES Y SEGUIMIENTO.xlsx]POTENCIALES!R328C18</stp>
        <tr r="R328" s="1"/>
      </tp>
      <tp t="s">
        <v>Utilities</v>
        <stp/>
        <stp>##V3_BDPV12</stp>
        <stp>EVRG UN Equity</stp>
        <stp>ICB_INDUSTRY_NAME</stp>
        <stp>[VALORES POTENCIALES Y SEGUIMIENTO.xlsx]SPX SX5E CAC40 DAX30 IBEX35!R177C4</stp>
        <tr r="D177" s="6"/>
      </tp>
      <tp>
        <v>283.89999999999998</v>
        <stp/>
        <stp>##V3_BDPV12</stp>
        <stp>ROG SW Equity</stp>
        <stp>LAST PRICE</stp>
        <stp>[VALORES POTENCIALES Y SEGUIMIENTO.xlsx]CARTERA!R17C15</stp>
        <tr r="O17" s="4"/>
      </tp>
      <tp>
        <v>1.4</v>
        <stp/>
        <stp>##V3_BDPV12</stp>
        <stp>LDOS US Equity</stp>
        <stp>EQY_DPS</stp>
        <stp>[VALORES POTENCIALES Y SEGUIMIENTO.xlsx]POTENCIALES!R339C10</stp>
        <tr r="J339" s="1"/>
      </tp>
      <tp t="s">
        <v>30/03/2023</v>
        <stp/>
        <stp>##V3_BDPV12</stp>
        <stp>COK GY Equity</stp>
        <stp>EXPECTED_REPORT_DT</stp>
        <stp>[VALORES POTENCIALES Y SEGUIMIENTO.xlsx]CARTERA!R46C36</stp>
        <tr r="AJ46" s="4"/>
      </tp>
      <tp>
        <v>23.621299817440264</v>
        <stp/>
        <stp>##V3_BDPV12</stp>
        <stp>GOOGL US Equity</stp>
        <stp>RETURN_COM_EQY</stp>
        <stp>[VALORES POTENCIALES Y SEGUIMIENTO.xlsx]CARTERA!R14C19</stp>
        <tr r="S14" s="4"/>
      </tp>
      <tp>
        <v>0</v>
        <stp/>
        <stp>##V3_BDPV12</stp>
        <stp>ANSS US Equity</stp>
        <stp>EQY_DPS</stp>
        <stp>[VALORES POTENCIALES Y SEGUIMIENTO.xlsx]POTENCIALES!R295C10</stp>
        <tr r="J295" s="1"/>
      </tp>
      <tp>
        <v>0.4</v>
        <stp/>
        <stp>##V3_BDPV12</stp>
        <stp>AEIS US Equity</stp>
        <stp>EQY_DPS</stp>
        <stp>[VALORES POTENCIALES Y SEGUIMIENTO.xlsx]POTENCIALES!R249C10</stp>
        <tr r="J249" s="1"/>
      </tp>
      <tp>
        <v>0</v>
        <stp/>
        <stp>##V3_BDPV12</stp>
        <stp>CDNS US Equity</stp>
        <stp>EQY_DPS</stp>
        <stp>[VALORES POTENCIALES Y SEGUIMIENTO.xlsx]POTENCIALES!R291C10</stp>
        <tr r="J291" s="1"/>
      </tp>
      <tp>
        <v>1.48</v>
        <stp/>
        <stp>##V3_BDPV12</stp>
        <stp>CTXS US Equity</stp>
        <stp>EQY_DPS</stp>
        <stp>[VALORES POTENCIALES Y SEGUIMIENTO.xlsx]POTENCIALES!R302C10</stp>
        <tr r="J302" s="1"/>
      </tp>
      <tp t="s">
        <v>#N/A Real Time</v>
        <stp/>
        <stp>##V3_BDPV12</stp>
        <stp>TGP US Equity</stp>
        <stp>LAST PRICE</stp>
        <stp>[VALORES POTENCIALES Y SEGUIMIENTO.xlsx]CARTERA!R56C15</stp>
        <tr r="O56" s="4"/>
      </tp>
      <tp>
        <v>0.41749999999999998</v>
        <stp/>
        <stp>##V3_BDPV12</stp>
        <stp>ATD/B CN Equity</stp>
        <stp>EQY_DPS</stp>
        <stp>[VALORES POTENCIALES Y SEGUIMIENTO.xlsx]POTENCIALES!R225C10</stp>
        <tr r="J225" s="1"/>
      </tp>
      <tp>
        <v>12.606968996464511</v>
        <stp/>
        <stp>##V3_BDPV12</stp>
        <stp>LOW US Equity</stp>
        <stp>EV_EBITDA_ADJUSTED</stp>
        <stp>[VALORES POTENCIALES Y SEGUIMIENTO.xlsx]CARTERA!R31C17</stp>
        <tr r="Q31" s="4"/>
      </tp>
      <tp t="s">
        <v>23/01/2023</v>
        <stp/>
        <stp>##V3_BDPV12</stp>
        <stp>HEI US Equity</stp>
        <stp>DVD_PAY_DT</stp>
        <stp>[VALORES POTENCIALES Y SEGUIMIENTO.xlsx]CARTERA!R25C41</stp>
        <tr r="AO25" s="4"/>
      </tp>
      <tp>
        <v>0</v>
        <stp/>
        <stp>##V3_BDPV12</stp>
        <stp>QLYS US Equity</stp>
        <stp>EQY_DPS</stp>
        <stp>[VALORES POTENCIALES Y SEGUIMIENTO.xlsx]POTENCIALES!R334C10</stp>
        <tr r="J334" s="1"/>
      </tp>
      <tp>
        <v>0</v>
        <stp/>
        <stp>##V3_BDPV12</stp>
        <stp>ACM US Equity</stp>
        <stp>EQY_DPS</stp>
        <stp>[VALORES POTENCIALES Y SEGUIMIENTO.xlsx]POTENCIALES!R136C10</stp>
        <tr r="J136" s="1"/>
      </tp>
      <tp>
        <v>2</v>
        <stp/>
        <stp>##V3_BDPV12</stp>
        <stp>YUM US Equity</stp>
        <stp>EQY_DPS</stp>
        <stp>[VALORES POTENCIALES Y SEGUIMIENTO.xlsx]POTENCIALES!R242C10</stp>
        <tr r="J242" s="1"/>
      </tp>
      <tp>
        <v>2.6</v>
        <stp/>
        <stp>##V3_BDPV12</stp>
        <stp>WSM US Equity</stp>
        <stp>EQY_DPS</stp>
        <stp>[VALORES POTENCIALES Y SEGUIMIENTO.xlsx]POTENCIALES!R233C10</stp>
        <tr r="J233" s="1"/>
      </tp>
      <tp>
        <v>0</v>
        <stp/>
        <stp>##V3_BDPV12</stp>
        <stp>SNPS US Equity</stp>
        <stp>EQY_DPS</stp>
        <stp>[VALORES POTENCIALES Y SEGUIMIENTO.xlsx]POTENCIALES!R292C10</stp>
        <tr r="J292" s="1"/>
      </tp>
      <tp>
        <v>3</v>
        <stp/>
        <stp>##V3_BDPV12</stp>
        <stp>MSM US Equity</stp>
        <stp>EQY_DPS</stp>
        <stp>[VALORES POTENCIALES Y SEGUIMIENTO.xlsx]POTENCIALES!R223C10</stp>
        <tr r="J223" s="1"/>
      </tp>
      <tp>
        <v>0</v>
        <stp/>
        <stp>##V3_BDPV12</stp>
        <stp>CRM US Equity</stp>
        <stp>EQY_DPS</stp>
        <stp>[VALORES POTENCIALES Y SEGUIMIENTO.xlsx]POTENCIALES!R288C10</stp>
        <tr r="J288" s="1"/>
      </tp>
      <tp>
        <v>6.55</v>
        <stp/>
        <stp>##V3_BDPV12</stp>
        <stp>IBM US Equity</stp>
        <stp>EQY_DPS</stp>
        <stp>[VALORES POTENCIALES Y SEGUIMIENTO.xlsx]POTENCIALES!R335C10</stp>
        <tr r="J335" s="1"/>
      </tp>
      <tp>
        <v>2.2999999999999998</v>
        <stp/>
        <stp>##V3_BDPV12</stp>
        <stp>SWKS US Equity</stp>
        <stp>EQY_DPS</stp>
        <stp>[VALORES POTENCIALES Y SEGUIMIENTO.xlsx]POTENCIALES!R349C10</stp>
        <tr r="J349" s="1"/>
      </tp>
      <tp>
        <v>0</v>
        <stp/>
        <stp>##V3_BDPV12</stp>
        <stp>VIPS US Equity</stp>
        <stp>EQY_DPS</stp>
        <stp>[VALORES POTENCIALES Y SEGUIMIENTO.xlsx]POTENCIALES!R361C10</stp>
        <tr r="J361" s="1"/>
      </tp>
      <tp t="s">
        <v>#N/A Field Not Applicable</v>
        <stp/>
        <stp>##V3_BDPV12</stp>
        <stp>JCOM US Equity</stp>
        <stp>pe_ratio</stp>
        <stp>[VALORES POTENCIALES Y SEGUIMIENTO.xlsx]POTENCIALES!R303C16</stp>
        <tr r="P303" s="1"/>
      </tp>
      <tp>
        <v>3215.6478800422401</v>
        <stp/>
        <stp>##V3_BDPV12</stp>
        <stp>KXS CN Equity</stp>
        <stp>CURR_ENTP_VAL</stp>
        <stp>[VALORES POTENCIALES Y SEGUIMIENTO.xlsx]POTENCIALES!R257C18</stp>
        <tr r="R257" s="1"/>
      </tp>
      <tp>
        <v>37.799999237060547</v>
        <stp/>
        <stp>##V3_BDPV12</stp>
        <stp>IPG US Equity</stp>
        <stp>BEST_TARGET_PRICE</stp>
        <stp>[VALORES POTENCIALES Y SEGUIMIENTO.xlsx]POTENCIALES!R9C27</stp>
        <tr r="AA9" s="1"/>
      </tp>
      <tp>
        <v>1.0720000000000001</v>
        <stp/>
        <stp>##V3_BDPV12</stp>
        <stp>eurusd curncy</stp>
        <stp>last_price</stp>
        <stp>[VALORES POTENCIALES Y SEGUIMIENTO.xlsx]CARTERA!R4C14</stp>
        <tr r="N4" s="4"/>
      </tp>
      <tp t="s">
        <v>UNITED STATES</v>
        <stp/>
        <stp>##V3_BDPV12</stp>
        <stp>OMC US Equity</stp>
        <stp>COUNTRY_FULL_NAME</stp>
        <stp>[VALORES POTENCIALES Y SEGUIMIENTO.xlsx]POTENCIALES!R8C13</stp>
        <tr r="M8" s="1"/>
      </tp>
      <tp>
        <v>35.761429888903216</v>
        <stp/>
        <stp>##V3_BDPV12</stp>
        <stp>JKHY US Equity</stp>
        <stp>pe_ratio</stp>
        <stp>[VALORES POTENCIALES Y SEGUIMIENTO.xlsx]POTENCIALES!R310C16</stp>
        <tr r="P310" s="1"/>
      </tp>
      <tp>
        <v>26.554806734072493</v>
        <stp/>
        <stp>##V3_BDPV12</stp>
        <stp>TTC US Equity</stp>
        <stp>pe_ratio</stp>
        <stp>[VALORES POTENCIALES Y SEGUIMIENTO.xlsx]POTENCIALES!R21C16</stp>
        <tr r="P21" s="1"/>
      </tp>
      <tp t="s">
        <v>#N/A N/A</v>
        <stp/>
        <stp>##V3_BDPV12</stp>
        <stp>WBC US Equity</stp>
        <stp>pe_ratio</stp>
        <stp>[VALORES POTENCIALES Y SEGUIMIENTO.xlsx]POTENCIALES!R17C16</stp>
        <tr r="P17" s="1"/>
      </tp>
      <tp>
        <v>13.986521949740629</v>
        <stp/>
        <stp>##V3_BDPV12</stp>
        <stp>CNC US Equity</stp>
        <stp>pe_ratio</stp>
        <stp>[VALORES POTENCIALES Y SEGUIMIENTO.xlsx]POTENCIALES!R82C16</stp>
        <tr r="P82" s="1"/>
      </tp>
      <tp>
        <v>15.482011823920718</v>
        <stp/>
        <stp>##V3_BDPV12</stp>
        <stp>ABC US Equity</stp>
        <stp>pe_ratio</stp>
        <stp>[VALORES POTENCIALES Y SEGUIMIENTO.xlsx]POTENCIALES!R98C16</stp>
        <tr r="P98" s="1"/>
      </tp>
      <tp t="s">
        <v>Realty Income Corp</v>
        <stp/>
        <stp>##V3_BDPV12</stp>
        <stp>O UN Equity</stp>
        <stp>SECURITY_NAME</stp>
        <stp>[VALORES POTENCIALES Y SEGUIMIENTO.xlsx]SPX SX5E CAC40 DAX30 IBEX35!R354C5</stp>
        <tr r="E354" s="6"/>
      </tp>
      <tp t="s">
        <v>USD</v>
        <stp/>
        <stp>##V3_BDPV12</stp>
        <stp>YUM US Equity</stp>
        <stp>CRNCY</stp>
        <stp>[VALORES POTENCIALES Y SEGUIMIENTO.xlsx]POTENCIALES!R242C14</stp>
        <tr r="N242" s="1"/>
      </tp>
      <tp>
        <v>-34.778827787272547</v>
        <stp/>
        <stp>##V3_BDPV12</stp>
        <stp>BRK/B US Equity</stp>
        <stp>NET_DEBT_TO_EBITDA</stp>
        <stp>[VALORES POTENCIALES Y SEGUIMIENTO.xlsx]POTENCIALES!R115C20</stp>
        <tr r="T115" s="1"/>
      </tp>
      <tp t="s">
        <v>02/05/2023</v>
        <stp/>
        <stp>##V3_BDPV12</stp>
        <stp>SBUX US Equity</stp>
        <stp>EXPECTED_REPORT_DT</stp>
        <stp>[VALORES POTENCIALES Y SEGUIMIENTO.xlsx]CARTERA!R34C36</stp>
        <tr r="AJ34" s="4"/>
      </tp>
      <tp>
        <v>2.4368794443571313</v>
        <stp/>
        <stp>##V3_BDPV12</stp>
        <stp>MOG/A US Equity</stp>
        <stp>NET_DEBT_TO_EBITDA</stp>
        <stp>[VALORES POTENCIALES Y SEGUIMIENTO.xlsx]POTENCIALES!R208C20</stp>
        <tr r="T208" s="1"/>
      </tp>
      <tp>
        <v>46201636423.447998</v>
        <stp/>
        <stp>##V3_BDPV12</stp>
        <stp>INGA NA Equity</stp>
        <stp>CUR_MKT_CAP</stp>
        <stp>[VALORES POTENCIALES Y SEGUIMIENTO.xlsx]SPX SX5E CAC40 DAX30 IBEX35!R34C12</stp>
        <tr r="L34" s="6"/>
      </tp>
      <tp t="s">
        <v>Air Liquide SA</v>
        <stp/>
        <stp>##V3_BDPV12</stp>
        <stp>AI FP Equity</stp>
        <stp>SECURITY_NAME</stp>
        <stp>[VALORES POTENCIALES Y SEGUIMIENTO.xlsx]SPX SX5E CAC40 DAX30 IBEX35!R8C23</stp>
        <tr r="W8" s="6"/>
      </tp>
      <tp t="s">
        <v>Industrials</v>
        <stp/>
        <stp>##V3_BDPV12</stp>
        <stp>CHRW UW Equity</stp>
        <stp>ICB_INDUSTRY_NAME</stp>
        <stp>[VALORES POTENCIALES Y SEGUIMIENTO.xlsx]SPX SX5E CAC40 DAX30 IBEX35!R100C4</stp>
        <tr r="D100" s="6"/>
      </tp>
      <tp t="s">
        <v>USD</v>
        <stp/>
        <stp>##V3_BDPV12</stp>
        <stp>MKTX US Equity</stp>
        <stp>CRNCY</stp>
        <stp>[VALORES POTENCIALES Y SEGUIMIENTO.xlsx]POTENCIALES!R185C14</stp>
        <tr r="N185" s="1"/>
      </tp>
      <tp>
        <v>57.11</v>
        <stp/>
        <stp>##V3_BDPV12</stp>
        <stp>IR US Equity</stp>
        <stp>PX_CLOSE_1D</stp>
        <stp>[VALORES POTENCIALES Y SEGUIMIENTO.xlsx]POTENCIALES!R163C32</stp>
        <tr r="AF163" s="1"/>
      </tp>
      <tp>
        <v>119.31</v>
        <stp/>
        <stp>##V3_BDPV12</stp>
        <stp>CR US Equity</stp>
        <stp>PX_CLOSE_1D</stp>
        <stp>[VALORES POTENCIALES Y SEGUIMIENTO.xlsx]POTENCIALES!R156C32</stp>
        <tr r="AF156" s="1"/>
      </tp>
      <tp t="s">
        <v>UNITED STATES</v>
        <stp/>
        <stp>##V3_BDPV12</stp>
        <stp>BRKR US Equity</stp>
        <stp>COUNTRY_FULL_NAME</stp>
        <stp>[VALORES POTENCIALES Y SEGUIMIENTO.xlsx]POTENCIALES!R78C13</stp>
        <tr r="M78" s="1"/>
      </tp>
      <tp t="s">
        <v>Consumer Discretionary</v>
        <stp/>
        <stp>##V3_BDPV12</stp>
        <stp>DLTR UW Equity</stp>
        <stp>ICB_INDUSTRY_NAME</stp>
        <stp>[VALORES POTENCIALES Y SEGUIMIENTO.xlsx]SPX SX5E CAC40 DAX30 IBEX35!R147C4</stp>
        <tr r="D147" s="6"/>
      </tp>
      <tp t="s">
        <v>28/02/2023</v>
        <stp/>
        <stp>##V3_BDPV12</stp>
        <stp>JNPR US Equity</stp>
        <stp>DVD_EX_DT</stp>
        <stp>[VALORES POTENCIALES Y SEGUIMIENTO.xlsx]POTENCIALES!R15C11</stp>
        <tr r="K15" s="1"/>
      </tp>
      <tp>
        <v>225572.31269853999</v>
        <stp/>
        <stp>##V3_BDPV12</stp>
        <stp>COST US Equity</stp>
        <stp>CURR_ENTP_VAL</stp>
        <stp>[VALORES POTENCIALES Y SEGUIMIENTO.xlsx]POTENCIALES!R229C18</stp>
        <tr r="R229" s="1"/>
      </tp>
      <tp>
        <v>41715.316685117999</v>
        <stp/>
        <stp>##V3_BDPV12</stp>
        <stp>ROST US Equity</stp>
        <stp>CURR_ENTP_VAL</stp>
        <stp>[VALORES POTENCIALES Y SEGUIMIENTO.xlsx]POTENCIALES!R213C18</stp>
        <tr r="R213" s="1"/>
      </tp>
      <tp t="s">
        <v>Basic Materials</v>
        <stp/>
        <stp>##V3_BDPV12</stp>
        <stp>FAST UW Equity</stp>
        <stp>ICB_INDUSTRY_NAME</stp>
        <stp>[VALORES POTENCIALES Y SEGUIMIENTO.xlsx]SPX SX5E CAC40 DAX30 IBEX35!R185C4</stp>
        <tr r="D185" s="6"/>
      </tp>
      <tp t="s">
        <v>Industrials</v>
        <stp/>
        <stp>##V3_BDPV12</stp>
        <stp>KEYS UN Equity</stp>
        <stp>ICB_INDUSTRY_NAME</stp>
        <stp>[VALORES POTENCIALES Y SEGUIMIENTO.xlsx]SPX SX5E CAC40 DAX30 IBEX35!R268C4</stp>
        <tr r="D268" s="6"/>
      </tp>
      <tp>
        <v>101.21</v>
        <stp/>
        <stp>##V3_BDPV12</stp>
        <stp>PM US Equity</stp>
        <stp>PX_CLOSE_YTD</stp>
        <stp>[VALORES POTENCIALES Y SEGUIMIENTO.xlsx]POTENCIALES!R31C29</stp>
        <tr r="AC31" s="1"/>
      </tp>
      <tp>
        <v>74.777778625488281</v>
        <stp/>
        <stp>##V3_BDPV12</stp>
        <stp>BRKR US Equity</stp>
        <stp>BEST_TARGET_PRICE</stp>
        <stp>[VALORES POTENCIALES Y SEGUIMIENTO.xlsx]POTENCIALES!R78C27</stp>
        <tr r="AA78" s="1"/>
      </tp>
      <tp>
        <v>1226117</v>
        <stp/>
        <stp>##V3_BDPV12</stp>
        <stp>GOOG US Equity</stp>
        <stp>CURR_ENTP_VAL</stp>
        <stp>[VALORES POTENCIALES Y SEGUIMIENTO.xlsx]POTENCIALES!R281C18</stp>
        <tr r="R281" s="1"/>
      </tp>
      <tp t="s">
        <v>UNITED STATES</v>
        <stp/>
        <stp>##V3_BDPV12</stp>
        <stp>BFAM US Equity</stp>
        <stp>COUNTRY_FULL_NAME</stp>
        <stp>[VALORES POTENCIALES Y SEGUIMIENTO.xlsx]POTENCIALES!R64C13</stp>
        <tr r="M64" s="1"/>
      </tp>
      <tp t="s">
        <v>USD</v>
        <stp/>
        <stp>##V3_BDPV12</stp>
        <stp>AKAM US Equity</stp>
        <stp>CRNCY</stp>
        <stp>[VALORES POTENCIALES Y SEGUIMIENTO.xlsx]POTENCIALES!R300C14</stp>
        <tr r="N300" s="1"/>
      </tp>
      <tp t="s">
        <v>UNITED STATES</v>
        <stp/>
        <stp>##V3_BDPV12</stp>
        <stp>BF/B US Equity</stp>
        <stp>COUNTRY_FULL_NAME</stp>
        <stp>[VALORES POTENCIALES Y SEGUIMIENTO.xlsx]POTENCIALES!R36C13</stp>
        <tr r="M36" s="1"/>
      </tp>
      <tp t="s">
        <v>USD</v>
        <stp/>
        <stp>##V3_BDPV12</stp>
        <stp>BKNG US Equity</stp>
        <stp>CRNCY</stp>
        <stp>[VALORES POTENCIALES Y SEGUIMIENTO.xlsx]POTENCIALES!R263C14</stp>
        <tr r="N263" s="1"/>
      </tp>
      <tp>
        <v>75.5</v>
        <stp/>
        <stp>##V3_BDPV12</stp>
        <stp>BFAM US Equity</stp>
        <stp>BEST_TARGET_PRICE</stp>
        <stp>[VALORES POTENCIALES Y SEGUIMIENTO.xlsx]POTENCIALES!R64C27</stp>
        <tr r="AA64" s="1"/>
      </tp>
      <tp>
        <v>71.588233947753906</v>
        <stp/>
        <stp>##V3_BDPV12</stp>
        <stp>BF/B US Equity</stp>
        <stp>BEST_TARGET_PRICE</stp>
        <stp>[VALORES POTENCIALES Y SEGUIMIENTO.xlsx]POTENCIALES!R36C27</stp>
        <tr r="AA36" s="1"/>
      </tp>
      <tp t="s">
        <v>Consumer Discretionary</v>
        <stp/>
        <stp>##V3_BDPV12</stp>
        <stp>ETSY UW Equity</stp>
        <stp>ICB_INDUSTRY_NAME</stp>
        <stp>[VALORES POTENCIALES Y SEGUIMIENTO.xlsx]SPX SX5E CAC40 DAX30 IBEX35!R176C4</stp>
        <tr r="D176" s="6"/>
      </tp>
      <tp t="s">
        <v>USD</v>
        <stp/>
        <stp>##V3_BDPV12</stp>
        <stp>JKHY US Equity</stp>
        <stp>CRNCY</stp>
        <stp>[VALORES POTENCIALES Y SEGUIMIENTO.xlsx]POTENCIALES!R310C14</stp>
        <tr r="N310" s="1"/>
      </tp>
      <tp>
        <v>1</v>
        <stp/>
        <stp>##V3_BDPV12</stp>
        <stp>IPAR US Equity</stp>
        <stp>EQY_DPS</stp>
        <stp>[VALORES POTENCIALES Y SEGUIMIENTO.xlsx]POTENCIALES!R259C10</stp>
        <tr r="J259" s="1"/>
      </tp>
      <tp>
        <v>2.4</v>
        <stp/>
        <stp>##V3_BDPV12</stp>
        <stp>MPWR US Equity</stp>
        <stp>EQY_DPS</stp>
        <stp>[VALORES POTENCIALES Y SEGUIMIENTO.xlsx]POTENCIALES!R353C10</stp>
        <tr r="J353" s="1"/>
      </tp>
      <tp t="s">
        <v>21/03/2023</v>
        <stp/>
        <stp>##V3_BDPV12</stp>
        <stp>PDD US Equity</stp>
        <stp>EXPECTED_REPORT_DT</stp>
        <stp>[VALORES POTENCIALES Y SEGUIMIENTO.xlsx]CARTERA!R23C36</stp>
        <tr r="AJ23" s="4"/>
      </tp>
      <tp>
        <v>4</v>
        <stp/>
        <stp>##V3_BDPV12</stp>
        <stp>LAMR US Equity</stp>
        <stp>EQY_DPS</stp>
        <stp>[VALORES POTENCIALES Y SEGUIMIENTO.xlsx]POTENCIALES!R118C10</stp>
        <tr r="J118" s="1"/>
      </tp>
      <tp>
        <v>3.1</v>
        <stp/>
        <stp>##V3_BDPV12</stp>
        <stp>LSTR US Equity</stp>
        <stp>EQY_DPS</stp>
        <stp>[VALORES POTENCIALES Y SEGUIMIENTO.xlsx]POTENCIALES!R179C10</stp>
        <tr r="J179" s="1"/>
      </tp>
      <tp>
        <v>0</v>
        <stp/>
        <stp>##V3_BDPV12</stp>
        <stp>AVLR US Equity</stp>
        <stp>EQY_DPS</stp>
        <stp>[VALORES POTENCIALES Y SEGUIMIENTO.xlsx]POTENCIALES!R186C10</stp>
        <tr r="J186" s="1"/>
      </tp>
      <tp>
        <v>0</v>
        <stp/>
        <stp>##V3_BDPV12</stp>
        <stp>DLTR US Equity</stp>
        <stp>EQY_DPS</stp>
        <stp>[VALORES POTENCIALES Y SEGUIMIENTO.xlsx]POTENCIALES!R228C10</stp>
        <tr r="J228" s="1"/>
      </tp>
      <tp t="s">
        <v>01/09/2022</v>
        <stp/>
        <stp>##V3_BDPV12</stp>
        <stp>AD NA Equity</stp>
        <stp>DVD_PAY_DT</stp>
        <stp>[VALORES POTENCIALES Y SEGUIMIENTO.xlsx]CARTERA!R51C41</stp>
        <tr r="AO51" s="4"/>
      </tp>
      <tp>
        <v>0</v>
        <stp/>
        <stp>##V3_BDPV12</stp>
        <stp>SABR US Equity</stp>
        <stp>EQY_DPS</stp>
        <stp>[VALORES POTENCIALES Y SEGUIMIENTO.xlsx]POTENCIALES!R189C10</stp>
        <tr r="J189" s="1"/>
      </tp>
      <tp>
        <v>0.20119999999999999</v>
        <stp/>
        <stp>##V3_BDPV12</stp>
        <stp>DOL CN Equity</stp>
        <stp>EQY_DPS</stp>
        <stp>[VALORES POTENCIALES Y SEGUIMIENTO.xlsx]POTENCIALES!R226C10</stp>
        <tr r="J226" s="1"/>
      </tp>
      <tp>
        <v>0</v>
        <stp/>
        <stp>##V3_BDPV12</stp>
        <stp>TYL US Equity</stp>
        <stp>EQY_DPS</stp>
        <stp>[VALORES POTENCIALES Y SEGUIMIENTO.xlsx]POTENCIALES!R317C10</stp>
        <tr r="J317" s="1"/>
      </tp>
      <tp t="s">
        <v>09/03/2023</v>
        <stp/>
        <stp>##V3_BDPV12</stp>
        <stp>LDO IM Equity</stp>
        <stp>EXPECTED_REPORT_DT</stp>
        <stp>[VALORES POTENCIALES Y SEGUIMIENTO.xlsx]CARTERA!R60C36</stp>
        <tr r="AJ60" s="4"/>
      </tp>
      <tp>
        <v>0</v>
        <stp/>
        <stp>##V3_BDPV12</stp>
        <stp>TWTR US Equity</stp>
        <stp>EQY_DPS</stp>
        <stp>[VALORES POTENCIALES Y SEGUIMIENTO.xlsx]POTENCIALES!R273C10</stp>
        <tr r="J273" s="1"/>
      </tp>
      <tp>
        <v>24.661605670103093</v>
        <stp/>
        <stp>##V3_BDPV12</stp>
        <stp>MCO US Equity</stp>
        <stp>EV_EBITDA_ADJUSTED</stp>
        <stp>[VALORES POTENCIALES Y SEGUIMIENTO.xlsx]CARTERA!R20C17</stp>
        <tr r="Q20" s="4"/>
      </tp>
      <tp>
        <v>6789.1582529200005</v>
        <stp/>
        <stp>##V3_BDPV12</stp>
        <stp>WU US Equity</stp>
        <stp>CURR_ENTP_VAL</stp>
        <stp>[VALORES POTENCIALES Y SEGUIMIENTO.xlsx]POTENCIALES!R104C18</stp>
        <tr r="R104" s="1"/>
      </tp>
      <tp>
        <v>76781.918021520003</v>
        <stp/>
        <stp>##V3_BDPV12</stp>
        <stp>WM US Equity</stp>
        <stp>CURR_ENTP_VAL</stp>
        <stp>[VALORES POTENCIALES Y SEGUIMIENTO.xlsx]POTENCIALES!R146C18</stp>
        <tr r="R146" s="1"/>
      </tp>
      <tp>
        <v>15.685915892356695</v>
        <stp/>
        <stp>##V3_BDPV12</stp>
        <stp>EBAY US Equity</stp>
        <stp>pe_ratio</stp>
        <stp>[VALORES POTENCIALES Y SEGUIMIENTO.xlsx]POTENCIALES!R261C16</stp>
        <tr r="P261" s="1"/>
      </tp>
      <tp>
        <v>48544.352906010012</v>
        <stp/>
        <stp>##V3_BDPV12</stp>
        <stp>SQ US Equity</stp>
        <stp>CURR_ENTP_VAL</stp>
        <stp>[VALORES POTENCIALES Y SEGUIMIENTO.xlsx]POTENCIALES!R190C18</stp>
        <tr r="R190" s="1"/>
      </tp>
      <tp>
        <v>57733.084161090002</v>
        <stp/>
        <stp>##V3_BDPV12</stp>
        <stp>PH US Equity</stp>
        <stp>CURR_ENTP_VAL</stp>
        <stp>[VALORES POTENCIALES Y SEGUIMIENTO.xlsx]POTENCIALES!R164C18</stp>
        <tr r="R164" s="1"/>
      </tp>
      <tp t="s">
        <v>USD</v>
        <stp/>
        <stp>##V3_BDPV12</stp>
        <stp>VMW US Equity</stp>
        <stp>CRNCY</stp>
        <stp>[VALORES POTENCIALES Y SEGUIMIENTO.xlsx]POTENCIALES!R297C14</stp>
        <tr r="N297" s="1"/>
      </tp>
      <tp>
        <v>5749.3668377599997</v>
        <stp/>
        <stp>##V3_BDPV12</stp>
        <stp>RNG US Equity</stp>
        <stp>CURR_ENTP_VAL</stp>
        <stp>[VALORES POTENCIALES Y SEGUIMIENTO.xlsx]POTENCIALES!R296C18</stp>
        <tr r="R296" s="1"/>
      </tp>
      <tp>
        <v>16.962225482500667</v>
        <stp/>
        <stp>##V3_BDPV12</stp>
        <stp>UTHR US Equity</stp>
        <stp>pe_ratio</stp>
        <stp>[VALORES POTENCIALES Y SEGUIMIENTO.xlsx]POTENCIALES!R40C16</stp>
        <tr r="P40" s="1"/>
      </tp>
      <tp>
        <v>36861.926314674696</v>
        <stp/>
        <stp>##V3_BDPV12</stp>
        <stp>ROK US Equity</stp>
        <stp>CURR_ENTP_VAL</stp>
        <stp>[VALORES POTENCIALES Y SEGUIMIENTO.xlsx]POTENCIALES!R155C18</stp>
        <tr r="R155" s="1"/>
      </tp>
      <tp>
        <v>51241.150262819996</v>
        <stp/>
        <stp>##V3_BDPV12</stp>
        <stp>ROP US Equity</stp>
        <stp>CURR_ENTP_VAL</stp>
        <stp>[VALORES POTENCIALES Y SEGUIMIENTO.xlsx]POTENCIALES!R132C18</stp>
        <tr r="R132" s="1"/>
      </tp>
      <tp>
        <v>51.51100082465048</v>
        <stp/>
        <stp>##V3_BDPV12</stp>
        <stp>ROL US Equity</stp>
        <stp>pe_ratio</stp>
        <stp>[VALORES POTENCIALES Y SEGUIMIENTO.xlsx]POTENCIALES!R43C16</stp>
        <tr r="P43" s="1"/>
      </tp>
      <tp>
        <v>9052.8832794377486</v>
        <stp/>
        <stp>##V3_BDPV12</stp>
        <stp>ZG US Equity</stp>
        <stp>CURR_ENTP_VAL</stp>
        <stp>[VALORES POTENCIALES Y SEGUIMIENTO.xlsx]POTENCIALES!R267C18</stp>
        <tr r="R267" s="1"/>
      </tp>
      <tp>
        <v>17668.763749329999</v>
        <stp/>
        <stp>##V3_BDPV12</stp>
        <stp>ZM US Equity</stp>
        <stp>CURR_ENTP_VAL</stp>
        <stp>[VALORES POTENCIALES Y SEGUIMIENTO.xlsx]POTENCIALES!R298C18</stp>
        <tr r="R298" s="1"/>
      </tp>
      <tp>
        <v>13156.630992640001</v>
        <stp/>
        <stp>##V3_BDPV12</stp>
        <stp>DT US Equity</stp>
        <stp>CURR_ENTP_VAL</stp>
        <stp>[VALORES POTENCIALES Y SEGUIMIENTO.xlsx]POTENCIALES!R305C18</stp>
        <tr r="R305" s="1"/>
      </tp>
      <tp t="s">
        <v>#N/A N/A</v>
        <stp/>
        <stp>##V3_BDPV12</stp>
        <stp>RTN US Equity</stp>
        <stp>CURR_ENTP_VAL</stp>
        <stp>[VALORES POTENCIALES Y SEGUIMIENTO.xlsx]POTENCIALES!R197C18</stp>
        <tr r="R197" s="1"/>
      </tp>
      <tp>
        <v>42.034860888401695</v>
        <stp/>
        <stp>##V3_BDPV12</stp>
        <stp>EPAM US Equity</stp>
        <stp>pe_ratio</stp>
        <stp>[VALORES POTENCIALES Y SEGUIMIENTO.xlsx]POTENCIALES!R340C16</stp>
        <tr r="P340" s="1"/>
      </tp>
      <tp>
        <v>41.454527821900655</v>
        <stp/>
        <stp>##V3_BDPV12</stp>
        <stp>ERIE US Equity</stp>
        <stp>pe_ratio</stp>
        <stp>[VALORES POTENCIALES Y SEGUIMIENTO.xlsx]POTENCIALES!R117C16</stp>
        <tr r="P117" s="1"/>
      </tp>
      <tp>
        <v>73207.434975340002</v>
        <stp/>
        <stp>##V3_BDPV12</stp>
        <stp>GD US Equity</stp>
        <stp>CURR_ENTP_VAL</stp>
        <stp>[VALORES POTENCIALES Y SEGUIMIENTO.xlsx]POTENCIALES!R195C18</stp>
        <tr r="R195" s="1"/>
      </tp>
      <tp>
        <v>30273.213830230001</v>
        <stp/>
        <stp>##V3_BDPV12</stp>
        <stp>EA US Equity</stp>
        <stp>CURR_ENTP_VAL</stp>
        <stp>[VALORES POTENCIALES Y SEGUIMIENTO.xlsx]POTENCIALES!R329C18</stp>
        <tr r="R329" s="1"/>
      </tp>
      <tp>
        <v>67508.481509950012</v>
        <stp/>
        <stp>##V3_BDPV12</stp>
        <stp>DG US Equity</stp>
        <stp>CURR_ENTP_VAL</stp>
        <stp>[VALORES POTENCIALES Y SEGUIMIENTO.xlsx]POTENCIALES!R227C18</stp>
        <tr r="R227" s="1"/>
      </tp>
      <tp>
        <v>126630.48598224</v>
        <stp/>
        <stp>##V3_BDPV12</stp>
        <stp>DE US Equity</stp>
        <stp>CURR_ENTP_VAL</stp>
        <stp>[VALORES POTENCIALES Y SEGUIMIENTO.xlsx]POTENCIALES!R159C18</stp>
        <tr r="R159" s="1"/>
      </tp>
      <tp>
        <v>7064.15203208</v>
        <stp/>
        <stp>##V3_BDPV12</stp>
        <stp>FL US Equity</stp>
        <stp>CURR_ENTP_VAL</stp>
        <stp>[VALORES POTENCIALES Y SEGUIMIENTO.xlsx]POTENCIALES!R215C18</stp>
        <tr r="R215" s="1"/>
      </tp>
      <tp>
        <v>471609.89623305999</v>
        <stp/>
        <stp>##V3_BDPV12</stp>
        <stp>FB US Equity</stp>
        <stp>CURR_ENTP_VAL</stp>
        <stp>[VALORES POTENCIALES Y SEGUIMIENTO.xlsx]POTENCIALES!R272C18</stp>
        <tr r="R272" s="1"/>
      </tp>
      <tp>
        <v>50.465953332076452</v>
        <stp/>
        <stp>##V3_BDPV12</stp>
        <stp>ETSY US Equity</stp>
        <stp>pe_ratio</stp>
        <stp>[VALORES POTENCIALES Y SEGUIMIENTO.xlsx]POTENCIALES!R260C16</stp>
        <tr r="P260" s="1"/>
      </tp>
      <tp>
        <v>163258.40346450001</v>
        <stp/>
        <stp>##V3_BDPV12</stp>
        <stp>BA US Equity</stp>
        <stp>CURR_ENTP_VAL</stp>
        <stp>[VALORES POTENCIALES Y SEGUIMIENTO.xlsx]POTENCIALES!R196C18</stp>
        <tr r="R196" s="1"/>
      </tp>
      <tp>
        <v>23.068548766292746</v>
        <stp/>
        <stp>##V3_BDPV12</stp>
        <stp>JNPR US Equity</stp>
        <stp>pe_ratio</stp>
        <stp>[VALORES POTENCIALES Y SEGUIMIENTO.xlsx]POTENCIALES!R15C16</stp>
        <tr r="P15" s="1"/>
      </tp>
      <tp t="s">
        <v>Basic Materials</v>
        <stp/>
        <stp>##V3_BDPV12</stp>
        <stp>1COV GY Equity</stp>
        <stp>ICB_INDUSTRY_NAME</stp>
        <stp>[VALORES POTENCIALES Y SEGUIMIENTO.xlsx]SPX SX5E CAC40 DAX30 IBEX35!R7C31</stp>
        <tr r="AE7" s="6"/>
      </tp>
      <tp>
        <v>7188.5460594699998</v>
        <stp/>
        <stp>##V3_BDPV12</stp>
        <stp>CR US Equity</stp>
        <stp>CURR_ENTP_VAL</stp>
        <stp>[VALORES POTENCIALES Y SEGUIMIENTO.xlsx]POTENCIALES!R156C18</stp>
        <tr r="R156" s="1"/>
      </tp>
      <tp>
        <v>26579.745893199997</v>
        <stp/>
        <stp>##V3_BDPV12</stp>
        <stp>DOL CN Equity</stp>
        <stp>CURR_ENTP_VAL</stp>
        <stp>[VALORES POTENCIALES Y SEGUIMIENTO.xlsx]POTENCIALES!R226C18</stp>
        <tr r="R226" s="1"/>
      </tp>
      <tp>
        <v>50902.8156428</v>
        <stp/>
        <stp>##V3_BDPV12</stp>
        <stp>RSG US Equity</stp>
        <stp>CURR_ENTP_VAL</stp>
        <stp>[VALORES POTENCIALES Y SEGUIMIENTO.xlsx]POTENCIALES!R144C18</stp>
        <tr r="R144" s="1"/>
      </tp>
      <tp>
        <v>33.347971973409209</v>
        <stp/>
        <stp>##V3_BDPV12</stp>
        <stp>EXPE US Equity</stp>
        <stp>pe_ratio</stp>
        <stp>[VALORES POTENCIALES Y SEGUIMIENTO.xlsx]POTENCIALES!R264C16</stp>
        <tr r="P264" s="1"/>
      </tp>
      <tp t="s">
        <v>#N/A N/A</v>
        <stp/>
        <stp>##V3_BDPV12</stp>
        <stp>LB US Equity</stp>
        <stp>CURR_ENTP_VAL</stp>
        <stp>[VALORES POTENCIALES Y SEGUIMIENTO.xlsx]POTENCIALES!R211C18</stp>
        <tr r="R211" s="1"/>
      </tp>
      <tp>
        <v>55.418318145129149</v>
        <stp/>
        <stp>##V3_BDPV12</stp>
        <stp>EXPO US Equity</stp>
        <stp>pe_ratio</stp>
        <stp>[VALORES POTENCIALES Y SEGUIMIENTO.xlsx]POTENCIALES!R139C16</stp>
        <tr r="P139" s="1"/>
      </tp>
      <tp>
        <v>12.105567515397272</v>
        <stp/>
        <stp>##V3_BDPV12</stp>
        <stp>EXPD US Equity</stp>
        <stp>pe_ratio</stp>
        <stp>[VALORES POTENCIALES Y SEGUIMIENTO.xlsx]POTENCIALES!R177C16</stp>
        <tr r="P177" s="1"/>
      </tp>
      <tp>
        <v>359993.36</v>
        <stp/>
        <stp>##V3_BDPV12</stp>
        <stp>MA US Equity</stp>
        <stp>CURR_ENTP_VAL</stp>
        <stp>[VALORES POTENCIALES Y SEGUIMIENTO.xlsx]POTENCIALES!R103C18</stp>
        <tr r="R103" s="1"/>
      </tp>
      <tp t="s">
        <v>USD</v>
        <stp/>
        <stp>##V3_BDPV12</stp>
        <stp>VSH US Equity</stp>
        <stp>CRNCY</stp>
        <stp>[VALORES POTENCIALES Y SEGUIMIENTO.xlsx]POTENCIALES!R134C14</stp>
        <tr r="N134" s="1"/>
      </tp>
      <tp>
        <v>4892.0269823499993</v>
        <stp/>
        <stp>##V3_BDPV12</stp>
        <stp>HP US Equity</stp>
        <stp>CURR_ENTP_VAL</stp>
        <stp>[VALORES POTENCIALES Y SEGUIMIENTO.xlsx]POTENCIALES!R332C18</stp>
        <tr r="R332" s="1"/>
      </tp>
      <tp>
        <v>38.28085354788363</v>
        <stp/>
        <stp>##V3_BDPV12</stp>
        <stp>BRKR US Equity</stp>
        <stp>pe_ratio</stp>
        <stp>[VALORES POTENCIALES Y SEGUIMIENTO.xlsx]POTENCIALES!R78C16</stp>
        <tr r="P78" s="1"/>
      </tp>
      <tp>
        <v>382023.03264634003</v>
        <stp/>
        <stp>##V3_BDPV12</stp>
        <stp>HD US Equity</stp>
        <stp>CURR_ENTP_VAL</stp>
        <stp>[VALORES POTENCIALES Y SEGUIMIENTO.xlsx]POTENCIALES!R221C18</stp>
        <tr r="R221" s="1"/>
      </tp>
      <tp>
        <v>24083.989380290001</v>
        <stp/>
        <stp>##V3_BDPV12</stp>
        <stp>IR US Equity</stp>
        <stp>CURR_ENTP_VAL</stp>
        <stp>[VALORES POTENCIALES Y SEGUIMIENTO.xlsx]POTENCIALES!R163C18</stp>
        <tr r="R163" s="1"/>
      </tp>
      <tp>
        <v>2.1480179652411637E-2</v>
        <stp/>
        <stp>##V3_BDPV12</stp>
        <stp>PYPL US Equity</stp>
        <stp>NET_DEBT_TO_EBITDA</stp>
        <stp>[VALORES POTENCIALES Y SEGUIMIENTO.xlsx]CARTERA!R27C23</stp>
        <tr r="W27" s="4"/>
      </tp>
      <tp t="s">
        <v>#N/A Field Not Applicable</v>
        <stp/>
        <stp>##V3_BDPV12</stp>
        <stp>XPEV US Equity</stp>
        <stp>EV_EBITDA_ADJUSTED</stp>
        <stp>[VALORES POTENCIALES Y SEGUIMIENTO.xlsx]CARTERA!R33C17</stp>
        <tr r="Q33" s="4"/>
      </tp>
      <tp>
        <v>24.072628682148032</v>
        <stp/>
        <stp>##V3_BDPV12</stp>
        <stp>SPGI US Equity</stp>
        <stp>EV_EBITDA_ADJUSTED</stp>
        <stp>[VALORES POTENCIALES Y SEGUIMIENTO.xlsx]CARTERA!R21C17</stp>
        <tr r="Q21" s="4"/>
      </tp>
      <tp t="s">
        <v>#N/A Field Not Applicable</v>
        <stp/>
        <stp>##V3_BDPV12</stp>
        <stp>QTRX US Equity</stp>
        <stp>DVD_PAY_DT</stp>
        <stp>[VALORES POTENCIALES Y SEGUIMIENTO.xlsx]CARTERA!R18C41</stp>
        <tr r="AO18" s="4"/>
      </tp>
      <tp>
        <v>127.34</v>
        <stp/>
        <stp>##V3_BDPV12</stp>
        <stp>CHKP US Equity</stp>
        <stp>LAST PRICE</stp>
        <stp>[VALORES POTENCIALES Y SEGUIMIENTO.xlsx]CARTERA!R35C15</stp>
        <tr r="O35" s="4"/>
      </tp>
      <tp t="s">
        <v>USD</v>
        <stp/>
        <stp>##V3_BDPV12</stp>
        <stp>ADSK US Equity</stp>
        <stp>CRNCY</stp>
        <stp>[VALORES POTENCIALES Y SEGUIMIENTO.xlsx]POTENCIALES!R293C14</stp>
        <tr r="N293" s="1"/>
      </tp>
      <tp t="s">
        <v>Health Care</v>
        <stp/>
        <stp>##V3_BDPV12</stp>
        <stp>INCY UW Equity</stp>
        <stp>ICB_INDUSTRY_NAME</stp>
        <stp>[VALORES POTENCIALES Y SEGUIMIENTO.xlsx]SPX SX5E CAC40 DAX30 IBEX35!R245C4</stp>
        <tr r="D245" s="6"/>
      </tp>
      <tp t="s">
        <v>USD</v>
        <stp/>
        <stp>##V3_BDPV12</stp>
        <stp>NDSN US Equity</stp>
        <stp>CRNCY</stp>
        <stp>[VALORES POTENCIALES Y SEGUIMIENTO.xlsx]POTENCIALES!R158C14</stp>
        <tr r="N158" s="1"/>
      </tp>
      <tp t="s">
        <v>Utilities</v>
        <stp/>
        <stp>##V3_BDPV12</stp>
        <stp>SO UN Equity</stp>
        <stp>ICB_INDUSTRY_NAME</stp>
        <stp>[VALORES POTENCIALES Y SEGUIMIENTO.xlsx]SPX SX5E CAC40 DAX30 IBEX35!R422C4</stp>
        <tr r="D422" s="6"/>
      </tp>
      <tp t="s">
        <v>Health Care</v>
        <stp/>
        <stp>##V3_BDPV12</stp>
        <stp>LH UN Equity</stp>
        <stp>ICB_INDUSTRY_NAME</stp>
        <stp>[VALORES POTENCIALES Y SEGUIMIENTO.xlsx]SPX SX5E CAC40 DAX30 IBEX35!R282C4</stp>
        <tr r="D282" s="6"/>
      </tp>
      <tp t="s">
        <v>Health Care</v>
        <stp/>
        <stp>##V3_BDPV12</stp>
        <stp>CI UN Equity</stp>
        <stp>ICB_INDUSTRY_NAME</stp>
        <stp>[VALORES POTENCIALES Y SEGUIMIENTO.xlsx]SPX SX5E CAC40 DAX30 IBEX35!R102C4</stp>
        <tr r="D102" s="6"/>
      </tp>
      <tp t="s">
        <v>Utilities</v>
        <stp/>
        <stp>##V3_BDPV12</stp>
        <stp>ED UN Equity</stp>
        <stp>ICB_INDUSTRY_NAME</stp>
        <stp>[VALORES POTENCIALES Y SEGUIMIENTO.xlsx]SPX SX5E CAC40 DAX30 IBEX35!R162C4</stp>
        <tr r="D162" s="6"/>
      </tp>
      <tp t="s">
        <v>Utilities</v>
        <stp/>
        <stp>##V3_BDPV12</stp>
        <stp>ES UN Equity</stp>
        <stp>ICB_INDUSTRY_NAME</stp>
        <stp>[VALORES POTENCIALES Y SEGUIMIENTO.xlsx]SPX SX5E CAC40 DAX30 IBEX35!R172C4</stp>
        <tr r="D172" s="6"/>
      </tp>
      <tp t="s">
        <v>Consumer Discretionary</v>
        <stp/>
        <stp>##V3_BDPV12</stp>
        <stp>NCLH UN Equity</stp>
        <stp>ICB_INDUSTRY_NAME</stp>
        <stp>[VALORES POTENCIALES Y SEGUIMIENTO.xlsx]SPX SX5E CAC40 DAX30 IBEX35!R332C4</stp>
        <tr r="D332" s="6"/>
      </tp>
      <tp t="s">
        <v>EUR</v>
        <stp/>
        <stp>##V3_BDPV12</stp>
        <stp>EBRO SM Equity</stp>
        <stp>CRNCY</stp>
        <stp>[VALORES POTENCIALES Y SEGUIMIENTO.xlsx]CARTERA!R49C33</stp>
        <tr r="AG49" s="4"/>
      </tp>
      <tp t="s">
        <v>UNITED STATES</v>
        <stp/>
        <stp>##V3_BDPV12</stp>
        <stp>MASI US Equity</stp>
        <stp>COUNTRY_FULL_NAME</stp>
        <stp>[VALORES POTENCIALES Y SEGUIMIENTO.xlsx]POTENCIALES!R73C13</stp>
        <tr r="M73" s="1"/>
      </tp>
      <tp t="s">
        <v>Health Care</v>
        <stp/>
        <stp>##V3_BDPV12</stp>
        <stp>DXCM UW Equity</stp>
        <stp>ICB_INDUSTRY_NAME</stp>
        <stp>[VALORES POTENCIALES Y SEGUIMIENTO.xlsx]SPX SX5E CAC40 DAX30 IBEX35!R158C4</stp>
        <tr r="D158" s="6"/>
      </tp>
      <tp t="s">
        <v>USD</v>
        <stp/>
        <stp>##V3_BDPV12</stp>
        <stp>WDFC US Equity</stp>
        <stp>CRNCY</stp>
        <stp>[VALORES POTENCIALES Y SEGUIMIENTO.xlsx]POTENCIALES!R248C14</stp>
        <tr r="N248" s="1"/>
      </tp>
      <tp>
        <v>108</v>
        <stp/>
        <stp>##V3_BDPV12</stp>
        <stp>MNST US Equity</stp>
        <stp>BEST_TARGET_PRICE</stp>
        <stp>[VALORES POTENCIALES Y SEGUIMIENTO.xlsx]POTENCIALES!R33C27</stp>
        <tr r="AA33" s="1"/>
      </tp>
      <tp t="s">
        <v>#N/A N/A</v>
        <stp/>
        <stp>##V3_BDPV12</stp>
        <stp>MORN US Equity</stp>
        <stp>BEST_TARGET_PRICE</stp>
        <stp>[VALORES POTENCIALES Y SEGUIMIENTO.xlsx]POTENCIALES!R44C27</stp>
        <tr r="AA44" s="1"/>
      </tp>
      <tp t="s">
        <v>USD</v>
        <stp/>
        <stp>##V3_BDPV12</stp>
        <stp>GDDY US Equity</stp>
        <stp>CRNCY</stp>
        <stp>[VALORES POTENCIALES Y SEGUIMIENTO.xlsx]POTENCIALES!R280C14</stp>
        <tr r="N280" s="1"/>
      </tp>
      <tp t="s">
        <v>USD</v>
        <stp/>
        <stp>##V3_BDPV12</stp>
        <stp>ADBE US Equity</stp>
        <stp>CRNCY</stp>
        <stp>[VALORES POTENCIALES Y SEGUIMIENTO.xlsx]POTENCIALES!R315C14</stp>
        <tr r="N315" s="1"/>
      </tp>
      <tp t="s">
        <v>USD</v>
        <stp/>
        <stp>##V3_BDPV12</stp>
        <stp>NDAQ US Equity</stp>
        <stp>CRNCY</stp>
        <stp>[VALORES POTENCIALES Y SEGUIMIENTO.xlsx]POTENCIALES!R110C14</stp>
        <tr r="N110" s="1"/>
      </tp>
      <tp t="s">
        <v>USD</v>
        <stp/>
        <stp>##V3_BDPV12</stp>
        <stp>CDNS US Equity</stp>
        <stp>CRNCY</stp>
        <stp>[VALORES POTENCIALES Y SEGUIMIENTO.xlsx]POTENCIALES!R291C14</stp>
        <tr r="N291" s="1"/>
      </tp>
      <tp t="s">
        <v>USD</v>
        <stp/>
        <stp>##V3_BDPV12</stp>
        <stp>LDOS US Equity</stp>
        <stp>CRNCY</stp>
        <stp>[VALORES POTENCIALES Y SEGUIMIENTO.xlsx]POTENCIALES!R339C14</stp>
        <tr r="N339" s="1"/>
      </tp>
      <tp t="s">
        <v>Health Care</v>
        <stp/>
        <stp>##V3_BDPV12</stp>
        <stp>HSIC UW Equity</stp>
        <stp>ICB_INDUSTRY_NAME</stp>
        <stp>[VALORES POTENCIALES Y SEGUIMIENTO.xlsx]SPX SX5E CAC40 DAX30 IBEX35!R234C4</stp>
        <tr r="D234" s="6"/>
      </tp>
      <tp t="s">
        <v>Health Care</v>
        <stp/>
        <stp>##V3_BDPV12</stp>
        <stp>ISRG UW Equity</stp>
        <stp>ICB_INDUSTRY_NAME</stp>
        <stp>[VALORES POTENCIALES Y SEGUIMIENTO.xlsx]SPX SX5E CAC40 DAX30 IBEX35!R255C4</stp>
        <tr r="D255" s="6"/>
      </tp>
      <tp>
        <v>34003.813878195739</v>
        <stp/>
        <stp>##V3_BDPV12</stp>
        <stp>XPEV US Equity</stp>
        <stp>CURR_ENTP_VAL</stp>
        <stp>[VALORES POTENCIALES Y SEGUIMIENTO.xlsx]CARTERA!R33C21</stp>
        <tr r="U33" s="4"/>
      </tp>
      <tp>
        <v>166.14285278320313</v>
        <stp/>
        <stp>##V3_BDPV12</stp>
        <stp>MASI US Equity</stp>
        <stp>BEST_TARGET_PRICE</stp>
        <stp>[VALORES POTENCIALES Y SEGUIMIENTO.xlsx]POTENCIALES!R73C27</stp>
        <tr r="AA73" s="1"/>
      </tp>
      <tp>
        <v>47.22</v>
        <stp/>
        <stp>##V3_BDPV12</stp>
        <stp>FL US Equity</stp>
        <stp>HIGH_52WEEK</stp>
        <stp>[VALORES POTENCIALES Y SEGUIMIENTO.xlsx]POTENCIALES!R215C33</stp>
        <tr r="AG215" s="1"/>
      </tp>
      <tp t="s">
        <v>UNITED STATES</v>
        <stp/>
        <stp>##V3_BDPV12</stp>
        <stp>MORN US Equity</stp>
        <stp>COUNTRY_FULL_NAME</stp>
        <stp>[VALORES POTENCIALES Y SEGUIMIENTO.xlsx]POTENCIALES!R44C13</stp>
        <tr r="M44" s="1"/>
      </tp>
      <tp t="s">
        <v>UNITED STATES</v>
        <stp/>
        <stp>##V3_BDPV12</stp>
        <stp>MNST US Equity</stp>
        <stp>COUNTRY_FULL_NAME</stp>
        <stp>[VALORES POTENCIALES Y SEGUIMIENTO.xlsx]POTENCIALES!R33C13</stp>
        <tr r="M33" s="1"/>
      </tp>
      <tp t="s">
        <v>Consumer Discretionary</v>
        <stp/>
        <stp>##V3_BDPV12</stp>
        <stp>NWSA UW Equity</stp>
        <stp>ICB_INDUSTRY_NAME</stp>
        <stp>[VALORES POTENCIALES Y SEGUIMIENTO.xlsx]SPX SX5E CAC40 DAX30 IBEX35!R352C4</stp>
        <tr r="D352" s="6"/>
      </tp>
      <tp t="s">
        <v>21/12/2022</v>
        <stp/>
        <stp>##V3_BDPV12</stp>
        <stp>COR PL Equity</stp>
        <stp>DVD_PAY_DT</stp>
        <stp>[VALORES POTENCIALES Y SEGUIMIENTO.xlsx]CARTERA!R54C41</stp>
        <tr r="AO54" s="4"/>
      </tp>
      <tp>
        <v>45417480113.25</v>
        <stp/>
        <stp>##V3_BDPV12</stp>
        <stp>A US Equity</stp>
        <stp>CUR_MKT_CAP</stp>
        <stp>[VALORES POTENCIALES Y SEGUIMIENTO.xlsx]POTENCIALES!R131C17</stp>
        <tr r="Q131" s="1"/>
      </tp>
      <tp>
        <v>4.96</v>
        <stp/>
        <stp>##V3_BDPV12</stp>
        <stp>NSC US Equity</stp>
        <stp>EQY_DPS</stp>
        <stp>[VALORES POTENCIALES Y SEGUIMIENTO.xlsx]POTENCIALES!R171C10</stp>
        <tr r="J171" s="1"/>
      </tp>
      <tp>
        <v>6.76</v>
        <stp/>
        <stp>##V3_BDPV12</stp>
        <stp>NOC US Equity</stp>
        <stp>EQY_DPS</stp>
        <stp>[VALORES POTENCIALES Y SEGUIMIENTO.xlsx]POTENCIALES!R199C10</stp>
        <tr r="J199" s="1"/>
      </tp>
      <tp>
        <v>1.78</v>
        <stp/>
        <stp>##V3_BDPV12</stp>
        <stp>BRC US Equity</stp>
        <stp>EQY_DPS</stp>
        <stp>[VALORES POTENCIALES Y SEGUIMIENTO.xlsx]POTENCIALES!R130C10</stp>
        <tr r="J130" s="1"/>
      </tp>
      <tp>
        <v>0</v>
        <stp/>
        <stp>##V3_BDPV12</stp>
        <stp>PTC US Equity</stp>
        <stp>EQY_DPS</stp>
        <stp>[VALORES POTENCIALES Y SEGUIMIENTO.xlsx]POTENCIALES!R289C10</stp>
        <tr r="J289" s="1"/>
      </tp>
      <tp>
        <v>0</v>
        <stp/>
        <stp>##V3_BDPV12</stp>
        <stp>IAC US Equity</stp>
        <stp>EQY_DPS</stp>
        <stp>[VALORES POTENCIALES Y SEGUIMIENTO.xlsx]POTENCIALES!R268C10</stp>
        <tr r="J268" s="1"/>
      </tp>
      <tp>
        <v>3.26</v>
        <stp/>
        <stp>##V3_BDPV12</stp>
        <stp>GPC US Equity</stp>
        <stp>EQY_DPS</stp>
        <stp>[VALORES POTENCIALES Y SEGUIMIENTO.xlsx]POTENCIALES!R219C10</stp>
        <tr r="J219" s="1"/>
      </tp>
      <tp>
        <v>1.78</v>
        <stp/>
        <stp>##V3_BDPV12</stp>
        <stp>BRC US Equity</stp>
        <stp>EQY_DPS</stp>
        <stp>[VALORES POTENCIALES Y SEGUIMIENTO.xlsx]POTENCIALES!R258C10</stp>
        <tr r="J258" s="1"/>
      </tp>
      <tp>
        <v>1.78</v>
        <stp/>
        <stp>##V3_BDPV12</stp>
        <stp>BRC US Equity</stp>
        <stp>EQY_DPS</stp>
        <stp>[VALORES POTENCIALES Y SEGUIMIENTO.xlsx]POTENCIALES!R308C10</stp>
        <tr r="J308" s="1"/>
      </tp>
      <tp>
        <v>2.2696538936959207</v>
        <stp/>
        <stp>##V3_BDPV12</stp>
        <stp>KSU US Equity</stp>
        <stp>NET_DEBT_TO_EBITDA</stp>
        <stp>[VALORES POTENCIALES Y SEGUIMIENTO.xlsx]CARTERA!R16C23</stp>
        <tr r="W16" s="4"/>
      </tp>
      <tp>
        <v>11298.971940199999</v>
        <stp/>
        <stp>##V3_BDPV12</stp>
        <stp>SEE US Equity</stp>
        <stp>CURR_ENTP_VAL</stp>
        <stp>[VALORES POTENCIALES Y SEGUIMIENTO.xlsx]POTENCIALES!R165C18</stp>
        <tr r="R165" s="1"/>
      </tp>
      <tp t="s">
        <v>USD</v>
        <stp/>
        <stp>##V3_BDPV12</stp>
        <stp>WMT US Equity</stp>
        <stp>CRNCY</stp>
        <stp>[VALORES POTENCIALES Y SEGUIMIENTO.xlsx]POTENCIALES!R231C14</stp>
        <tr r="N231" s="1"/>
      </tp>
      <tp t="s">
        <v>USD</v>
        <stp/>
        <stp>##V3_BDPV12</stp>
        <stp>WAT US Equity</stp>
        <stp>CRNCY</stp>
        <stp>[VALORES POTENCIALES Y SEGUIMIENTO.xlsx]POTENCIALES!R126C14</stp>
        <tr r="N126" s="1"/>
      </tp>
      <tp t="s">
        <v>USD</v>
        <stp/>
        <stp>##V3_BDPV12</stp>
        <stp>WBA US Equity</stp>
        <stp>CRNCY</stp>
        <stp>[VALORES POTENCIALES Y SEGUIMIENTO.xlsx]POTENCIALES!R232C14</stp>
        <tr r="N232" s="1"/>
      </tp>
      <tp>
        <v>14087.325006782501</v>
        <stp/>
        <stp>##V3_BDPV12</stp>
        <stp>SNA US Equity</stp>
        <stp>CURR_ENTP_VAL</stp>
        <stp>[VALORES POTENCIALES Y SEGUIMIENTO.xlsx]POTENCIALES!R151C18</stp>
        <tr r="R151" s="1"/>
      </tp>
      <tp>
        <v>9238.9867202400001</v>
        <stp/>
        <stp>##V3_BDPV12</stp>
        <stp>SON US Equity</stp>
        <stp>CURR_ENTP_VAL</stp>
        <stp>[VALORES POTENCIALES Y SEGUIMIENTO.xlsx]POTENCIALES!R168C18</stp>
        <tr r="R168" s="1"/>
      </tp>
      <tp t="s">
        <v>USD</v>
        <stp/>
        <stp>##V3_BDPV12</stp>
        <stp>WCN US Equity</stp>
        <stp>CRNCY</stp>
        <stp>[VALORES POTENCIALES Y SEGUIMIENTO.xlsx]POTENCIALES!R147C14</stp>
        <tr r="N147" s="1"/>
      </tp>
      <tp>
        <v>20.949163410324903</v>
        <stp/>
        <stp>##V3_BDPV12</stp>
        <stp>DLTR US Equity</stp>
        <stp>pe_ratio</stp>
        <stp>[VALORES POTENCIALES Y SEGUIMIENTO.xlsx]POTENCIALES!R228C16</stp>
        <tr r="P228" s="1"/>
      </tp>
      <tp>
        <v>94.180721585755663</v>
        <stp/>
        <stp>##V3_BDPV12</stp>
        <stp>SAM US Equity</stp>
        <stp>pe_ratio</stp>
        <stp>[VALORES POTENCIALES Y SEGUIMIENTO.xlsx]POTENCIALES!R37C16</stp>
        <tr r="P37" s="1"/>
      </tp>
      <tp>
        <v>19.108515753366202</v>
        <stp/>
        <stp>##V3_BDPV12</stp>
        <stp>HUM US Equity</stp>
        <stp>pe_ratio</stp>
        <stp>[VALORES POTENCIALES Y SEGUIMIENTO.xlsx]POTENCIALES!R79C16</stp>
        <tr r="P79" s="1"/>
      </tp>
      <tp t="s">
        <v>USD</v>
        <stp/>
        <stp>##V3_BDPV12</stp>
        <stp>WEX US Equity</stp>
        <stp>CRNCY</stp>
        <stp>[VALORES POTENCIALES Y SEGUIMIENTO.xlsx]POTENCIALES!R187C14</stp>
        <tr r="N187" s="1"/>
      </tp>
      <tp t="s">
        <v>#N/A N/A</v>
        <stp/>
        <stp>##V3_BDPV12</stp>
        <stp>DNKN US Equity</stp>
        <stp>pe_ratio</stp>
        <stp>[VALORES POTENCIALES Y SEGUIMIENTO.xlsx]POTENCIALES!R243C16</stp>
        <tr r="P243" s="1"/>
      </tp>
      <tp>
        <v>19609.628548000001</v>
        <stp/>
        <stp>##V3_BDPV12</stp>
        <stp>STX US Equity</stp>
        <stp>CURR_ENTP_VAL</stp>
        <stp>[VALORES POTENCIALES Y SEGUIMIENTO.xlsx]POTENCIALES!R344C18</stp>
        <tr r="R344" s="1"/>
      </tp>
      <tp>
        <v>6772.2376069450002</v>
        <stp/>
        <stp>##V3_BDPV12</stp>
        <stp>SPR US Equity</stp>
        <stp>CURR_ENTP_VAL</stp>
        <stp>[VALORES POTENCIALES Y SEGUIMIENTO.xlsx]POTENCIALES!R200C18</stp>
        <tr r="R200" s="1"/>
      </tp>
      <tp t="s">
        <v>USD</v>
        <stp/>
        <stp>##V3_BDPV12</stp>
        <stp>WSM US Equity</stp>
        <stp>CRNCY</stp>
        <stp>[VALORES POTENCIALES Y SEGUIMIENTO.xlsx]POTENCIALES!R233C14</stp>
        <tr r="N233" s="1"/>
      </tp>
      <tp>
        <v>36.516390813260074</v>
        <stp/>
        <stp>##V3_BDPV12</stp>
        <stp>CTAS US Equity</stp>
        <stp>pe_ratio</stp>
        <stp>[VALORES POTENCIALES Y SEGUIMIENTO.xlsx]POTENCIALES!R47C16</stp>
        <tr r="P47" s="1"/>
      </tp>
      <tp>
        <v>15.03</v>
        <stp/>
        <stp>##V3_BDPV12</stp>
        <stp>VIPS US Equity</stp>
        <stp>LAST PRICE</stp>
        <stp>[VALORES POTENCIALES Y SEGUIMIENTO.xlsx]CARTERA!R58C15</stp>
        <tr r="O58" s="4"/>
      </tp>
      <tp t="s">
        <v>28/02/2023</v>
        <stp/>
        <stp>##V3_BDPV12</stp>
        <stp>GLNG US Equity</stp>
        <stp>EXPECTED_REPORT_DT</stp>
        <stp>[VALORES POTENCIALES Y SEGUIMIENTO.xlsx]CARTERA!R61C36</stp>
        <tr r="AJ61" s="4"/>
      </tp>
      <tp>
        <v>14390896656.923998</v>
        <stp/>
        <stp>##V3_BDPV12</stp>
        <stp>PHIA NA Equity</stp>
        <stp>CUR_MKT_CAP</stp>
        <stp>[VALORES POTENCIALES Y SEGUIMIENTO.xlsx]SPX SX5E CAC40 DAX30 IBEX35!R43C12</stp>
        <tr r="L43" s="6"/>
      </tp>
      <tp>
        <v>54371404351.208</v>
        <stp/>
        <stp>##V3_BDPV12</stp>
        <stp>ENEL IM Equity</stp>
        <stp>CUR_MKT_CAP</stp>
        <stp>[VALORES POTENCIALES Y SEGUIMIENTO.xlsx]SPX SX5E CAC40 DAX30 IBEX35!R29C12</stp>
        <tr r="L29" s="6"/>
      </tp>
      <tp>
        <v>6603146059.4700003</v>
        <stp/>
        <stp>##V3_BDPV12</stp>
        <stp>CR US Equity</stp>
        <stp>CUR_MKT_CAP</stp>
        <stp>[VALORES POTENCIALES Y SEGUIMIENTO.xlsx]POTENCIALES!R156C17</stp>
        <tr r="Q156" s="1"/>
      </tp>
      <tp>
        <v>22687989380.290001</v>
        <stp/>
        <stp>##V3_BDPV12</stp>
        <stp>IR US Equity</stp>
        <stp>CUR_MKT_CAP</stp>
        <stp>[VALORES POTENCIALES Y SEGUIMIENTO.xlsx]POTENCIALES!R163C17</stp>
        <tr r="Q163" s="1"/>
      </tp>
      <tp>
        <v>39.880000000000003</v>
        <stp/>
        <stp>##V3_BDPV12</stp>
        <stp>ROVI SM Equity</stp>
        <stp>LAST PRICE</stp>
        <stp>[VALORES POTENCIALES Y SEGUIMIENTO.xlsx]CARTERA!R36C15</stp>
        <tr r="O36" s="4"/>
      </tp>
      <tp t="s">
        <v>#N/A N/A</v>
        <stp/>
        <stp>##V3_BDPV12</stp>
        <stp>AAXN US Equity</stp>
        <stp>CURR_ENTP_VAL</stp>
        <stp>[VALORES POTENCIALES Y SEGUIMIENTO.xlsx]POTENCIALES!R162C18</stp>
        <tr r="R162" s="1"/>
      </tp>
      <tp>
        <v>41985.542717399992</v>
        <stp/>
        <stp>##V3_BDPV12</stp>
        <stp>PAYX US Equity</stp>
        <stp>CURR_ENTP_VAL</stp>
        <stp>[VALORES POTENCIALES Y SEGUIMIENTO.xlsx]POTENCIALES!R306C18</stp>
        <tr r="R306" s="1"/>
      </tp>
      <tp>
        <v>19681.814173680003</v>
        <stp/>
        <stp>##V3_BDPV12</stp>
        <stp>PAYC US Equity</stp>
        <stp>CURR_ENTP_VAL</stp>
        <stp>[VALORES POTENCIALES Y SEGUIMIENTO.xlsx]POTENCIALES!R320C18</stp>
        <tr r="R320" s="1"/>
      </tp>
      <tp t="s">
        <v>Health Care</v>
        <stp/>
        <stp>##V3_BDPV12</stp>
        <stp>ILMN UW Equity</stp>
        <stp>ICB_INDUSTRY_NAME</stp>
        <stp>[VALORES POTENCIALES Y SEGUIMIENTO.xlsx]SPX SX5E CAC40 DAX30 IBEX35!R244C4</stp>
        <tr r="D244" s="6"/>
      </tp>
      <tp t="s">
        <v>USD</v>
        <stp/>
        <stp>##V3_BDPV12</stp>
        <stp>CERN US Equity</stp>
        <stp>CRNCY</stp>
        <stp>[VALORES POTENCIALES Y SEGUIMIENTO.xlsx]POTENCIALES!R313C14</stp>
        <tr r="N313" s="1"/>
      </tp>
      <tp>
        <v>27.110015524611757</v>
        <stp/>
        <stp>##V3_BDPV12</stp>
        <stp>AM FP Equity</stp>
        <stp>pe_ratio</stp>
        <stp>[VALORES POTENCIALES Y SEGUIMIENTO.xlsx]CARTERA!R13C18</stp>
        <tr r="R13" s="4"/>
      </tp>
      <tp t="s">
        <v>Energy</v>
        <stp/>
        <stp>##V3_BDPV12</stp>
        <stp>ENPH UQ Equity</stp>
        <stp>ICB_INDUSTRY_NAME</stp>
        <stp>[VALORES POTENCIALES Y SEGUIMIENTO.xlsx]SPX SX5E CAC40 DAX30 IBEX35!R168C4</stp>
        <tr r="D168" s="6"/>
      </tp>
      <tp t="s">
        <v>Telecommunications</v>
        <stp/>
        <stp>##V3_BDPV12</stp>
        <stp>VZ UN Equity</stp>
        <stp>ICB_INDUSTRY_NAME</stp>
        <stp>[VALORES POTENCIALES Y SEGUIMIENTO.xlsx]SPX SX5E CAC40 DAX30 IBEX35!R483C4</stp>
        <tr r="D483" s="6"/>
      </tp>
      <tp t="s">
        <v>Utilities</v>
        <stp/>
        <stp>##V3_BDPV12</stp>
        <stp>WM UN Equity</stp>
        <stp>ICB_INDUSTRY_NAME</stp>
        <stp>[VALORES POTENCIALES Y SEGUIMIENTO.xlsx]SPX SX5E CAC40 DAX30 IBEX35!R493C4</stp>
        <tr r="D493" s="6"/>
      </tp>
      <tp t="s">
        <v>Consumer Staples</v>
        <stp/>
        <stp>##V3_BDPV12</stp>
        <stp>PG UN Equity</stp>
        <stp>ICB_INDUSTRY_NAME</stp>
        <stp>[VALORES POTENCIALES Y SEGUIMIENTO.xlsx]SPX SX5E CAC40 DAX30 IBEX35!R373C4</stp>
        <tr r="D373" s="6"/>
      </tp>
      <tp t="s">
        <v>Industrials</v>
        <stp/>
        <stp>##V3_BDPV12</stp>
        <stp>IR UN Equity</stp>
        <stp>ICB_INDUSTRY_NAME</stp>
        <stp>[VALORES POTENCIALES Y SEGUIMIENTO.xlsx]SPX SX5E CAC40 DAX30 IBEX35!R253C4</stp>
        <tr r="D253" s="6"/>
      </tp>
      <tp t="s">
        <v>Industrials</v>
        <stp/>
        <stp>##V3_BDPV12</stp>
        <stp>GD UN Equity</stp>
        <stp>ICB_INDUSTRY_NAME</stp>
        <stp>[VALORES POTENCIALES Y SEGUIMIENTO.xlsx]SPX SX5E CAC40 DAX30 IBEX35!R203C4</stp>
        <tr r="D203" s="6"/>
      </tp>
      <tp t="s">
        <v>15/12/2022</v>
        <stp/>
        <stp>##V3_BDPV12</stp>
        <stp>IPG US Equity</stp>
        <stp>DVD_PAY_DT</stp>
        <stp>[VALORES POTENCIALES Y SEGUIMIENTO.xlsx]POTENCIALES!R9C12</stp>
        <tr r="L9" s="1"/>
      </tp>
      <tp>
        <v>2337780.0157400002</v>
        <stp/>
        <stp>##V3_BDPV12</stp>
        <stp>AAPL US Equity</stp>
        <stp>CURR_ENTP_VAL</stp>
        <stp>[VALORES POTENCIALES Y SEGUIMIENTO.xlsx]POTENCIALES!R330C18</stp>
        <tr r="R330" s="1"/>
      </tp>
      <tp>
        <v>9686.104561755099</v>
        <stp/>
        <stp>##V3_BDPV12</stp>
        <stp>MASI US Equity</stp>
        <stp>CURR_ENTP_VAL</stp>
        <stp>[VALORES POTENCIALES Y SEGUIMIENTO.xlsx]POTENCIALES!R120C18</stp>
        <tr r="R120" s="1"/>
      </tp>
      <tp t="s">
        <v>Financials</v>
        <stp/>
        <stp>##V3_BDPV12</stp>
        <stp>NDAQ UW Equity</stp>
        <stp>ICB_INDUSTRY_NAME</stp>
        <stp>[VALORES POTENCIALES Y SEGUIMIENTO.xlsx]SPX SX5E CAC40 DAX30 IBEX35!R333C4</stp>
        <tr r="D333" s="6"/>
      </tp>
      <tp t="s">
        <v>11/01/2023</v>
        <stp/>
        <stp>##V3_BDPV12</stp>
        <stp>OMC US Equity</stp>
        <stp>DVD_PAY_DT</stp>
        <stp>[VALORES POTENCIALES Y SEGUIMIENTO.xlsx]POTENCIALES!R8C12</stp>
        <tr r="L8" s="1"/>
      </tp>
      <tp t="s">
        <v>Technology</v>
        <stp/>
        <stp>##V3_BDPV12</stp>
        <stp>NXPI UW Equity</stp>
        <stp>ICB_INDUSTRY_NAME</stp>
        <stp>[VALORES POTENCIALES Y SEGUIMIENTO.xlsx]SPX SX5E CAC40 DAX30 IBEX35!R353C4</stp>
        <tr r="D353" s="6"/>
      </tp>
      <tp>
        <v>116.66666412353516</v>
        <stp/>
        <stp>##V3_BDPV12</stp>
        <stp>LOPE US Equity</stp>
        <stp>BEST_TARGET_PRICE</stp>
        <stp>[VALORES POTENCIALES Y SEGUIMIENTO.xlsx]POTENCIALES!R65C27</stp>
        <tr r="AA65" s="1"/>
      </tp>
      <tp t="s">
        <v>USD</v>
        <stp/>
        <stp>##V3_BDPV12</stp>
        <stp>VEEV US Equity</stp>
        <stp>CRNCY</stp>
        <stp>[VALORES POTENCIALES Y SEGUIMIENTO.xlsx]POTENCIALES!R316C14</stp>
        <tr r="N316" s="1"/>
      </tp>
      <tp t="s">
        <v>#N/A N/A</v>
        <stp/>
        <stp>##V3_BDPV12</stp>
        <stp>MANT US Equity</stp>
        <stp>CURR_ENTP_VAL</stp>
        <stp>[VALORES POTENCIALES Y SEGUIMIENTO.xlsx]POTENCIALES!R325C18</stp>
        <tr r="R325" s="1"/>
      </tp>
      <tp>
        <v>8908.9957405000005</v>
        <stp/>
        <stp>##V3_BDPV12</stp>
        <stp>MANH US Equity</stp>
        <stp>CURR_ENTP_VAL</stp>
        <stp>[VALORES POTENCIALES Y SEGUIMIENTO.xlsx]POTENCIALES!R324C18</stp>
        <tr r="R324" s="1"/>
      </tp>
      <tp t="s">
        <v>15/12/2022</v>
        <stp/>
        <stp>##V3_BDPV12</stp>
        <stp>VVV US Equity</stp>
        <stp>DVD_PAY_DT</stp>
        <stp>[VALORES POTENCIALES Y SEGUIMIENTO.xlsx]POTENCIALES!R6C12</stp>
        <tr r="L6" s="1"/>
      </tp>
      <tp>
        <v>15333.600272300002</v>
        <stp/>
        <stp>##V3_BDPV12</stp>
        <stp>LAMR US Equity</stp>
        <stp>CURR_ENTP_VAL</stp>
        <stp>[VALORES POTENCIALES Y SEGUIMIENTO.xlsx]POTENCIALES!R118C18</stp>
        <tr r="R118" s="1"/>
      </tp>
      <tp>
        <v>48081.572929499998</v>
        <stp/>
        <stp>##V3_BDPV12</stp>
        <stp>PANW US Equity</stp>
        <stp>CURR_ENTP_VAL</stp>
        <stp>[VALORES POTENCIALES Y SEGUIMIENTO.xlsx]POTENCIALES!R276C18</stp>
        <tr r="R276" s="1"/>
      </tp>
      <tp t="s">
        <v>USD</v>
        <stp/>
        <stp>##V3_BDPV12</stp>
        <stp>LECO US Equity</stp>
        <stp>CRNCY</stp>
        <stp>[VALORES POTENCIALES Y SEGUIMIENTO.xlsx]POTENCIALES!R149C14</stp>
        <tr r="N149" s="1"/>
      </tp>
      <tp t="s">
        <v>Technology</v>
        <stp/>
        <stp>##V3_BDPV12</stp>
        <stp>MPWR UW Equity</stp>
        <stp>ICB_INDUSTRY_NAME</stp>
        <stp>[VALORES POTENCIALES Y SEGUIMIENTO.xlsx]SPX SX5E CAC40 DAX30 IBEX35!R320C4</stp>
        <tr r="D320" s="6"/>
      </tp>
      <tp t="s">
        <v>Talgo SA</v>
        <stp/>
        <stp>##V3_BDPV12</stp>
        <stp>TLGO SM Equity</stp>
        <stp>SECURITY_NAME</stp>
        <stp>[VALORES POTENCIALES Y SEGUIMIENTO.xlsx]CARTERA!R62C10</stp>
        <tr r="J62" s="4"/>
      </tp>
      <tp>
        <v>1474272.3715457651</v>
        <stp/>
        <stp>##V3_BDPV12</stp>
        <stp>BABA US Equity</stp>
        <stp>CURR_ENTP_VAL</stp>
        <stp>[VALORES POTENCIALES Y SEGUIMIENTO.xlsx]POTENCIALES!R362C18</stp>
        <tr r="R362" s="1"/>
      </tp>
      <tp>
        <v>8885.3901719700007</v>
        <stp/>
        <stp>##V3_BDPV12</stp>
        <stp>CACI US Equity</stp>
        <stp>CURR_ENTP_VAL</stp>
        <stp>[VALORES POTENCIALES Y SEGUIMIENTO.xlsx]POTENCIALES!R337C18</stp>
        <tr r="R337" s="1"/>
      </tp>
      <tp t="s">
        <v>Technology</v>
        <stp/>
        <stp>##V3_BDPV12</stp>
        <stp>LRCX UW Equity</stp>
        <stp>ICB_INDUSTRY_NAME</stp>
        <stp>[VALORES POTENCIALES Y SEGUIMIENTO.xlsx]SPX SX5E CAC40 DAX30 IBEX35!R291C4</stp>
        <tr r="D291" s="6"/>
      </tp>
      <tp t="s">
        <v>Talgo SA</v>
        <stp/>
        <stp>##V3_BDPV12</stp>
        <stp>TLGO SM Equity</stp>
        <stp>SECURITY_NAME</stp>
        <stp>[VALORES POTENCIALES Y SEGUIMIENTO.xlsx]CARTERA!R62C34</stp>
        <tr r="AH62" s="4"/>
      </tp>
      <tp>
        <v>6719.6442889488999</v>
        <stp/>
        <stp>##V3_BDPV12</stp>
        <stp>SABR US Equity</stp>
        <stp>CURR_ENTP_VAL</stp>
        <stp>[VALORES POTENCIALES Y SEGUIMIENTO.xlsx]POTENCIALES!R189C18</stp>
        <tr r="R189" s="1"/>
      </tp>
      <tp t="s">
        <v>USD</v>
        <stp/>
        <stp>##V3_BDPV12</stp>
        <stp>NEOG US Equity</stp>
        <stp>CRNCY</stp>
        <stp>[VALORES POTENCIALES Y SEGUIMIENTO.xlsx]POTENCIALES!R101C14</stp>
        <tr r="N101" s="1"/>
      </tp>
      <tp>
        <v>152.69</v>
        <stp/>
        <stp>##V3_BDPV12</stp>
        <stp>ZM US Equity</stp>
        <stp>HIGH_52WEEK</stp>
        <stp>[VALORES POTENCIALES Y SEGUIMIENTO.xlsx]POTENCIALES!R298C33</stp>
        <tr r="AG298" s="1"/>
      </tp>
      <tp t="s">
        <v>USD</v>
        <stp/>
        <stp>##V3_BDPV12</stp>
        <stp>SEIC US Equity</stp>
        <stp>CRNCY</stp>
        <stp>[VALORES POTENCIALES Y SEGUIMIENTO.xlsx]POTENCIALES!R109C14</stp>
        <tr r="N109" s="1"/>
      </tp>
      <tp t="s">
        <v>UNITED STATES</v>
        <stp/>
        <stp>##V3_BDPV12</stp>
        <stp>LOPE US Equity</stp>
        <stp>COUNTRY_FULL_NAME</stp>
        <stp>[VALORES POTENCIALES Y SEGUIMIENTO.xlsx]POTENCIALES!R65C13</stp>
        <tr r="M65" s="1"/>
      </tp>
      <tp>
        <v>175.98</v>
        <stp/>
        <stp>##V3_BDPV12</stp>
        <stp>WM US Equity</stp>
        <stp>HIGH_52WEEK</stp>
        <stp>[VALORES POTENCIALES Y SEGUIMIENTO.xlsx]POTENCIALES!R146C33</stp>
        <tr r="AG146" s="1"/>
      </tp>
      <tp t="s">
        <v>USD</v>
        <stp/>
        <stp>##V3_BDPV12</stp>
        <stp>AEIS US Equity</stp>
        <stp>CRNCY</stp>
        <stp>[VALORES POTENCIALES Y SEGUIMIENTO.xlsx]POTENCIALES!R249C14</stp>
        <tr r="N249" s="1"/>
      </tp>
      <tp t="s">
        <v>#N/A Field Not Applicable</v>
        <stp/>
        <stp>##V3_BDPV12</stp>
        <stp>AMS SM Equity</stp>
        <stp>DVD_PAY_DT</stp>
        <stp>[VALORES POTENCIALES Y SEGUIMIENTO.xlsx]CARTERA!R39C41</stp>
        <tr r="AO39" s="4"/>
      </tp>
      <tp>
        <v>9.2222219220111725</v>
        <stp/>
        <stp>##V3_BDPV12</stp>
        <stp>EKT SM Equity</stp>
        <stp>EV_EBITDA_ADJUSTED</stp>
        <stp>[VALORES POTENCIALES Y SEGUIMIENTO.xlsx]CARTERA!R47C17</stp>
        <tr r="Q47" s="4"/>
      </tp>
      <tp>
        <v>1.03</v>
        <stp/>
        <stp>##V3_BDPV12</stp>
        <stp>MOG/A US Equity</stp>
        <stp>EQY_DPS</stp>
        <stp>[VALORES POTENCIALES Y SEGUIMIENTO.xlsx]POTENCIALES!R208C10</stp>
        <tr r="J208" s="1"/>
      </tp>
      <tp t="s">
        <v>Consumer Staples</v>
        <stp/>
        <stp>##V3_BDPV12</stp>
        <stp>ABI BB Equity</stp>
        <stp>ICB_INDUSTRY_NAME</stp>
        <stp>[VALORES POTENCIALES Y SEGUIMIENTO.xlsx]SPX SX5E CAC40 DAX30 IBEX35!R7C13</stp>
        <tr r="M7" s="6"/>
      </tp>
      <tp>
        <v>0.5</v>
        <stp/>
        <stp>##V3_BDPV12</stp>
        <stp>VVV US Equity</stp>
        <stp>EQY_DPS</stp>
        <stp>[VALORES POTENCIALES Y SEGUIMIENTO.xlsx]POTENCIALES!R6C10</stp>
        <tr r="J6" s="1"/>
      </tp>
      <tp>
        <v>1.08</v>
        <stp/>
        <stp>##V3_BDPV12</stp>
        <stp>HRB US Equity</stp>
        <stp>EQY_DPS</stp>
        <stp>[VALORES POTENCIALES Y SEGUIMIENTO.xlsx]POTENCIALES!R191C10</stp>
        <tr r="J191" s="1"/>
      </tp>
      <tp>
        <v>33.592378284715579</v>
        <stp/>
        <stp>##V3_BDPV12</stp>
        <stp>GDDY US Equity</stp>
        <stp>pe_ratio</stp>
        <stp>[VALORES POTENCIALES Y SEGUIMIENTO.xlsx]POTENCIALES!R280C16</stp>
        <tr r="P280" s="1"/>
      </tp>
      <tp>
        <v>9.1969019929073479</v>
        <stp/>
        <stp>##V3_BDPV12</stp>
        <stp>AMN US Equity</stp>
        <stp>pe_ratio</stp>
        <stp>[VALORES POTENCIALES Y SEGUIMIENTO.xlsx]POTENCIALES!R59C16</stp>
        <tr r="P59" s="1"/>
      </tp>
      <tp>
        <v>25.966160389698967</v>
        <stp/>
        <stp>##V3_BDPV12</stp>
        <stp>FCN US Equity</stp>
        <stp>pe_ratio</stp>
        <stp>[VALORES POTENCIALES Y SEGUIMIENTO.xlsx]POTENCIALES!R51C16</stp>
        <tr r="P51" s="1"/>
      </tp>
      <tp>
        <v>10.987703077017738</v>
        <stp/>
        <stp>##V3_BDPV12</stp>
        <stp>MAN US Equity</stp>
        <stp>pe_ratio</stp>
        <stp>[VALORES POTENCIALES Y SEGUIMIENTO.xlsx]POTENCIALES!R58C16</stp>
        <tr r="P58" s="1"/>
      </tp>
      <tp>
        <v>21.529157297560904</v>
        <stp/>
        <stp>##V3_BDPV12</stp>
        <stp>GNTX US Equity</stp>
        <stp>pe_ratio</stp>
        <stp>[VALORES POTENCIALES Y SEGUIMIENTO.xlsx]POTENCIALES!R133C16</stp>
        <tr r="P133" s="1"/>
      </tp>
      <tp t="s">
        <v>#N/A Field Not Applicable</v>
        <stp/>
        <stp>##V3_BDPV12</stp>
        <stp>GOOG US Equity</stp>
        <stp>pe_ratio</stp>
        <stp>[VALORES POTENCIALES Y SEGUIMIENTO.xlsx]POTENCIALES!R281C16</stp>
        <tr r="P281" s="1"/>
      </tp>
      <tp t="s">
        <v>USD</v>
        <stp/>
        <stp>##V3_BDPV12</stp>
        <stp>TER US Equity</stp>
        <stp>CRNCY</stp>
        <stp>[VALORES POTENCIALES Y SEGUIMIENTO.xlsx]POTENCIALES!R356C14</stp>
        <tr r="N356" s="1"/>
      </tp>
      <tp t="s">
        <v>USD</v>
        <stp/>
        <stp>##V3_BDPV12</stp>
        <stp>TDY US Equity</stp>
        <stp>CRNCY</stp>
        <stp>[VALORES POTENCIALES Y SEGUIMIENTO.xlsx]POTENCIALES!R201C14</stp>
        <tr r="N201" s="1"/>
      </tp>
      <tp t="s">
        <v>USD</v>
        <stp/>
        <stp>##V3_BDPV12</stp>
        <stp>TDG US Equity</stp>
        <stp>CRNCY</stp>
        <stp>[VALORES POTENCIALES Y SEGUIMIENTO.xlsx]POTENCIALES!R202C14</stp>
        <tr r="N202" s="1"/>
      </tp>
      <tp t="s">
        <v>#N/A Field Not Applicable</v>
        <stp/>
        <stp>##V3_BDPV12</stp>
        <stp>GRUB US Equity</stp>
        <stp>pe_ratio</stp>
        <stp>[VALORES POTENCIALES Y SEGUIMIENTO.xlsx]POTENCIALES!R266C16</stp>
        <tr r="P266" s="1"/>
      </tp>
      <tp t="s">
        <v>USD</v>
        <stp/>
        <stp>##V3_BDPV12</stp>
        <stp>TXN US Equity</stp>
        <stp>CRNCY</stp>
        <stp>[VALORES POTENCIALES Y SEGUIMIENTO.xlsx]POTENCIALES!R348C14</stp>
        <tr r="N348" s="1"/>
      </tp>
      <tp>
        <v>16391.20424336</v>
        <stp/>
        <stp>##V3_BDPV12</stp>
        <stp>PTC US Equity</stp>
        <stp>CURR_ENTP_VAL</stp>
        <stp>[VALORES POTENCIALES Y SEGUIMIENTO.xlsx]POTENCIALES!R289C18</stp>
        <tr r="R289" s="1"/>
      </tp>
      <tp t="s">
        <v>USD</v>
        <stp/>
        <stp>##V3_BDPV12</stp>
        <stp>TYL US Equity</stp>
        <stp>CRNCY</stp>
        <stp>[VALORES POTENCIALES Y SEGUIMIENTO.xlsx]POTENCIALES!R317C14</stp>
        <tr r="N317" s="1"/>
      </tp>
      <tp>
        <v>5384.9967787400001</v>
        <stp/>
        <stp>##V3_BDPV12</stp>
        <stp>PSN US Equity</stp>
        <stp>CURR_ENTP_VAL</stp>
        <stp>[VALORES POTENCIALES Y SEGUIMIENTO.xlsx]POTENCIALES!R341C18</stp>
        <tr r="R341" s="1"/>
      </tp>
      <tp t="s">
        <v>Jacobs Solutions Inc</v>
        <stp/>
        <stp>##V3_BDPV12</stp>
        <stp>J UN Equity</stp>
        <stp>SECURITY_NAME</stp>
        <stp>[VALORES POTENCIALES Y SEGUIMIENTO.xlsx]SPX SX5E CAC40 DAX30 IBEX35!R259C5</stp>
        <tr r="E259" s="6"/>
      </tp>
      <tp t="s">
        <v>USD</v>
        <stp/>
        <stp>##V3_BDPV12</stp>
        <stp>TRU US Equity</stp>
        <stp>CRNCY</stp>
        <stp>[VALORES POTENCIALES Y SEGUIMIENTO.xlsx]POTENCIALES!R181C14</stp>
        <tr r="N181" s="1"/>
      </tp>
      <tp>
        <v>85.594962825570931</v>
        <stp/>
        <stp>##V3_BDPV12</stp>
        <stp>CSGP US Equity</stp>
        <stp>pe_ratio</stp>
        <stp>[VALORES POTENCIALES Y SEGUIMIENTO.xlsx]POTENCIALES!R45C16</stp>
        <tr r="P45" s="1"/>
      </tp>
      <tp>
        <v>24.46</v>
        <stp/>
        <stp>##V3_BDPV12</stp>
        <stp>M US Equity</stp>
        <stp>PX_CLOSE_1D</stp>
        <stp>[VALORES POTENCIALES Y SEGUIMIENTO.xlsx]POTENCIALES!R238C32</stp>
        <tr r="AF238" s="1"/>
      </tp>
      <tp>
        <v>12.673388815589162</v>
        <stp/>
        <stp>##V3_BDPV12</stp>
        <stp>ORCL US Equity</stp>
        <stp>EV_EBITDA_ADJUSTED</stp>
        <stp>[VALORES POTENCIALES Y SEGUIMIENTO.xlsx]CARTERA!R45C17</stp>
        <tr r="Q45" s="4"/>
      </tp>
      <tp>
        <v>3.5750000000000002</v>
        <stp/>
        <stp>##V3_BDPV12</stp>
        <stp>TLGO SM Equity</stp>
        <stp>LAST PRICE</stp>
        <stp>[VALORES POTENCIALES Y SEGUIMIENTO.xlsx]CARTERA!R62C15</stp>
        <tr r="O62" s="4"/>
      </tp>
      <tp t="s">
        <v>15/02/2023</v>
        <stp/>
        <stp>##V3_BDPV12</stp>
        <stp>GOLD US Equity</stp>
        <stp>EXPECTED_REPORT_DT</stp>
        <stp>[VALORES POTENCIALES Y SEGUIMIENTO.xlsx]CARTERA!R57C36</stp>
        <tr r="AJ57" s="4"/>
      </tp>
      <tp>
        <v>48889321906.01001</v>
        <stp/>
        <stp>##V3_BDPV12</stp>
        <stp>SQ US Equity</stp>
        <stp>CUR_MKT_CAP</stp>
        <stp>[VALORES POTENCIALES Y SEGUIMIENTO.xlsx]POTENCIALES!R190C17</stp>
        <tr r="Q190" s="1"/>
      </tp>
      <tp t="s">
        <v>Koninklijke Ahold Delhaize NV</v>
        <stp/>
        <stp>##V3_BDPV12</stp>
        <stp>AD NA Equity</stp>
        <stp>SECURITY_NAME</stp>
        <stp>[VALORES POTENCIALES Y SEGUIMIENTO.xlsx]SPX SX5E CAC40 DAX30 IBEX35!R8C14</stp>
        <tr r="N8" s="6"/>
      </tp>
      <tp t="s">
        <v>14/03/2023</v>
        <stp/>
        <stp>##V3_BDPV12</stp>
        <stp>GILD US Equity</stp>
        <stp>DVD_EX_DT</stp>
        <stp>[VALORES POTENCIALES Y SEGUIMIENTO.xlsx]POTENCIALES!R39C11</stp>
        <tr r="K39" s="1"/>
      </tp>
      <tp t="s">
        <v>Consumer Discretionary</v>
        <stp/>
        <stp>##V3_BDPV12</stp>
        <stp>NLSN UN Equity</stp>
        <stp>ICB_INDUSTRY_NAME</stp>
        <stp>[VALORES POTENCIALES Y SEGUIMIENTO.xlsx]SPX SX5E CAC40 DAX30 IBEX35!R340C4</stp>
        <tr r="D340" s="6"/>
      </tp>
      <tp t="s">
        <v>USD</v>
        <stp/>
        <stp>##V3_BDPV12</stp>
        <stp>GLNG US Equity</stp>
        <stp>CRNCY</stp>
        <stp>[VALORES POTENCIALES Y SEGUIMIENTO.xlsx]CARTERA!R61C33</stp>
        <tr r="AG61" s="4"/>
      </tp>
      <tp t="s">
        <v>#N/A Field Not Applicable</v>
        <stp/>
        <stp>##V3_BDPV12</stp>
        <stp>GMED US Equity</stp>
        <stp>DVD_EX_DT</stp>
        <stp>[VALORES POTENCIALES Y SEGUIMIENTO.xlsx]POTENCIALES!R72C11</stp>
        <tr r="K72" s="1"/>
      </tp>
      <tp t="s">
        <v>Telecommunications</v>
        <stp/>
        <stp>##V3_BDPV12</stp>
        <stp>JNPR UN Equity</stp>
        <stp>ICB_INDUSTRY_NAME</stp>
        <stp>[VALORES POTENCIALES Y SEGUIMIENTO.xlsx]SPX SX5E CAC40 DAX30 IBEX35!R264C4</stp>
        <tr r="D264" s="6"/>
      </tp>
      <tp t="s">
        <v>Technology</v>
        <stp/>
        <stp>##V3_BDPV12</stp>
        <stp>INTC UW Equity</stp>
        <stp>ICB_INDUSTRY_NAME</stp>
        <stp>[VALORES POTENCIALES Y SEGUIMIENTO.xlsx]SPX SX5E CAC40 DAX30 IBEX35!R247C4</stp>
        <tr r="D247" s="6"/>
      </tp>
      <tp t="s">
        <v>USD</v>
        <stp/>
        <stp>##V3_BDPV12</stp>
        <stp>GOLD US Equity</stp>
        <stp>CRNCY</stp>
        <stp>[VALORES POTENCIALES Y SEGUIMIENTO.xlsx]CARTERA!R57C33</stp>
        <tr r="AG57" s="4"/>
      </tp>
      <tp t="s">
        <v>Consumer Discretionary</v>
        <stp/>
        <stp>##V3_BDPV12</stp>
        <stp>FOXA UW Equity</stp>
        <stp>ICB_INDUSTRY_NAME</stp>
        <stp>[VALORES POTENCIALES Y SEGUIMIENTO.xlsx]SPX SX5E CAC40 DAX30 IBEX35!R198C4</stp>
        <tr r="D198" s="6"/>
      </tp>
      <tp t="s">
        <v>Real Estate</v>
        <stp/>
        <stp>##V3_BDPV12</stp>
        <stp>WY UN Equity</stp>
        <stp>ICB_INDUSTRY_NAME</stp>
        <stp>[VALORES POTENCIALES Y SEGUIMIENTO.xlsx]SPX SX5E CAC40 DAX30 IBEX35!R500C4</stp>
        <tr r="D500" s="6"/>
      </tp>
      <tp t="s">
        <v>Consumer Staples</v>
        <stp/>
        <stp>##V3_BDPV12</stp>
        <stp>PM UN Equity</stp>
        <stp>ICB_INDUSTRY_NAME</stp>
        <stp>[VALORES POTENCIALES Y SEGUIMIENTO.xlsx]SPX SX5E CAC40 DAX30 IBEX35!R380C4</stp>
        <tr r="D380" s="6"/>
      </tp>
      <tp t="s">
        <v>Utilities</v>
        <stp/>
        <stp>##V3_BDPV12</stp>
        <stp>FE UN Equity</stp>
        <stp>ICB_INDUSTRY_NAME</stp>
        <stp>[VALORES POTENCIALES Y SEGUIMIENTO.xlsx]SPX SX5E CAC40 DAX30 IBEX35!R190C4</stp>
        <tr r="D190" s="6"/>
      </tp>
      <tp>
        <v>19003.488774239999</v>
        <stp/>
        <stp>##V3_BDPV12</stp>
        <stp>ZBRA US Equity</stp>
        <stp>CURR_ENTP_VAL</stp>
        <stp>[VALORES POTENCIALES Y SEGUIMIENTO.xlsx]POTENCIALES!R345C18</stp>
        <tr r="R345" s="1"/>
      </tp>
      <tp t="s">
        <v>Technology</v>
        <stp/>
        <stp>##V3_BDPV12</stp>
        <stp>MCHP UW Equity</stp>
        <stp>ICB_INDUSTRY_NAME</stp>
        <stp>[VALORES POTENCIALES Y SEGUIMIENTO.xlsx]SPX SX5E CAC40 DAX30 IBEX35!R303C4</stp>
        <tr r="D303" s="6"/>
      </tp>
      <tp>
        <v>140514.81299999999</v>
        <stp/>
        <stp>##V3_BDPV12</stp>
        <stp>SBUX US Equity</stp>
        <stp>CURR_ENTP_VAL</stp>
        <stp>[VALORES POTENCIALES Y SEGUIMIENTO.xlsx]POTENCIALES!R240C18</stp>
        <tr r="R240" s="1"/>
      </tp>
      <tp>
        <v>14845.326357875001</v>
        <stp/>
        <stp>##V3_BDPV12</stp>
        <stp>CBOE US Equity</stp>
        <stp>CURR_ENTP_VAL</stp>
        <stp>[VALORES POTENCIALES Y SEGUIMIENTO.xlsx]POTENCIALES!R108C18</stp>
        <tr r="R108" s="1"/>
      </tp>
      <tp>
        <v>30641.975145865003</v>
        <stp/>
        <stp>##V3_BDPV12</stp>
        <stp>EBAY US Equity</stp>
        <stp>CURR_ENTP_VAL</stp>
        <stp>[VALORES POTENCIALES Y SEGUIMIENTO.xlsx]POTENCIALES!R261C18</stp>
        <tr r="R261" s="1"/>
      </tp>
      <tp t="s">
        <v>USD</v>
        <stp/>
        <stp>##V3_BDPV12</stp>
        <stp>NFLX US Equity</stp>
        <stp>CRNCY</stp>
        <stp>[VALORES POTENCIALES Y SEGUIMIENTO.xlsx]POTENCIALES!R274C14</stp>
        <tr r="N274" s="1"/>
      </tp>
      <tp t="s">
        <v>Industrials</v>
        <stp/>
        <stp>##V3_BDPV12</stp>
        <stp>OTIS UN Equity</stp>
        <stp>ICB_INDUSTRY_NAME</stp>
        <stp>[VALORES POTENCIALES Y SEGUIMIENTO.xlsx]SPX SX5E CAC40 DAX30 IBEX35!R361C4</stp>
        <tr r="D361" s="6"/>
      </tp>
      <tp t="s">
        <v>Telecommunications</v>
        <stp/>
        <stp>##V3_BDPV12</stp>
        <stp>LUMN UN Equity</stp>
        <stp>ICB_INDUSTRY_NAME</stp>
        <stp>[VALORES POTENCIALES Y SEGUIMIENTO.xlsx]SPX SX5E CAC40 DAX30 IBEX35!R292C4</stp>
        <tr r="D292" s="6"/>
      </tp>
      <tp t="s">
        <v>USD</v>
        <stp/>
        <stp>##V3_BDPV12</stp>
        <stp>FFIV US Equity</stp>
        <stp>CRNCY</stp>
        <stp>[VALORES POTENCIALES Y SEGUIMIENTO.xlsx]POTENCIALES!R275C14</stp>
        <tr r="N275" s="1"/>
      </tp>
      <tp>
        <v>29.88</v>
        <stp/>
        <stp>##V3_BDPV12</stp>
        <stp>JEN GY Equity</stp>
        <stp>LAST PRICE</stp>
        <stp>[VALORES POTENCIALES Y SEGUIMIENTO.xlsx]CARTERA!R55C15</stp>
        <tr r="O55" s="4"/>
      </tp>
      <tp>
        <v>2.3677438221962275</v>
        <stp/>
        <stp>##V3_BDPV12</stp>
        <stp>AD NA Equity</stp>
        <stp>NET_DEBT_TO_EBITDA</stp>
        <stp>[VALORES POTENCIALES Y SEGUIMIENTO.xlsx]CARTERA!R51C23</stp>
        <tr r="W51" s="4"/>
      </tp>
      <tp>
        <v>5.88</v>
        <stp/>
        <stp>##V3_BDPV12</stp>
        <stp>SNA US Equity</stp>
        <stp>EQY_DPS</stp>
        <stp>[VALORES POTENCIALES Y SEGUIMIENTO.xlsx]POTENCIALES!R151C10</stp>
        <tr r="J151" s="1"/>
      </tp>
      <tp>
        <v>1.75</v>
        <stp/>
        <stp>##V3_BDPV12</stp>
        <stp>MSA US Equity</stp>
        <stp>EQY_DPS</stp>
        <stp>[VALORES POTENCIALES Y SEGUIMIENTO.xlsx]POTENCIALES!R150C10</stp>
        <tr r="J150" s="1"/>
      </tp>
      <tp>
        <v>1.9125000000000001</v>
        <stp/>
        <stp>##V3_BDPV12</stp>
        <stp>WBA US Equity</stp>
        <stp>EQY_DPS</stp>
        <stp>[VALORES POTENCIALES Y SEGUIMIENTO.xlsx]POTENCIALES!R232C10</stp>
        <tr r="J232" s="1"/>
      </tp>
      <tp t="s">
        <v>HKD</v>
        <stp/>
        <stp>##V3_BDPV12</stp>
        <stp>327 HK Equity</stp>
        <stp>CRNCY</stp>
        <stp>[VALORES POTENCIALES Y SEGUIMIENTO.xlsx]CARTERA!R66C9</stp>
        <tr r="I66" s="4"/>
      </tp>
      <tp>
        <v>8.7639932656006891</v>
        <stp/>
        <stp>##V3_BDPV12</stp>
        <stp>SAN FP Equity</stp>
        <stp>EV_EBITDA_ADJUSTED</stp>
        <stp>[VALORES POTENCIALES Y SEGUIMIENTO.xlsx]CARTERA!R26C17</stp>
        <tr r="Q26" s="4"/>
      </tp>
      <tp t="s">
        <v>CAD</v>
        <stp/>
        <stp>##V3_BDPV12</stp>
        <stp>CSU CN Equity</stp>
        <stp>CRNCY</stp>
        <stp>[VALORES POTENCIALES Y SEGUIMIENTO.xlsx]POTENCIALES!R319C14</stp>
        <tr r="N319" s="1"/>
      </tp>
      <tp>
        <v>25.990014138479047</v>
        <stp/>
        <stp>##V3_BDPV12</stp>
        <stp>FFIV US Equity</stp>
        <stp>pe_ratio</stp>
        <stp>[VALORES POTENCIALES Y SEGUIMIENTO.xlsx]POTENCIALES!R275C16</stp>
        <tr r="P275" s="1"/>
      </tp>
      <tp t="s">
        <v>USD</v>
        <stp/>
        <stp>##V3_BDPV12</stp>
        <stp>UNP US Equity</stp>
        <stp>CRNCY</stp>
        <stp>[VALORES POTENCIALES Y SEGUIMIENTO.xlsx]POTENCIALES!R173C14</stp>
        <tr r="N173" s="1"/>
      </tp>
      <tp>
        <v>27.044911747490431</v>
        <stp/>
        <stp>##V3_BDPV12</stp>
        <stp>FISV US Equity</stp>
        <stp>pe_ratio</stp>
        <stp>[VALORES POTENCIALES Y SEGUIMIENTO.xlsx]POTENCIALES!R311C16</stp>
        <tr r="P311" s="1"/>
      </tp>
      <tp>
        <v>27.044911747490431</v>
        <stp/>
        <stp>##V3_BDPV12</stp>
        <stp>FISV US Equity</stp>
        <stp>pe_ratio</stp>
        <stp>[VALORES POTENCIALES Y SEGUIMIENTO.xlsx]POTENCIALES!R309C16</stp>
        <tr r="P309" s="1"/>
      </tp>
      <tp>
        <v>45.931365494760037</v>
        <stp/>
        <stp>##V3_BDPV12</stp>
        <stp>FICO US Equity</stp>
        <stp>pe_ratio</stp>
        <stp>[VALORES POTENCIALES Y SEGUIMIENTO.xlsx]POTENCIALES!R307C16</stp>
        <tr r="P307" s="1"/>
      </tp>
      <tp>
        <v>48.302918222988893</v>
        <stp/>
        <stp>##V3_BDPV12</stp>
        <stp>FIVE US Equity</stp>
        <stp>pe_ratio</stp>
        <stp>[VALORES POTENCIALES Y SEGUIMIENTO.xlsx]POTENCIALES!R236C16</stp>
        <tr r="P236" s="1"/>
      </tp>
      <tp t="s">
        <v>#N/A N/A</v>
        <stp/>
        <stp>##V3_BDPV12</stp>
        <stp>FIVN US Equity</stp>
        <stp>pe_ratio</stp>
        <stp>[VALORES POTENCIALES Y SEGUIMIENTO.xlsx]POTENCIALES!R286C16</stp>
        <tr r="P286" s="1"/>
      </tp>
      <tp>
        <v>30.839050225963991</v>
        <stp/>
        <stp>##V3_BDPV12</stp>
        <stp>FIZZ US Equity</stp>
        <stp>pe_ratio</stp>
        <stp>[VALORES POTENCIALES Y SEGUIMIENTO.xlsx]POTENCIALES!R251C16</stp>
        <tr r="P251" s="1"/>
      </tp>
      <tp>
        <v>15.441254546783329</v>
        <stp/>
        <stp>##V3_BDPV12</stp>
        <stp>DOO CN Equity</stp>
        <stp>pe_ratio</stp>
        <stp>[VALORES POTENCIALES Y SEGUIMIENTO.xlsx]POTENCIALES!R24C16</stp>
        <tr r="P24" s="1"/>
      </tp>
      <tp>
        <v>13.076495062608101</v>
        <stp/>
        <stp>##V3_BDPV12</stp>
        <stp>BCO US Equity</stp>
        <stp>pe_ratio</stp>
        <stp>[VALORES POTENCIALES Y SEGUIMIENTO.xlsx]POTENCIALES!R66C16</stp>
        <tr r="P66" s="1"/>
      </tp>
      <tp>
        <v>58.82663723231709</v>
        <stp/>
        <stp>##V3_BDPV12</stp>
        <stp>FTNT US Equity</stp>
        <stp>pe_ratio</stp>
        <stp>[VALORES POTENCIALES Y SEGUIMIENTO.xlsx]POTENCIALES!R331C16</stp>
        <tr r="P331" s="1"/>
      </tp>
      <tp t="s">
        <v>Loews Corp</v>
        <stp/>
        <stp>##V3_BDPV12</stp>
        <stp>L UN Equity</stp>
        <stp>SECURITY_NAME</stp>
        <stp>[VALORES POTENCIALES Y SEGUIMIENTO.xlsx]SPX SX5E CAC40 DAX30 IBEX35!R278C5</stp>
        <tr r="E278" s="6"/>
      </tp>
      <tp t="s">
        <v>CAD</v>
        <stp/>
        <stp>##V3_BDPV12</stp>
        <stp>CAE CN Equity</stp>
        <stp>CRNCY</stp>
        <stp>[VALORES POTENCIALES Y SEGUIMIENTO.xlsx]POTENCIALES!R210C14</stp>
        <tr r="N210" s="1"/>
      </tp>
      <tp t="s">
        <v>USD</v>
        <stp/>
        <stp>##V3_BDPV12</stp>
        <stp>UPS US Equity</stp>
        <stp>CRNCY</stp>
        <stp>[VALORES POTENCIALES Y SEGUIMIENTO.xlsx]POTENCIALES!R178C14</stp>
        <tr r="N178" s="1"/>
      </tp>
      <tp t="s">
        <v>CAD</v>
        <stp/>
        <stp>##V3_BDPV12</stp>
        <stp>CNR CN Equity</stp>
        <stp>CRNCY</stp>
        <stp>[VALORES POTENCIALES Y SEGUIMIENTO.xlsx]POTENCIALES!R172C14</stp>
        <tr r="N172" s="1"/>
      </tp>
      <tp t="s">
        <v>CAD</v>
        <stp/>
        <stp>##V3_BDPV12</stp>
        <stp>CIX CN Equity</stp>
        <stp>CRNCY</stp>
        <stp>[VALORES POTENCIALES Y SEGUIMIENTO.xlsx]POTENCIALES!R111C14</stp>
        <tr r="N111" s="1"/>
      </tp>
      <tp t="s">
        <v>USD</v>
        <stp/>
        <stp>##V3_BDPV12</stp>
        <stp>UTX US Equity</stp>
        <stp>CRNCY</stp>
        <stp>[VALORES POTENCIALES Y SEGUIMIENTO.xlsx]POTENCIALES!R205C14</stp>
        <tr r="N205" s="1"/>
      </tp>
      <tp t="s">
        <v>#N/A Field Not Applicable</v>
        <stp/>
        <stp>##V3_BDPV12</stp>
        <stp>SANT GY Equity</stp>
        <stp>EV_EBITDA_ADJUSTED</stp>
        <stp>[VALORES POTENCIALES Y SEGUIMIENTO.xlsx]CARTERA!R53C17</stp>
        <tr r="Q53" s="4"/>
      </tp>
      <tp>
        <v>18.848920481735522</v>
        <stp/>
        <stp>##V3_BDPV12</stp>
        <stp>MSFT US Equity</stp>
        <stp>EV_EBITDA_ADJUSTED</stp>
        <stp>[VALORES POTENCIALES Y SEGUIMIENTO.xlsx]CARTERA!R30C17</stp>
        <tr r="Q30" s="4"/>
      </tp>
      <tp t="s">
        <v>28/04/2023</v>
        <stp/>
        <stp>##V3_BDPV12</stp>
        <stp>INTC US Equity</stp>
        <stp>EXPECTED_REPORT_DT</stp>
        <stp>[VALORES POTENCIALES Y SEGUIMIENTO.xlsx]CARTERA!R28C36</stp>
        <tr r="AJ28" s="4"/>
      </tp>
      <tp>
        <v>25151781997.940002</v>
        <stp/>
        <stp>##V3_BDPV12</stp>
        <stp>NTGY SM Equity</stp>
        <stp>CUR_MKT_CAP</stp>
        <stp>[VALORES POTENCIALES Y SEGUIMIENTO.xlsx]SPX SX5E CAC40 DAX30 IBEX35!R32C39</stp>
        <tr r="AM32" s="6"/>
      </tp>
      <tp>
        <v>4696737982.3499994</v>
        <stp/>
        <stp>##V3_BDPV12</stp>
        <stp>HP US Equity</stp>
        <stp>CUR_MKT_CAP</stp>
        <stp>[VALORES POTENCIALES Y SEGUIMIENTO.xlsx]POTENCIALES!R332C17</stp>
        <tr r="Q332" s="1"/>
      </tp>
      <tp>
        <v>2453.5</v>
        <stp/>
        <stp>##V3_BDPV12</stp>
        <stp>BKNG US Equity</stp>
        <stp>LAST PRICE</stp>
        <stp>[VALORES POTENCIALES Y SEGUIMIENTO.xlsx]CARTERA!R12C15</stp>
        <tr r="O12" s="4"/>
      </tp>
      <tp>
        <v>10.39590888330215</v>
        <stp/>
        <stp>##V3_BDPV12</stp>
        <stp>ATD/B CN Equity</stp>
        <stp>EV_EBITDA_ADJUSTED</stp>
        <stp>[VALORES POTENCIALES Y SEGUIMIENTO.xlsx]POTENCIALES!R225C15</stp>
        <tr r="O225" s="1"/>
      </tp>
      <tp>
        <v>14.222635488266747</v>
        <stp/>
        <stp>##V3_BDPV12</stp>
        <stp>BBD/B CN Equity</stp>
        <stp>EV_EBITDA_ADJUSTED</stp>
        <stp>[VALORES POTENCIALES Y SEGUIMIENTO.xlsx]POTENCIALES!R198C15</stp>
        <tr r="O198" s="1"/>
      </tp>
      <tp>
        <v>97702073280</v>
        <stp/>
        <stp>##V3_BDPV12</stp>
        <stp>CP CN Equity</stp>
        <stp>CUR_MKT_CAP</stp>
        <stp>[VALORES POTENCIALES Y SEGUIMIENTO.xlsx]POTENCIALES!R170C17</stp>
        <tr r="Q170" s="1"/>
      </tp>
      <tp>
        <v>11.432591649694498</v>
        <stp/>
        <stp>##V3_BDPV12</stp>
        <stp>CCL/B CN Equity</stp>
        <stp>EV_EBITDA_ADJUSTED</stp>
        <stp>[VALORES POTENCIALES Y SEGUIMIENTO.xlsx]POTENCIALES!R167C15</stp>
        <tr r="O167" s="1"/>
      </tp>
      <tp t="s">
        <v>Financials</v>
        <stp/>
        <stp>##V3_BDPV12</stp>
        <stp>MKTX UW Equity</stp>
        <stp>ICB_INDUSTRY_NAME</stp>
        <stp>[VALORES POTENCIALES Y SEGUIMIENTO.xlsx]SPX SX5E CAC40 DAX30 IBEX35!R312C4</stp>
        <tr r="D312" s="6"/>
      </tp>
      <tp>
        <v>24.127050339610417</v>
        <stp/>
        <stp>##V3_BDPV12</stp>
        <stp>KO US Equity</stp>
        <stp>pe_ratio</stp>
        <stp>[VALORES POTENCIALES Y SEGUIMIENTO.xlsx]CARTERA!R42C18</stp>
        <tr r="R42" s="4"/>
      </tp>
      <tp t="s">
        <v>Industrials</v>
        <stp/>
        <stp>##V3_BDPV12</stp>
        <stp>INFO UN Equity</stp>
        <stp>ICB_INDUSTRY_NAME</stp>
        <stp>[VALORES POTENCIALES Y SEGUIMIENTO.xlsx]SPX SX5E CAC40 DAX30 IBEX35!R246C4</stp>
        <tr r="D246" s="6"/>
      </tp>
      <tp t="s">
        <v>Consumer Discretionary</v>
        <stp/>
        <stp>##V3_BDPV12</stp>
        <stp>UA UN Equity</stp>
        <stp>ICB_INDUSTRY_NAME</stp>
        <stp>[VALORES POTENCIALES Y SEGUIMIENTO.xlsx]SPX SX5E CAC40 DAX30 IBEX35!R461C4</stp>
        <tr r="D461" s="6"/>
      </tp>
      <tp t="s">
        <v>Financials</v>
        <stp/>
        <stp>##V3_BDPV12</stp>
        <stp>RF UN Equity</stp>
        <stp>ICB_INDUSTRY_NAME</stp>
        <stp>[VALORES POTENCIALES Y SEGUIMIENTO.xlsx]SPX SX5E CAC40 DAX30 IBEX35!R401C4</stp>
        <tr r="D401" s="6"/>
      </tp>
      <tp t="s">
        <v>Technology</v>
        <stp/>
        <stp>##V3_BDPV12</stp>
        <stp>MU UW Equity</stp>
        <stp>ICB_INDUSTRY_NAME</stp>
        <stp>[VALORES POTENCIALES Y SEGUIMIENTO.xlsx]SPX SX5E CAC40 DAX30 IBEX35!R331C4</stp>
        <tr r="D331" s="6"/>
      </tp>
      <tp t="s">
        <v>#N/A N/A</v>
        <stp/>
        <stp>##V3_BDPV12</stp>
        <stp>ATD/B CN Equity</stp>
        <stp>pe_ratio</stp>
        <stp>[VALORES POTENCIALES Y SEGUIMIENTO.xlsx]POTENCIALES!R225C16</stp>
        <tr r="P225" s="1"/>
      </tp>
      <tp t="s">
        <v>#N/A N/A</v>
        <stp/>
        <stp>##V3_BDPV12</stp>
        <stp>NLSN US Equity</stp>
        <stp>BEST_TARGET_PRICE</stp>
        <stp>[VALORES POTENCIALES Y SEGUIMIENTO.xlsx]POTENCIALES!R48C27</stp>
        <tr r="AA48" s="1"/>
      </tp>
      <tp t="s">
        <v>UNITED STATES</v>
        <stp/>
        <stp>##V3_BDPV12</stp>
        <stp>PG US Equity</stp>
        <stp>COUNTRY_FULL_NAME</stp>
        <stp>[VALORES POTENCIALES Y SEGUIMIENTO.xlsx]POTENCIALES!R69C13</stp>
        <tr r="M69" s="1"/>
      </tp>
      <tp t="s">
        <v>UNITED STATES</v>
        <stp/>
        <stp>##V3_BDPV12</stp>
        <stp>UI US Equity</stp>
        <stp>COUNTRY_FULL_NAME</stp>
        <stp>[VALORES POTENCIALES Y SEGUIMIENTO.xlsx]POTENCIALES!R12C13</stp>
        <tr r="M12" s="1"/>
      </tp>
      <tp t="s">
        <v>UNITED STATES</v>
        <stp/>
        <stp>##V3_BDPV12</stp>
        <stp>PM US Equity</stp>
        <stp>COUNTRY_FULL_NAME</stp>
        <stp>[VALORES POTENCIALES Y SEGUIMIENTO.xlsx]POTENCIALES!R31C13</stp>
        <tr r="M31" s="1"/>
      </tp>
      <tp t="s">
        <v>UNITED STATES</v>
        <stp/>
        <stp>##V3_BDPV12</stp>
        <stp>MO US Equity</stp>
        <stp>COUNTRY_FULL_NAME</stp>
        <stp>[VALORES POTENCIALES Y SEGUIMIENTO.xlsx]POTENCIALES!R32C13</stp>
        <tr r="M32" s="1"/>
      </tp>
      <tp t="s">
        <v>UNITED STATES</v>
        <stp/>
        <stp>##V3_BDPV12</stp>
        <stp>IT US Equity</stp>
        <stp>COUNTRY_FULL_NAME</stp>
        <stp>[VALORES POTENCIALES Y SEGUIMIENTO.xlsx]POTENCIALES!R49C13</stp>
        <tr r="M49" s="1"/>
      </tp>
      <tp t="s">
        <v>UNITED STATES</v>
        <stp/>
        <stp>##V3_BDPV12</stp>
        <stp>CI US Equity</stp>
        <stp>COUNTRY_FULL_NAME</stp>
        <stp>[VALORES POTENCIALES Y SEGUIMIENTO.xlsx]POTENCIALES!R99C13</stp>
        <tr r="M99" s="1"/>
      </tp>
      <tp t="s">
        <v>UNITED STATES</v>
        <stp/>
        <stp>##V3_BDPV12</stp>
        <stp>KO US Equity</stp>
        <stp>COUNTRY_FULL_NAME</stp>
        <stp>[VALORES POTENCIALES Y SEGUIMIENTO.xlsx]POTENCIALES!R38C13</stp>
        <tr r="M38" s="1"/>
      </tp>
      <tp t="s">
        <v>UNITED STATES</v>
        <stp/>
        <stp>##V3_BDPV12</stp>
        <stp>CL US Equity</stp>
        <stp>COUNTRY_FULL_NAME</stp>
        <stp>[VALORES POTENCIALES Y SEGUIMIENTO.xlsx]POTENCIALES!R67C13</stp>
        <tr r="M67" s="1"/>
      </tp>
      <tp t="s">
        <v>UNITED STATES</v>
        <stp/>
        <stp>##V3_BDPV12</stp>
        <stp>EL US Equity</stp>
        <stp>COUNTRY_FULL_NAME</stp>
        <stp>[VALORES POTENCIALES Y SEGUIMIENTO.xlsx]POTENCIALES!R68C13</stp>
        <tr r="M68" s="1"/>
      </tp>
      <tp>
        <v>4355.1122702800003</v>
        <stp/>
        <stp>##V3_BDPV12</stp>
        <stp>CCOI US Equity</stp>
        <stp>CURR_ENTP_VAL</stp>
        <stp>[VALORES POTENCIALES Y SEGUIMIENTO.xlsx]POTENCIALES!R271C18</stp>
        <tr r="R271" s="1"/>
      </tp>
      <tp>
        <v>157279.65</v>
        <stp/>
        <stp>##V3_BDPV12</stp>
        <stp>QCOM US Equity</stp>
        <stp>CURR_ENTP_VAL</stp>
        <stp>[VALORES POTENCIALES Y SEGUIMIENTO.xlsx]POTENCIALES!R355C18</stp>
        <tr r="R355" s="1"/>
      </tp>
      <tp t="s">
        <v>#N/A N/A</v>
        <stp/>
        <stp>##V3_BDPV12</stp>
        <stp>JCOM US Equity</stp>
        <stp>CURR_ENTP_VAL</stp>
        <stp>[VALORES POTENCIALES Y SEGUIMIENTO.xlsx]POTENCIALES!R303C18</stp>
        <tr r="R303" s="1"/>
      </tp>
      <tp t="s">
        <v>Vipshop Holdings Ltd</v>
        <stp/>
        <stp>##V3_BDPV12</stp>
        <stp>VIPS US Equity</stp>
        <stp>SECURITY_NAME</stp>
        <stp>[VALORES POTENCIALES Y SEGUIMIENTO.xlsx]CARTERA!R58C34</stp>
        <tr r="AH58" s="4"/>
      </tp>
      <tp t="s">
        <v>Health Care</v>
        <stp/>
        <stp>##V3_BDPV12</stp>
        <stp>MRNA UW Equity</stp>
        <stp>ICB_INDUSTRY_NAME</stp>
        <stp>[VALORES POTENCIALES Y SEGUIMIENTO.xlsx]SPX SX5E CAC40 DAX30 IBEX35!R322C4</stp>
        <tr r="D322" s="6"/>
      </tp>
      <tp t="s">
        <v>Consumer Discretionary</v>
        <stp/>
        <stp>##V3_BDPV12</stp>
        <stp>ORLY UW Equity</stp>
        <stp>ICB_INDUSTRY_NAME</stp>
        <stp>[VALORES POTENCIALES Y SEGUIMIENTO.xlsx]SPX SX5E CAC40 DAX30 IBEX35!R360C4</stp>
        <tr r="D360" s="6"/>
      </tp>
      <tp t="s">
        <v>Vipshop Holdings Ltd</v>
        <stp/>
        <stp>##V3_BDPV12</stp>
        <stp>VIPS US Equity</stp>
        <stp>SECURITY_NAME</stp>
        <stp>[VALORES POTENCIALES Y SEGUIMIENTO.xlsx]CARTERA!R58C10</stp>
        <tr r="J58" s="4"/>
      </tp>
      <tp>
        <v>111.0625</v>
        <stp/>
        <stp>##V3_BDPV12</stp>
        <stp>PM US Equity</stp>
        <stp>BEST_TARGET_PRICE</stp>
        <stp>[VALORES POTENCIALES Y SEGUIMIENTO.xlsx]POTENCIALES!R31C27</stp>
        <tr r="AA31" s="1"/>
      </tp>
      <tp>
        <v>320.5</v>
        <stp/>
        <stp>##V3_BDPV12</stp>
        <stp>UI US Equity</stp>
        <stp>BEST_TARGET_PRICE</stp>
        <stp>[VALORES POTENCIALES Y SEGUIMIENTO.xlsx]POTENCIALES!R12C27</stp>
        <tr r="AA12" s="1"/>
      </tp>
      <tp>
        <v>153.83332824707031</v>
        <stp/>
        <stp>##V3_BDPV12</stp>
        <stp>PG US Equity</stp>
        <stp>BEST_TARGET_PRICE</stp>
        <stp>[VALORES POTENCIALES Y SEGUIMIENTO.xlsx]POTENCIALES!R69C27</stp>
        <tr r="AA69" s="1"/>
      </tp>
      <tp>
        <v>289.8148193359375</v>
        <stp/>
        <stp>##V3_BDPV12</stp>
        <stp>EL US Equity</stp>
        <stp>BEST_TARGET_PRICE</stp>
        <stp>[VALORES POTENCIALES Y SEGUIMIENTO.xlsx]POTENCIALES!R68C27</stp>
        <tr r="AA68" s="1"/>
      </tp>
      <tp>
        <v>79.550003051757813</v>
        <stp/>
        <stp>##V3_BDPV12</stp>
        <stp>CL US Equity</stp>
        <stp>BEST_TARGET_PRICE</stp>
        <stp>[VALORES POTENCIALES Y SEGUIMIENTO.xlsx]POTENCIALES!R67C27</stp>
        <tr r="AA67" s="1"/>
      </tp>
      <tp>
        <v>68.599998474121094</v>
        <stp/>
        <stp>##V3_BDPV12</stp>
        <stp>KO US Equity</stp>
        <stp>BEST_TARGET_PRICE</stp>
        <stp>[VALORES POTENCIALES Y SEGUIMIENTO.xlsx]POTENCIALES!R38C27</stp>
        <tr r="AA38" s="1"/>
      </tp>
      <tp>
        <v>356</v>
        <stp/>
        <stp>##V3_BDPV12</stp>
        <stp>CI US Equity</stp>
        <stp>BEST_TARGET_PRICE</stp>
        <stp>[VALORES POTENCIALES Y SEGUIMIENTO.xlsx]POTENCIALES!R99C27</stp>
        <tr r="AA99" s="1"/>
      </tp>
      <tp>
        <v>361.14285278320313</v>
        <stp/>
        <stp>##V3_BDPV12</stp>
        <stp>IT US Equity</stp>
        <stp>BEST_TARGET_PRICE</stp>
        <stp>[VALORES POTENCIALES Y SEGUIMIENTO.xlsx]POTENCIALES!R49C27</stp>
        <tr r="AA49" s="1"/>
      </tp>
      <tp>
        <v>49.5</v>
        <stp/>
        <stp>##V3_BDPV12</stp>
        <stp>MO US Equity</stp>
        <stp>BEST_TARGET_PRICE</stp>
        <stp>[VALORES POTENCIALES Y SEGUIMIENTO.xlsx]POTENCIALES!R32C27</stp>
        <tr r="AA32" s="1"/>
      </tp>
      <tp t="s">
        <v>UNITED STATES</v>
        <stp/>
        <stp>##V3_BDPV12</stp>
        <stp>NLSN US Equity</stp>
        <stp>COUNTRY_FULL_NAME</stp>
        <stp>[VALORES POTENCIALES Y SEGUIMIENTO.xlsx]POTENCIALES!R48C13</stp>
        <tr r="M48" s="1"/>
      </tp>
      <tp>
        <v>2280654638.9000001</v>
        <stp/>
        <stp>##V3_BDPV12</stp>
        <stp>B US Equity</stp>
        <stp>CUR_MKT_CAP</stp>
        <stp>[VALORES POTENCIALES Y SEGUIMIENTO.xlsx]POTENCIALES!R209C17</stp>
        <tr r="Q209" s="1"/>
      </tp>
      <tp>
        <v>0.41136288156823342</v>
        <stp/>
        <stp>##V3_BDPV12</stp>
        <stp>HEI US Equity</stp>
        <stp>NET_DEBT_TO_EBITDA</stp>
        <stp>[VALORES POTENCIALES Y SEGUIMIENTO.xlsx]CARTERA!R25C23</stp>
        <tr r="W25" s="4"/>
      </tp>
      <tp t="s">
        <v>#N/A Field Not Applicable</v>
        <stp/>
        <stp>##V3_BDPV12</stp>
        <stp>SXIPEX GY Equity</stp>
        <stp>RETURN_COM_EQY</stp>
        <stp>[VALORES POTENCIALES Y SEGUIMIENTO.xlsx]CARTERA!R44C19</stp>
        <tr r="S44" s="4"/>
      </tp>
      <tp>
        <v>4.4725971872417878</v>
        <stp/>
        <stp>##V3_BDPV12</stp>
        <stp>AM FP Equity</stp>
        <stp>EV_EBITDA_ADJUSTED</stp>
        <stp>[VALORES POTENCIALES Y SEGUIMIENTO.xlsx]CARTERA!R13C17</stp>
        <tr r="Q13" s="4"/>
      </tp>
      <tp>
        <v>13.434668675568469</v>
        <stp/>
        <stp>##V3_BDPV12</stp>
        <stp>AI FP Equity</stp>
        <stp>EV_EBITDA_ADJUSTED</stp>
        <stp>[VALORES POTENCIALES Y SEGUIMIENTO.xlsx]CARTERA!R19C17</stp>
        <tr r="Q19" s="4"/>
      </tp>
      <tp>
        <v>75.333335876464844</v>
        <stp/>
        <stp>##V3_BDPV12</stp>
        <stp>CCL/B CN Equity</stp>
        <stp>BEST_TARGET_PRICE</stp>
        <stp>[VALORES POTENCIALES Y SEGUIMIENTO.xlsx]POTENCIALES!R167C27</stp>
        <tr r="AA167" s="1"/>
      </tp>
      <tp>
        <v>17.173526916686715</v>
        <stp/>
        <stp>##V3_BDPV12</stp>
        <stp>SAP GY Equity</stp>
        <stp>EV_EBITDA_ADJUSTED</stp>
        <stp>[VALORES POTENCIALES Y SEGUIMIENTO.xlsx]CARTERA!R15C17</stp>
        <tr r="Q15" s="4"/>
      </tp>
      <tp>
        <v>10.879590272454882</v>
        <stp/>
        <stp>##V3_BDPV12</stp>
        <stp>SOW GY Equity</stp>
        <stp>EV_EBITDA_ADJUSTED</stp>
        <stp>[VALORES POTENCIALES Y SEGUIMIENTO.xlsx]CARTERA!R38C17</stp>
        <tr r="Q38" s="4"/>
      </tp>
      <tp>
        <v>0</v>
        <stp/>
        <stp>##V3_BDPV12</stp>
        <stp>TTD US Equity</stp>
        <stp>EQY_DPS</stp>
        <stp>[VALORES POTENCIALES Y SEGUIMIENTO.xlsx]POTENCIALES!R7C10</stp>
        <tr r="J7" s="1"/>
      </tp>
      <tp>
        <v>25.66893080499257</v>
        <stp/>
        <stp>##V3_BDPV12</stp>
        <stp>AAPL US Equity</stp>
        <stp>pe_ratio</stp>
        <stp>[VALORES POTENCIALES Y SEGUIMIENTO.xlsx]POTENCIALES!R330C16</stp>
        <tr r="P330" s="1"/>
      </tp>
      <tp t="s">
        <v>#N/A Field Not Applicable</v>
        <stp/>
        <stp>##V3_BDPV12</stp>
        <stp>AAXN US Equity</stp>
        <stp>pe_ratio</stp>
        <stp>[VALORES POTENCIALES Y SEGUIMIENTO.xlsx]POTENCIALES!R162C16</stp>
        <tr r="P162" s="1"/>
      </tp>
      <tp t="s">
        <v>USD</v>
        <stp/>
        <stp>##V3_BDPV12</stp>
        <stp>ZM US Equity</stp>
        <stp>CRNCY</stp>
        <stp>[VALORES POTENCIALES Y SEGUIMIENTO.xlsx]POTENCIALES!R298C14</stp>
        <tr r="N298" s="1"/>
      </tp>
      <tp t="s">
        <v>USD</v>
        <stp/>
        <stp>##V3_BDPV12</stp>
        <stp>ZG US Equity</stp>
        <stp>CRNCY</stp>
        <stp>[VALORES POTENCIALES Y SEGUIMIENTO.xlsx]POTENCIALES!R267C14</stp>
        <tr r="N267" s="1"/>
      </tp>
      <tp>
        <v>65.962095342264845</v>
        <stp/>
        <stp>##V3_BDPV12</stp>
        <stp>ADSK US Equity</stp>
        <stp>pe_ratio</stp>
        <stp>[VALORES POTENCIALES Y SEGUIMIENTO.xlsx]POTENCIALES!R293C16</stp>
        <tr r="P293" s="1"/>
      </tp>
      <tp>
        <v>36.814322089488201</v>
        <stp/>
        <stp>##V3_BDPV12</stp>
        <stp>ADBE US Equity</stp>
        <stp>pe_ratio</stp>
        <stp>[VALORES POTENCIALES Y SEGUIMIENTO.xlsx]POTENCIALES!R315C16</stp>
        <tr r="P315" s="1"/>
      </tp>
      <tp>
        <v>17.933859582889433</v>
        <stp/>
        <stp>##V3_BDPV12</stp>
        <stp>AEIS US Equity</stp>
        <stp>pe_ratio</stp>
        <stp>[VALORES POTENCIALES Y SEGUIMIENTO.xlsx]POTENCIALES!R249C16</stp>
        <tr r="P249" s="1"/>
      </tp>
      <tp t="s">
        <v>USD</v>
        <stp/>
        <stp>##V3_BDPV12</stp>
        <stp>RNG US Equity</stp>
        <stp>CRNCY</stp>
        <stp>[VALORES POTENCIALES Y SEGUIMIENTO.xlsx]POTENCIALES!R296C14</stp>
        <tr r="N296" s="1"/>
      </tp>
      <tp t="s">
        <v>USD</v>
        <stp/>
        <stp>##V3_BDPV12</stp>
        <stp>ROP US Equity</stp>
        <stp>CRNCY</stp>
        <stp>[VALORES POTENCIALES Y SEGUIMIENTO.xlsx]POTENCIALES!R132C14</stp>
        <tr r="N132" s="1"/>
      </tp>
      <tp t="s">
        <v>USD</v>
        <stp/>
        <stp>##V3_BDPV12</stp>
        <stp>ROK US Equity</stp>
        <stp>CRNCY</stp>
        <stp>[VALORES POTENCIALES Y SEGUIMIENTO.xlsx]POTENCIALES!R155C14</stp>
        <tr r="N155" s="1"/>
      </tp>
      <tp t="s">
        <v>Tencent Holdings Ltd</v>
        <stp/>
        <stp>##V3_BDPV12</stp>
        <stp>TCEHY US Equity</stp>
        <stp>SECURITY_NAME</stp>
        <stp>[VALORES POTENCIALES Y SEGUIMIENTO.xlsx]CARTERA!R40C34</stp>
        <tr r="AH40" s="4"/>
      </tp>
      <tp t="s">
        <v>USD</v>
        <stp/>
        <stp>##V3_BDPV12</stp>
        <stp>SQ US Equity</stp>
        <stp>CRNCY</stp>
        <stp>[VALORES POTENCIALES Y SEGUIMIENTO.xlsx]POTENCIALES!R190C14</stp>
        <tr r="N190" s="1"/>
      </tp>
      <tp>
        <v>31.586961551480631</v>
        <stp/>
        <stp>##V3_BDPV12</stp>
        <stp>AJRD US Equity</stp>
        <stp>pe_ratio</stp>
        <stp>[VALORES POTENCIALES Y SEGUIMIENTO.xlsx]POTENCIALES!R203C16</stp>
        <tr r="P203" s="1"/>
      </tp>
      <tp>
        <v>23.050830090734792</v>
        <stp/>
        <stp>##V3_BDPV12</stp>
        <stp>AKAM US Equity</stp>
        <stp>pe_ratio</stp>
        <stp>[VALORES POTENCIALES Y SEGUIMIENTO.xlsx]POTENCIALES!R300C16</stp>
        <tr r="P300" s="1"/>
      </tp>
      <tp t="s">
        <v>USD</v>
        <stp/>
        <stp>##V3_BDPV12</stp>
        <stp>PH US Equity</stp>
        <stp>CRNCY</stp>
        <stp>[VALORES POTENCIALES Y SEGUIMIENTO.xlsx]POTENCIALES!R164C14</stp>
        <tr r="N164" s="1"/>
      </tp>
      <tp>
        <v>59089.727181559996</v>
        <stp/>
        <stp>##V3_BDPV12</stp>
        <stp>VMW US Equity</stp>
        <stp>CURR_ENTP_VAL</stp>
        <stp>[VALORES POTENCIALES Y SEGUIMIENTO.xlsx]POTENCIALES!R297C18</stp>
        <tr r="R297" s="1"/>
      </tp>
      <tp t="s">
        <v>Tencent Holdings Ltd</v>
        <stp/>
        <stp>##V3_BDPV12</stp>
        <stp>TCEHY US Equity</stp>
        <stp>SECURITY_NAME</stp>
        <stp>[VALORES POTENCIALES Y SEGUIMIENTO.xlsx]CARTERA!R40C10</stp>
        <tr r="J40" s="4"/>
      </tp>
      <tp>
        <v>51.17104452267715</v>
        <stp/>
        <stp>##V3_BDPV12</stp>
        <stp>ALRM US Equity</stp>
        <stp>pe_ratio</stp>
        <stp>[VALORES POTENCIALES Y SEGUIMIENTO.xlsx]POTENCIALES!R253C16</stp>
        <tr r="P253" s="1"/>
      </tp>
      <tp>
        <v>22.345682155866566</v>
        <stp/>
        <stp>##V3_BDPV12</stp>
        <stp>UNH US Equity</stp>
        <stp>pe_ratio</stp>
        <stp>[VALORES POTENCIALES Y SEGUIMIENTO.xlsx]POTENCIALES!R87C16</stp>
        <tr r="P87" s="1"/>
      </tp>
      <tp>
        <v>25.698170984541704</v>
        <stp/>
        <stp>##V3_BDPV12</stp>
        <stp>BAH US Equity</stp>
        <stp>pe_ratio</stp>
        <stp>[VALORES POTENCIALES Y SEGUIMIENTO.xlsx]POTENCIALES!R50C16</stp>
        <tr r="P50" s="1"/>
      </tp>
      <tp>
        <v>19.346245061428469</v>
        <stp/>
        <stp>##V3_BDPV12</stp>
        <stp>MOH US Equity</stp>
        <stp>pe_ratio</stp>
        <stp>[VALORES POTENCIALES Y SEGUIMIENTO.xlsx]POTENCIALES!R83C16</stp>
        <tr r="P83" s="1"/>
      </tp>
      <tp>
        <v>15.672350700164277</v>
        <stp/>
        <stp>##V3_BDPV12</stp>
        <stp>AMAT US Equity</stp>
        <stp>pe_ratio</stp>
        <stp>[VALORES POTENCIALES Y SEGUIMIENTO.xlsx]POTENCIALES!R359C16</stp>
        <tr r="P359" s="1"/>
      </tp>
      <tp>
        <v>24.872005109922583</v>
        <stp/>
        <stp>##V3_BDPV12</stp>
        <stp>CHH US Equity</stp>
        <stp>pe_ratio</stp>
        <stp>[VALORES POTENCIALES Y SEGUIMIENTO.xlsx]POTENCIALES!R25C16</stp>
        <tr r="P25" s="1"/>
      </tp>
      <tp>
        <v>17.701866582092649</v>
        <stp/>
        <stp>##V3_BDPV12</stp>
        <stp>CAH US Equity</stp>
        <stp>pe_ratio</stp>
        <stp>[VALORES POTENCIALES Y SEGUIMIENTO.xlsx]POTENCIALES!R96C16</stp>
        <tr r="P96" s="1"/>
      </tp>
      <tp>
        <v>141.63734708141405</v>
        <stp/>
        <stp>##V3_BDPV12</stp>
        <stp>AMZN US Equity</stp>
        <stp>pe_ratio</stp>
        <stp>[VALORES POTENCIALES Y SEGUIMIENTO.xlsx]POTENCIALES!R262C16</stp>
        <tr r="P262" s="1"/>
      </tp>
      <tp t="s">
        <v>USD</v>
        <stp/>
        <stp>##V3_BDPV12</stp>
        <stp>WM US Equity</stp>
        <stp>CRNCY</stp>
        <stp>[VALORES POTENCIALES Y SEGUIMIENTO.xlsx]POTENCIALES!R146C14</stp>
        <tr r="N146" s="1"/>
      </tp>
      <tp t="s">
        <v>USD</v>
        <stp/>
        <stp>##V3_BDPV12</stp>
        <stp>WU US Equity</stp>
        <stp>CRNCY</stp>
        <stp>[VALORES POTENCIALES Y SEGUIMIENTO.xlsx]POTENCIALES!R104C14</stp>
        <tr r="N104" s="1"/>
      </tp>
      <tp>
        <v>1.1918070260750655</v>
        <stp/>
        <stp>##V3_BDPV12</stp>
        <stp>AMTD US Equity</stp>
        <stp>pe_ratio</stp>
        <stp>[VALORES POTENCIALES Y SEGUIMIENTO.xlsx]POTENCIALES!R107C16</stp>
        <tr r="P107" s="1"/>
      </tp>
      <tp>
        <v>49.558261961851116</v>
        <stp/>
        <stp>##V3_BDPV12</stp>
        <stp>ANSS US Equity</stp>
        <stp>pe_ratio</stp>
        <stp>[VALORES POTENCIALES Y SEGUIMIENTO.xlsx]POTENCIALES!R295C16</stp>
        <tr r="P295" s="1"/>
      </tp>
      <tp t="s">
        <v>01/12/2022</v>
        <stp/>
        <stp>##V3_BDPV12</stp>
        <stp>VVV US Equity</stp>
        <stp>DVD_EX_DT</stp>
        <stp>[VALORES POTENCIALES Y SEGUIMIENTO.xlsx]POTENCIALES!R6C11</stp>
        <tr r="K6" s="1"/>
      </tp>
      <tp t="s">
        <v>#N/A N/A</v>
        <stp/>
        <stp>##V3_BDPV12</stp>
        <stp>APPF US Equity</stp>
        <stp>pe_ratio</stp>
        <stp>[VALORES POTENCIALES Y SEGUIMIENTO.xlsx]POTENCIALES!R284C16</stp>
        <tr r="P284" s="1"/>
      </tp>
      <tp t="s">
        <v>USD</v>
        <stp/>
        <stp>##V3_BDPV12</stp>
        <stp>HP US Equity</stp>
        <stp>CRNCY</stp>
        <stp>[VALORES POTENCIALES Y SEGUIMIENTO.xlsx]POTENCIALES!R332C14</stp>
        <tr r="N332" s="1"/>
      </tp>
      <tp t="s">
        <v>USD</v>
        <stp/>
        <stp>##V3_BDPV12</stp>
        <stp>HD US Equity</stp>
        <stp>CRNCY</stp>
        <stp>[VALORES POTENCIALES Y SEGUIMIENTO.xlsx]POTENCIALES!R221C14</stp>
        <tr r="N221" s="1"/>
      </tp>
      <tp>
        <v>11.768694822716535</v>
        <stp/>
        <stp>##V3_BDPV12</stp>
        <stp>ARNC US Equity</stp>
        <stp>pe_ratio</stp>
        <stp>[VALORES POTENCIALES Y SEGUIMIENTO.xlsx]POTENCIALES!R207C16</stp>
        <tr r="P207" s="1"/>
      </tp>
      <tp t="s">
        <v>USD</v>
        <stp/>
        <stp>##V3_BDPV12</stp>
        <stp>IR US Equity</stp>
        <stp>CRNCY</stp>
        <stp>[VALORES POTENCIALES Y SEGUIMIENTO.xlsx]POTENCIALES!R163C14</stp>
        <tr r="N163" s="1"/>
      </tp>
      <tp>
        <v>32.605585741834894</v>
        <stp/>
        <stp>##V3_BDPV12</stp>
        <stp>ATVI US Equity</stp>
        <stp>pe_ratio</stp>
        <stp>[VALORES POTENCIALES Y SEGUIMIENTO.xlsx]POTENCIALES!R326C16</stp>
        <tr r="P326" s="1"/>
      </tp>
      <tp t="s">
        <v>#N/A N/A</v>
        <stp/>
        <stp>##V3_BDPV12</stp>
        <stp>AVLR US Equity</stp>
        <stp>pe_ratio</stp>
        <stp>[VALORES POTENCIALES Y SEGUIMIENTO.xlsx]POTENCIALES!R186C16</stp>
        <tr r="P186" s="1"/>
      </tp>
      <tp t="s">
        <v>USD</v>
        <stp/>
        <stp>##V3_BDPV12</stp>
        <stp>LB US Equity</stp>
        <stp>CRNCY</stp>
        <stp>[VALORES POTENCIALES Y SEGUIMIENTO.xlsx]POTENCIALES!R211C14</stp>
        <tr r="N211" s="1"/>
      </tp>
      <tp>
        <v>21.837626702896348</v>
        <stp/>
        <stp>##V3_BDPV12</stp>
        <stp>AVGO US Equity</stp>
        <stp>pe_ratio</stp>
        <stp>[VALORES POTENCIALES Y SEGUIMIENTO.xlsx]POTENCIALES!R351C16</stp>
        <tr r="P351" s="1"/>
      </tp>
      <tp t="s">
        <v>USD</v>
        <stp/>
        <stp>##V3_BDPV12</stp>
        <stp>MA US Equity</stp>
        <stp>CRNCY</stp>
        <stp>[VALORES POTENCIALES Y SEGUIMIENTO.xlsx]POTENCIALES!R103C14</stp>
        <tr r="N103" s="1"/>
      </tp>
      <tp>
        <v>3033.5727568900002</v>
        <stp/>
        <stp>##V3_BDPV12</stp>
        <stp>VSH US Equity</stp>
        <stp>CURR_ENTP_VAL</stp>
        <stp>[VALORES POTENCIALES Y SEGUIMIENTO.xlsx]POTENCIALES!R134C18</stp>
        <tr r="R134" s="1"/>
      </tp>
      <tp t="s">
        <v>USD</v>
        <stp/>
        <stp>##V3_BDPV12</stp>
        <stp>BA US Equity</stp>
        <stp>CRNCY</stp>
        <stp>[VALORES POTENCIALES Y SEGUIMIENTO.xlsx]POTENCIALES!R196C14</stp>
        <tr r="N196" s="1"/>
      </tp>
      <tp t="s">
        <v>USD</v>
        <stp/>
        <stp>##V3_BDPV12</stp>
        <stp>CR US Equity</stp>
        <stp>CRNCY</stp>
        <stp>[VALORES POTENCIALES Y SEGUIMIENTO.xlsx]POTENCIALES!R156C14</stp>
        <tr r="N156" s="1"/>
      </tp>
      <tp t="s">
        <v>CAD</v>
        <stp/>
        <stp>##V3_BDPV12</stp>
        <stp>DOL CN Equity</stp>
        <stp>CRNCY</stp>
        <stp>[VALORES POTENCIALES Y SEGUIMIENTO.xlsx]POTENCIALES!R226C14</stp>
        <tr r="N226" s="1"/>
      </tp>
      <tp>
        <v>187.38662418622638</v>
        <stp/>
        <stp>##V3_BDPV12</stp>
        <stp>AZPN US Equity</stp>
        <stp>pe_ratio</stp>
        <stp>[VALORES POTENCIALES Y SEGUIMIENTO.xlsx]POTENCIALES!R294C16</stp>
        <tr r="P294" s="1"/>
      </tp>
      <tp t="s">
        <v>USD</v>
        <stp/>
        <stp>##V3_BDPV12</stp>
        <stp>RSG US Equity</stp>
        <stp>CRNCY</stp>
        <stp>[VALORES POTENCIALES Y SEGUIMIENTO.xlsx]POTENCIALES!R144C14</stp>
        <tr r="N144" s="1"/>
      </tp>
      <tp t="s">
        <v>USD</v>
        <stp/>
        <stp>##V3_BDPV12</stp>
        <stp>DT US Equity</stp>
        <stp>CRNCY</stp>
        <stp>[VALORES POTENCIALES Y SEGUIMIENTO.xlsx]POTENCIALES!R305C14</stp>
        <tr r="N305" s="1"/>
      </tp>
      <tp t="s">
        <v>USD</v>
        <stp/>
        <stp>##V3_BDPV12</stp>
        <stp>RTN US Equity</stp>
        <stp>CRNCY</stp>
        <stp>[VALORES POTENCIALES Y SEGUIMIENTO.xlsx]POTENCIALES!R197C14</stp>
        <tr r="N197" s="1"/>
      </tp>
      <tp t="s">
        <v>USD</v>
        <stp/>
        <stp>##V3_BDPV12</stp>
        <stp>GD US Equity</stp>
        <stp>CRNCY</stp>
        <stp>[VALORES POTENCIALES Y SEGUIMIENTO.xlsx]POTENCIALES!R195C14</stp>
        <tr r="N195" s="1"/>
      </tp>
      <tp t="s">
        <v>USD</v>
        <stp/>
        <stp>##V3_BDPV12</stp>
        <stp>DG US Equity</stp>
        <stp>CRNCY</stp>
        <stp>[VALORES POTENCIALES Y SEGUIMIENTO.xlsx]POTENCIALES!R227C14</stp>
        <tr r="N227" s="1"/>
      </tp>
      <tp t="s">
        <v>USD</v>
        <stp/>
        <stp>##V3_BDPV12</stp>
        <stp>EA US Equity</stp>
        <stp>CRNCY</stp>
        <stp>[VALORES POTENCIALES Y SEGUIMIENTO.xlsx]POTENCIALES!R329C14</stp>
        <tr r="N329" s="1"/>
      </tp>
      <tp>
        <v>14.334183746188872</v>
        <stp/>
        <stp>##V3_BDPV12</stp>
        <stp>ABBV US Equity</stp>
        <stp>pe_ratio</stp>
        <stp>[VALORES POTENCIALES Y SEGUIMIENTO.xlsx]POTENCIALES!R91C16</stp>
        <tr r="P91" s="1"/>
      </tp>
      <tp t="s">
        <v>USD</v>
        <stp/>
        <stp>##V3_BDPV12</stp>
        <stp>DE US Equity</stp>
        <stp>CRNCY</stp>
        <stp>[VALORES POTENCIALES Y SEGUIMIENTO.xlsx]POTENCIALES!R159C14</stp>
        <tr r="N159" s="1"/>
      </tp>
      <tp t="s">
        <v>USD</v>
        <stp/>
        <stp>##V3_BDPV12</stp>
        <stp>FL US Equity</stp>
        <stp>CRNCY</stp>
        <stp>[VALORES POTENCIALES Y SEGUIMIENTO.xlsx]POTENCIALES!R215C14</stp>
        <tr r="N215" s="1"/>
      </tp>
      <tp t="s">
        <v>USD</v>
        <stp/>
        <stp>##V3_BDPV12</stp>
        <stp>FB US Equity</stp>
        <stp>CRNCY</stp>
        <stp>[VALORES POTENCIALES Y SEGUIMIENTO.xlsx]POTENCIALES!R272C14</stp>
        <tr r="N272" s="1"/>
      </tp>
      <tp t="s">
        <v>#N/A Field Not Applicable</v>
        <stp/>
        <stp>##V3_BDPV12</stp>
        <stp>XPEV US Equity</stp>
        <stp>DVD_PAY_DT</stp>
        <stp>[VALORES POTENCIALES Y SEGUIMIENTO.xlsx]CARTERA!R33C41</stp>
        <tr r="AO33" s="4"/>
      </tp>
      <tp t="s">
        <v>10/03/2023</v>
        <stp/>
        <stp>##V3_BDPV12</stp>
        <stp>SPGI US Equity</stp>
        <stp>DVD_PAY_DT</stp>
        <stp>[VALORES POTENCIALES Y SEGUIMIENTO.xlsx]CARTERA!R21C41</stp>
        <tr r="AO21" s="4"/>
      </tp>
      <tp t="s">
        <v>23/02/2023</v>
        <stp/>
        <stp>##V3_BDPV12</stp>
        <stp>VIPS US Equity</stp>
        <stp>EXPECTED_REPORT_DT</stp>
        <stp>[VALORES POTENCIALES Y SEGUIMIENTO.xlsx]CARTERA!R58C36</stp>
        <tr r="AJ58" s="4"/>
      </tp>
      <tp t="s">
        <v>#N/A N/A</v>
        <stp/>
        <stp>##V3_BDPV12</stp>
        <stp>QTRX US Equity</stp>
        <stp>EV_EBITDA_ADJUSTED</stp>
        <stp>[VALORES POTENCIALES Y SEGUIMIENTO.xlsx]CARTERA!R18C17</stp>
        <tr r="Q18" s="4"/>
      </tp>
      <tp t="s">
        <v>21/02/2023</v>
        <stp/>
        <stp>##V3_BDPV12</stp>
        <stp>ROVI SM Equity</stp>
        <stp>EXPECTED_REPORT_DT</stp>
        <stp>[VALORES POTENCIALES Y SEGUIMIENTO.xlsx]CARTERA!R36C36</stp>
        <tr r="AJ36" s="4"/>
      </tp>
      <tp>
        <v>22.78</v>
        <stp/>
        <stp>##V3_BDPV12</stp>
        <stp>GLNG US Equity</stp>
        <stp>LAST PRICE</stp>
        <stp>[VALORES POTENCIALES Y SEGUIMIENTO.xlsx]CARTERA!R61C15</stp>
        <tr r="O61" s="4"/>
      </tp>
      <tp t="s">
        <v>Industrials</v>
        <stp/>
        <stp>##V3_BDPV12</stp>
        <stp>JKHY UW Equity</stp>
        <stp>ICB_INDUSTRY_NAME</stp>
        <stp>[VALORES POTENCIALES Y SEGUIMIENTO.xlsx]SPX SX5E CAC40 DAX30 IBEX35!R262C4</stp>
        <tr r="D262" s="6"/>
      </tp>
      <tp t="s">
        <v>Quanterix Corp</v>
        <stp/>
        <stp>##V3_BDPV12</stp>
        <stp>QTRX US Equity</stp>
        <stp>SECURITY_NAME</stp>
        <stp>[VALORES POTENCIALES Y SEGUIMIENTO.xlsx]CARTERA!R18C34</stp>
        <tr r="AH18" s="4"/>
      </tp>
      <tp t="s">
        <v>#N/A N/A</v>
        <stp/>
        <stp>##V3_BDPV12</stp>
        <stp>ANTM US Equity</stp>
        <stp>DVD_EX_DT</stp>
        <stp>[VALORES POTENCIALES Y SEGUIMIENTO.xlsx]POTENCIALES!R80C11</stp>
        <tr r="K80" s="1"/>
      </tp>
      <tp t="s">
        <v>#N/A Field Not Applicable</v>
        <stp/>
        <stp>##V3_BDPV12</stp>
        <stp>AMED US Equity</stp>
        <stp>DVD_EX_DT</stp>
        <stp>[VALORES POTENCIALES Y SEGUIMIENTO.xlsx]POTENCIALES!R84C11</stp>
        <tr r="K84" s="1"/>
      </tp>
      <tp t="s">
        <v>Quanterix Corp</v>
        <stp/>
        <stp>##V3_BDPV12</stp>
        <stp>QTRX US Equity</stp>
        <stp>SECURITY_NAME</stp>
        <stp>[VALORES POTENCIALES Y SEGUIMIENTO.xlsx]CARTERA!R18C10</stp>
        <tr r="J18" s="4"/>
      </tp>
      <tp t="s">
        <v>18/11/2022</v>
        <stp/>
        <stp>##V3_BDPV12</stp>
        <stp>ALSN US Equity</stp>
        <stp>DVD_EX_DT</stp>
        <stp>[VALORES POTENCIALES Y SEGUIMIENTO.xlsx]POTENCIALES!R18C11</stp>
        <tr r="K18" s="1"/>
      </tp>
      <tp t="s">
        <v>Technology</v>
        <stp/>
        <stp>##V3_BDPV12</stp>
        <stp>FB UW Equity</stp>
        <stp>ICB_INDUSTRY_NAME</stp>
        <stp>[VALORES POTENCIALES Y SEGUIMIENTO.xlsx]SPX SX5E CAC40 DAX30 IBEX35!R186C4</stp>
        <tr r="D186" s="6"/>
      </tp>
      <tp t="s">
        <v>Technology</v>
        <stp/>
        <stp>##V3_BDPV12</stp>
        <stp>IT UN Equity</stp>
        <stp>ICB_INDUSTRY_NAME</stp>
        <stp>[VALORES POTENCIALES Y SEGUIMIENTO.xlsx]SPX SX5E CAC40 DAX30 IBEX35!R256C4</stp>
        <tr r="D256" s="6"/>
      </tp>
      <tp t="s">
        <v>Consumer Staples</v>
        <stp/>
        <stp>##V3_BDPV12</stp>
        <stp>KR UN Equity</stp>
        <stp>ICB_INDUSTRY_NAME</stp>
        <stp>[VALORES POTENCIALES Y SEGUIMIENTO.xlsx]SPX SX5E CAC40 DAX30 IBEX35!R276C4</stp>
        <tr r="D276" s="6"/>
      </tp>
      <tp t="s">
        <v>Industrials</v>
        <stp/>
        <stp>##V3_BDPV12</stp>
        <stp>DE UN Equity</stp>
        <stp>ICB_INDUSTRY_NAME</stp>
        <stp>[VALORES POTENCIALES Y SEGUIMIENTO.xlsx]SPX SX5E CAC40 DAX30 IBEX35!R136C4</stp>
        <tr r="D136" s="6"/>
      </tp>
      <tp>
        <v>48255.048116340004</v>
        <stp/>
        <stp>##V3_BDPV12</stp>
        <stp>ADSK US Equity</stp>
        <stp>CURR_ENTP_VAL</stp>
        <stp>[VALORES POTENCIALES Y SEGUIMIENTO.xlsx]POTENCIALES!R293C18</stp>
        <tr r="R293" s="1"/>
      </tp>
      <tp t="s">
        <v>12/01/2023</v>
        <stp/>
        <stp>##V3_BDPV12</stp>
        <stp>ABBV US Equity</stp>
        <stp>DVD_EX_DT</stp>
        <stp>[VALORES POTENCIALES Y SEGUIMIENTO.xlsx]POTENCIALES!R91C11</stp>
        <tr r="K91" s="1"/>
      </tp>
      <tp t="s">
        <v>#N/A Field Not Applicable</v>
        <stp/>
        <stp>##V3_BDPV12</stp>
        <stp>ABMD US Equity</stp>
        <stp>DVD_EX_DT</stp>
        <stp>[VALORES POTENCIALES Y SEGUIMIENTO.xlsx]POTENCIALES!R71C11</stp>
        <tr r="K71" s="1"/>
      </tp>
      <tp t="s">
        <v>USD</v>
        <stp/>
        <stp>##V3_BDPV12</stp>
        <stp>AAPL US Equity</stp>
        <stp>CRNCY</stp>
        <stp>[VALORES POTENCIALES Y SEGUIMIENTO.xlsx]CARTERA!R50C33</stp>
        <tr r="AG50" s="4"/>
      </tp>
      <tp>
        <v>14775.532328259998</v>
        <stp/>
        <stp>##V3_BDPV12</stp>
        <stp>NDSN US Equity</stp>
        <stp>CURR_ENTP_VAL</stp>
        <stp>[VALORES POTENCIALES Y SEGUIMIENTO.xlsx]POTENCIALES!R158C18</stp>
        <tr r="R158" s="1"/>
      </tp>
      <tp t="s">
        <v>Health Care</v>
        <stp/>
        <stp>##V3_BDPV12</stp>
        <stp>IDXX UW Equity</stp>
        <stp>ICB_INDUSTRY_NAME</stp>
        <stp>[VALORES POTENCIALES Y SEGUIMIENTO.xlsx]SPX SX5E CAC40 DAX30 IBEX35!R241C4</stp>
        <tr r="D241" s="6"/>
      </tp>
      <tp t="s">
        <v>Consumer Discretionary</v>
        <stp/>
        <stp>##V3_BDPV12</stp>
        <stp>NFLX UW Equity</stp>
        <stp>ICB_INDUSTRY_NAME</stp>
        <stp>[VALORES POTENCIALES Y SEGUIMIENTO.xlsx]SPX SX5E CAC40 DAX30 IBEX35!R336C4</stp>
        <tr r="D336" s="6"/>
      </tp>
      <tp t="s">
        <v>UNITED STATES</v>
        <stp/>
        <stp>##V3_BDPV12</stp>
        <stp>IDXX US Equity</stp>
        <stp>COUNTRY_FULL_NAME</stp>
        <stp>[VALORES POTENCIALES Y SEGUIMIENTO.xlsx]POTENCIALES!R70C13</stp>
        <tr r="M70" s="1"/>
      </tp>
      <tp>
        <v>50507.86378</v>
        <stp/>
        <stp>##V3_BDPV12</stp>
        <stp>CDNS US Equity</stp>
        <stp>CURR_ENTP_VAL</stp>
        <stp>[VALORES POTENCIALES Y SEGUIMIENTO.xlsx]POTENCIALES!R291C18</stp>
        <tr r="R291" s="1"/>
      </tp>
      <tp>
        <v>18260.54760183</v>
        <stp/>
        <stp>##V3_BDPV12</stp>
        <stp>LDOS US Equity</stp>
        <stp>CURR_ENTP_VAL</stp>
        <stp>[VALORES POTENCIALES Y SEGUIMIENTO.xlsx]POTENCIALES!R339C18</stp>
        <tr r="R339" s="1"/>
      </tp>
      <tp t="s">
        <v>#N/A Field Not Applicable</v>
        <stp/>
        <stp>##V3_BDPV12</stp>
        <stp>ASGN US Equity</stp>
        <stp>DVD_EX_DT</stp>
        <stp>[VALORES POTENCIALES Y SEGUIMIENTO.xlsx]POTENCIALES!R60C11</stp>
        <tr r="K60" s="1"/>
      </tp>
      <tp>
        <v>525.71429443359375</v>
        <stp/>
        <stp>##V3_BDPV12</stp>
        <stp>IDXX US Equity</stp>
        <stp>BEST_TARGET_PRICE</stp>
        <stp>[VALORES POTENCIALES Y SEGUIMIENTO.xlsx]POTENCIALES!R70C27</stp>
        <tr r="AA70" s="1"/>
      </tp>
      <tp t="s">
        <v>Technology</v>
        <stp/>
        <stp>##V3_BDPV12</stp>
        <stp>IPGP UW Equity</stp>
        <stp>ICB_INDUSTRY_NAME</stp>
        <stp>[VALORES POTENCIALES Y SEGUIMIENTO.xlsx]SPX SX5E CAC40 DAX30 IBEX35!R251C4</stp>
        <tr r="D251" s="6"/>
      </tp>
      <tp>
        <v>170404.27600000001</v>
        <stp/>
        <stp>##V3_BDPV12</stp>
        <stp>ADBE US Equity</stp>
        <stp>CURR_ENTP_VAL</stp>
        <stp>[VALORES POTENCIALES Y SEGUIMIENTO.xlsx]POTENCIALES!R315C18</stp>
        <tr r="R315" s="1"/>
      </tp>
      <tp>
        <v>34485.823725900002</v>
        <stp/>
        <stp>##V3_BDPV12</stp>
        <stp>NDAQ US Equity</stp>
        <stp>CURR_ENTP_VAL</stp>
        <stp>[VALORES POTENCIALES Y SEGUIMIENTO.xlsx]POTENCIALES!R110C18</stp>
        <tr r="R110" s="1"/>
      </tp>
      <tp t="s">
        <v>Financials</v>
        <stp/>
        <stp>##V3_BDPV12</stp>
        <stp>MSCI UN Equity</stp>
        <stp>ICB_INDUSTRY_NAME</stp>
        <stp>[VALORES POTENCIALES Y SEGUIMIENTO.xlsx]SPX SX5E CAC40 DAX30 IBEX35!R325C4</stp>
        <tr r="D325" s="6"/>
      </tp>
      <tp t="s">
        <v>Financials</v>
        <stp/>
        <stp>##V3_BDPV12</stp>
        <stp>NTRS UW Equity</stp>
        <stp>ICB_INDUSTRY_NAME</stp>
        <stp>[VALORES POTENCIALES Y SEGUIMIENTO.xlsx]SPX SX5E CAC40 DAX30 IBEX35!R346C4</stp>
        <tr r="D346" s="6"/>
      </tp>
      <tp>
        <v>2524.6957247199998</v>
        <stp/>
        <stp>##V3_BDPV12</stp>
        <stp>WDFC US Equity</stp>
        <stp>CURR_ENTP_VAL</stp>
        <stp>[VALORES POTENCIALES Y SEGUIMIENTO.xlsx]POTENCIALES!R248C18</stp>
        <tr r="R248" s="1"/>
      </tp>
      <tp>
        <v>350.36</v>
        <stp/>
        <stp>##V3_BDPV12</stp>
        <stp>PH US Equity</stp>
        <stp>HIGH_52WEEK</stp>
        <stp>[VALORES POTENCIALES Y SEGUIMIENTO.xlsx]POTENCIALES!R164C33</stp>
        <tr r="AG164" s="1"/>
      </tp>
      <tp>
        <v>15962.6577124</v>
        <stp/>
        <stp>##V3_BDPV12</stp>
        <stp>GDDY US Equity</stp>
        <stp>CURR_ENTP_VAL</stp>
        <stp>[VALORES POTENCIALES Y SEGUIMIENTO.xlsx]POTENCIALES!R280C18</stp>
        <tr r="R280" s="1"/>
      </tp>
      <tp t="s">
        <v>#N/A N/A</v>
        <stp/>
        <stp>##V3_BDPV12</stp>
        <stp>SPM IM Equity</stp>
        <stp>NET_DEBT_TO_EBITDA</stp>
        <stp>[VALORES POTENCIALES Y SEGUIMIENTO.xlsx]CARTERA!R63C23</stp>
        <tr r="W63" s="4"/>
      </tp>
      <tp>
        <v>1.9</v>
        <stp/>
        <stp>##V3_BDPV12</stp>
        <stp>JKHY US Equity</stp>
        <stp>EQY_DPS</stp>
        <stp>[VALORES POTENCIALES Y SEGUIMIENTO.xlsx]POTENCIALES!R310C10</stp>
        <tr r="J310" s="1"/>
      </tp>
      <tp>
        <v>0</v>
        <stp/>
        <stp>##V3_BDPV12</stp>
        <stp>ORLY US Equity</stp>
        <stp>EQY_DPS</stp>
        <stp>[VALORES POTENCIALES Y SEGUIMIENTO.xlsx]POTENCIALES!R218C10</stp>
        <tr r="J218" s="1"/>
      </tp>
      <tp>
        <v>21.945777125081243</v>
        <stp/>
        <stp>##V3_BDPV12</stp>
        <stp>TCEHY US Equity</stp>
        <stp>RETURN_COM_EQY</stp>
        <stp>[VALORES POTENCIALES Y SEGUIMIENTO.xlsx]CARTERA!R40C19</stp>
        <tr r="S40" s="4"/>
      </tp>
      <tp>
        <v>0.72</v>
        <stp/>
        <stp>##V3_BDPV12</stp>
        <stp>EBAY US Equity</stp>
        <stp>EQY_DPS</stp>
        <stp>[VALORES POTENCIALES Y SEGUIMIENTO.xlsx]POTENCIALES!R261C10</stp>
        <tr r="J261" s="1"/>
      </tp>
      <tp>
        <v>0</v>
        <stp/>
        <stp>##V3_BDPV12</stp>
        <stp>ETSY US Equity</stp>
        <stp>EQY_DPS</stp>
        <stp>[VALORES POTENCIALES Y SEGUIMIENTO.xlsx]POTENCIALES!R260C10</stp>
        <tr r="J260" s="1"/>
      </tp>
      <tp t="s">
        <v>Consumer Discretionary</v>
        <stp/>
        <stp>##V3_BDPV12</stp>
        <stp>AAL UW Equity</stp>
        <stp>ICB_INDUSTRY_NAME</stp>
        <stp>[VALORES POTENCIALES Y SEGUIMIENTO.xlsx]SPX SX5E CAC40 DAX30 IBEX35!R8C4</stp>
        <tr r="D8" s="6"/>
      </tp>
      <tp>
        <v>11.840315611497278</v>
        <stp/>
        <stp>##V3_BDPV12</stp>
        <stp>COR PL Equity</stp>
        <stp>EV_EBITDA_ADJUSTED</stp>
        <stp>[VALORES POTENCIALES Y SEGUIMIENTO.xlsx]CARTERA!R54C17</stp>
        <tr r="Q54" s="4"/>
      </tp>
      <tp>
        <v>0</v>
        <stp/>
        <stp>##V3_BDPV12</stp>
        <stp>GDDY US Equity</stp>
        <stp>EQY_DPS</stp>
        <stp>[VALORES POTENCIALES Y SEGUIMIENTO.xlsx]POTENCIALES!R280C10</stp>
        <tr r="J280" s="1"/>
      </tp>
      <tp>
        <v>1.77</v>
        <stp/>
        <stp>##V3_BDPV12</stp>
        <stp>RSG US Equity</stp>
        <stp>EQY_DPS</stp>
        <stp>[VALORES POTENCIALES Y SEGUIMIENTO.xlsx]POTENCIALES!R144C10</stp>
        <tr r="J144" s="1"/>
      </tp>
      <tp>
        <v>0.21</v>
        <stp/>
        <stp>##V3_BDPV12</stp>
        <stp>GGG US Equity</stp>
        <stp>EQY_DPS</stp>
        <stp>[VALORES POTENCIALES Y SEGUIMIENTO.xlsx]POTENCIALES!R157C10</stp>
        <tr r="J157" s="1"/>
      </tp>
      <tp>
        <v>0</v>
        <stp/>
        <stp>##V3_BDPV12</stp>
        <stp>RNG US Equity</stp>
        <stp>EQY_DPS</stp>
        <stp>[VALORES POTENCIALES Y SEGUIMIENTO.xlsx]POTENCIALES!R296C10</stp>
        <tr r="J296" s="1"/>
      </tp>
      <tp>
        <v>18.5</v>
        <stp/>
        <stp>##V3_BDPV12</stp>
        <stp>TDG US Equity</stp>
        <stp>EQY_DPS</stp>
        <stp>[VALORES POTENCIALES Y SEGUIMIENTO.xlsx]POTENCIALES!R202C10</stp>
        <tr r="J202" s="1"/>
      </tp>
      <tp>
        <v>0</v>
        <stp/>
        <stp>##V3_BDPV12</stp>
        <stp>CMG US Equity</stp>
        <stp>EQY_DPS</stp>
        <stp>[VALORES POTENCIALES Y SEGUIMIENTO.xlsx]POTENCIALES!R244C10</stp>
        <tr r="J244" s="1"/>
      </tp>
      <tp>
        <v>8675.192229119999</v>
        <stp/>
        <stp>##V3_BDPV12</stp>
        <stp>WEX US Equity</stp>
        <stp>CURR_ENTP_VAL</stp>
        <stp>[VALORES POTENCIALES Y SEGUIMIENTO.xlsx]POTENCIALES!R187C18</stp>
        <tr r="R187" s="1"/>
      </tp>
      <tp>
        <v>67719.379152360008</v>
        <stp/>
        <stp>##V3_BDPV12</stp>
        <stp>WBA US Equity</stp>
        <stp>CURR_ENTP_VAL</stp>
        <stp>[VALORES POTENCIALES Y SEGUIMIENTO.xlsx]POTENCIALES!R232C18</stp>
        <tr r="R232" s="1"/>
      </tp>
      <tp>
        <v>21383.795424249998</v>
        <stp/>
        <stp>##V3_BDPV12</stp>
        <stp>WAT US Equity</stp>
        <stp>CURR_ENTP_VAL</stp>
        <stp>[VALORES POTENCIALES Y SEGUIMIENTO.xlsx]POTENCIALES!R126C18</stp>
        <tr r="R126" s="1"/>
      </tp>
      <tp t="s">
        <v>USD</v>
        <stp/>
        <stp>##V3_BDPV12</stp>
        <stp>SNA US Equity</stp>
        <stp>CRNCY</stp>
        <stp>[VALORES POTENCIALES Y SEGUIMIENTO.xlsx]POTENCIALES!R151C14</stp>
        <tr r="N151" s="1"/>
      </tp>
      <tp>
        <v>40369.264461719999</v>
        <stp/>
        <stp>##V3_BDPV12</stp>
        <stp>WCN US Equity</stp>
        <stp>CURR_ENTP_VAL</stp>
        <stp>[VALORES POTENCIALES Y SEGUIMIENTO.xlsx]POTENCIALES!R147C18</stp>
        <tr r="R147" s="1"/>
      </tp>
      <tp t="s">
        <v>USD</v>
        <stp/>
        <stp>##V3_BDPV12</stp>
        <stp>SON US Equity</stp>
        <stp>CRNCY</stp>
        <stp>[VALORES POTENCIALES Y SEGUIMIENTO.xlsx]POTENCIALES!R168C14</stp>
        <tr r="N168" s="1"/>
      </tp>
      <tp>
        <v>439609.84756269999</v>
        <stp/>
        <stp>##V3_BDPV12</stp>
        <stp>WMT US Equity</stp>
        <stp>CURR_ENTP_VAL</stp>
        <stp>[VALORES POTENCIALES Y SEGUIMIENTO.xlsx]POTENCIALES!R231C18</stp>
        <tr r="R231" s="1"/>
      </tp>
      <tp>
        <v>13.933346962714333</v>
        <stp/>
        <stp>##V3_BDPV12</stp>
        <stp>RHI US Equity</stp>
        <stp>pe_ratio</stp>
        <stp>[VALORES POTENCIALES Y SEGUIMIENTO.xlsx]POTENCIALES!R57C16</stp>
        <tr r="P57" s="1"/>
      </tp>
      <tp>
        <v>18.035695806170207</v>
        <stp/>
        <stp>##V3_BDPV12</stp>
        <stp>SCI US Equity</stp>
        <stp>pe_ratio</stp>
        <stp>[VALORES POTENCIALES Y SEGUIMIENTO.xlsx]POTENCIALES!R54C16</stp>
        <tr r="P54" s="1"/>
      </tp>
      <tp>
        <v>19.189450766614037</v>
        <stp/>
        <stp>##V3_BDPV12</stp>
        <stp>URI US Equity</stp>
        <stp>pe_ratio</stp>
        <stp>[VALORES POTENCIALES Y SEGUIMIENTO.xlsx]POTENCIALES!R63C16</stp>
        <tr r="P63" s="1"/>
      </tp>
      <tp>
        <v>11.399649481152995</v>
        <stp/>
        <stp>##V3_BDPV12</stp>
        <stp>PII US Equity</stp>
        <stp>pe_ratio</stp>
        <stp>[VALORES POTENCIALES Y SEGUIMIENTO.xlsx]POTENCIALES!R23C16</stp>
        <tr r="P23" s="1"/>
      </tp>
      <tp>
        <v>31.814645180672294</v>
        <stp/>
        <stp>##V3_BDPV12</stp>
        <stp>MSI US Equity</stp>
        <stp>pe_ratio</stp>
        <stp>[VALORES POTENCIALES Y SEGUIMIENTO.xlsx]POTENCIALES!R14C16</stp>
        <tr r="P14" s="1"/>
      </tp>
      <tp t="s">
        <v>USD</v>
        <stp/>
        <stp>##V3_BDPV12</stp>
        <stp>SEE US Equity</stp>
        <stp>CRNCY</stp>
        <stp>[VALORES POTENCIALES Y SEGUIMIENTO.xlsx]POTENCIALES!R165C14</stp>
        <tr r="N165" s="1"/>
      </tp>
      <tp>
        <v>10382.844131920001</v>
        <stp/>
        <stp>##V3_BDPV12</stp>
        <stp>WSM US Equity</stp>
        <stp>CURR_ENTP_VAL</stp>
        <stp>[VALORES POTENCIALES Y SEGUIMIENTO.xlsx]POTENCIALES!R233C18</stp>
        <tr r="R233" s="1"/>
      </tp>
      <tp t="s">
        <v>USD</v>
        <stp/>
        <stp>##V3_BDPV12</stp>
        <stp>SPR US Equity</stp>
        <stp>CRNCY</stp>
        <stp>[VALORES POTENCIALES Y SEGUIMIENTO.xlsx]POTENCIALES!R200C14</stp>
        <tr r="N200" s="1"/>
      </tp>
      <tp>
        <v>125.55</v>
        <stp/>
        <stp>##V3_BDPV12</stp>
        <stp>J US Equity</stp>
        <stp>PX_CLOSE_1D</stp>
        <stp>[VALORES POTENCIALES Y SEGUIMIENTO.xlsx]POTENCIALES!R137C32</stp>
        <tr r="AF137" s="1"/>
      </tp>
      <tp>
        <v>1226437.2349999999</v>
        <stp/>
        <stp>##V3_BDPV12</stp>
        <stp>GOOGL US Equity</stp>
        <stp>CURR_ENTP_VAL</stp>
        <stp>[VALORES POTENCIALES Y SEGUIMIENTO.xlsx]CARTERA!R14C21</stp>
        <tr r="U14" s="4"/>
      </tp>
      <tp t="s">
        <v>USD</v>
        <stp/>
        <stp>##V3_BDPV12</stp>
        <stp>STX US Equity</stp>
        <stp>CRNCY</stp>
        <stp>[VALORES POTENCIALES Y SEGUIMIENTO.xlsx]POTENCIALES!R344C14</stp>
        <tr r="N344" s="1"/>
      </tp>
      <tp t="s">
        <v>USD</v>
        <stp/>
        <stp>##V3_BDPV12</stp>
        <stp>BRK/B US Equity</stp>
        <stp>CRNCY</stp>
        <stp>[VALORES POTENCIALES Y SEGUIMIENTO.xlsx]CARTERA!R29C33</stp>
        <tr r="AG29" s="4"/>
      </tp>
      <tp t="s">
        <v>#N/A Invalid Security</v>
        <stp/>
        <stp>##V3_BDPV12</stp>
        <stp>#N/A N/A ISIN</stp>
        <stp>INTERVAL_HIGH</stp>
        <stp>[VALORES POTENCIALES Y SEGUIMIENTO.xlsx]CARTERA!R37C4</stp>
        <stp>START_DATE_OVERRIDE</stp>
        <stp>20200101</stp>
        <stp>END_DATE_OVERRIDE</stp>
        <stp>20230203</stp>
        <stp>MARKET_DATA_OVERRIDE</stp>
        <stp>PX_LAST</stp>
        <tr r="D37" s="4"/>
      </tp>
      <tp t="s">
        <v>#N/A Invalid Security</v>
        <stp/>
        <stp>##V3_BDPV12</stp>
        <stp>#N/A N/A ISIN</stp>
        <stp>INTERVAL_HIGH</stp>
        <stp>[VALORES POTENCIALES Y SEGUIMIENTO.xlsx]CARTERA!R53C4</stp>
        <stp>START_DATE_OVERRIDE</stp>
        <stp>20200101</stp>
        <stp>END_DATE_OVERRIDE</stp>
        <stp>20230203</stp>
        <stp>MARKET_DATA_OVERRIDE</stp>
        <stp>PX_LAST</stp>
        <tr r="D53" s="4"/>
      </tp>
      <tp t="s">
        <v>13/02/2023</v>
        <stp/>
        <stp>##V3_BDPV12</stp>
        <stp>CHKP US Equity</stp>
        <stp>EXPECTED_REPORT_DT</stp>
        <stp>[VALORES POTENCIALES Y SEGUIMIENTO.xlsx]CARTERA!R35C36</stp>
        <tr r="AJ35" s="4"/>
      </tp>
      <tp>
        <v>249502248071.39999</v>
        <stp/>
        <stp>##V3_BDPV12</stp>
        <stp>ASML NA Equity</stp>
        <stp>CUR_MKT_CAP</stp>
        <stp>[VALORES POTENCIALES Y SEGUIMIENTO.xlsx]SPX SX5E CAC40 DAX30 IBEX35!R14C12</stp>
        <tr r="L14" s="6"/>
      </tp>
      <tp t="s">
        <v>UNITED STATES</v>
        <stp/>
        <stp>##V3_BDPV12</stp>
        <stp>HSIC US Equity</stp>
        <stp>COUNTRY_FULL_NAME</stp>
        <stp>[VALORES POTENCIALES Y SEGUIMIENTO.xlsx]POTENCIALES!R76C13</stp>
        <tr r="M76" s="1"/>
      </tp>
      <tp>
        <v>28.275877628558764</v>
        <stp/>
        <stp>##V3_BDPV12</stp>
        <stp>AI FP Equity</stp>
        <stp>pe_ratio</stp>
        <stp>[VALORES POTENCIALES Y SEGUIMIENTO.xlsx]CARTERA!R19C18</stp>
        <tr r="R19" s="4"/>
      </tp>
      <tp t="s">
        <v>USD</v>
        <stp/>
        <stp>##V3_BDPV12</stp>
        <stp>AAPL US Equity</stp>
        <stp>CRNCY</stp>
        <stp>[VALORES POTENCIALES Y SEGUIMIENTO.xlsx]POTENCIALES!R330C14</stp>
        <tr r="N330" s="1"/>
      </tp>
      <tp t="s">
        <v>USD</v>
        <stp/>
        <stp>##V3_BDPV12</stp>
        <stp>MASI US Equity</stp>
        <stp>CRNCY</stp>
        <stp>[VALORES POTENCIALES Y SEGUIMIENTO.xlsx]POTENCIALES!R120C14</stp>
        <tr r="N120" s="1"/>
      </tp>
      <tp t="s">
        <v>Consumer Staples</v>
        <stp/>
        <stp>##V3_BDPV12</stp>
        <stp>MO UN Equity</stp>
        <stp>ICB_INDUSTRY_NAME</stp>
        <stp>[VALORES POTENCIALES Y SEGUIMIENTO.xlsx]SPX SX5E CAC40 DAX30 IBEX35!R317C4</stp>
        <tr r="D317" s="6"/>
      </tp>
      <tp t="s">
        <v>Utilities</v>
        <stp/>
        <stp>##V3_BDPV12</stp>
        <stp>NI UN Equity</stp>
        <stp>ICB_INDUSTRY_NAME</stp>
        <stp>[VALORES POTENCIALES Y SEGUIMIENTO.xlsx]SPX SX5E CAC40 DAX30 IBEX35!R337C4</stp>
        <tr r="D337" s="6"/>
      </tp>
      <tp t="s">
        <v>Financials</v>
        <stp/>
        <stp>##V3_BDPV12</stp>
        <stp>GL UN Equity</stp>
        <stp>ICB_INDUSTRY_NAME</stp>
        <stp>[VALORES POTENCIALES Y SEGUIMIENTO.xlsx]SPX SX5E CAC40 DAX30 IBEX35!R207C4</stp>
        <tr r="D207" s="6"/>
      </tp>
      <tp t="s">
        <v>Financials</v>
        <stp/>
        <stp>##V3_BDPV12</stp>
        <stp>GS UN Equity</stp>
        <stp>ICB_INDUSTRY_NAME</stp>
        <stp>[VALORES POTENCIALES Y SEGUIMIENTO.xlsx]SPX SX5E CAC40 DAX30 IBEX35!R217C4</stp>
        <tr r="D217" s="6"/>
      </tp>
      <tp t="s">
        <v>#N/A N/A</v>
        <stp/>
        <stp>##V3_BDPV12</stp>
        <stp>CERN US Equity</stp>
        <stp>CURR_ENTP_VAL</stp>
        <stp>[VALORES POTENCIALES Y SEGUIMIENTO.xlsx]POTENCIALES!R313C18</stp>
        <tr r="R313" s="1"/>
      </tp>
      <tp t="s">
        <v>PayPal Holdings Inc</v>
        <stp/>
        <stp>##V3_BDPV12</stp>
        <stp>PYPL US Equity</stp>
        <stp>SECURITY_NAME</stp>
        <stp>[VALORES POTENCIALES Y SEGUIMIENTO.xlsx]CARTERA!R27C34</stp>
        <tr r="AH27" s="4"/>
      </tp>
      <tp t="s">
        <v>Financials</v>
        <stp/>
        <stp>##V3_BDPV12</stp>
        <stp>HBAN UW Equity</stp>
        <stp>ICB_INDUSTRY_NAME</stp>
        <stp>[VALORES POTENCIALES Y SEGUIMIENTO.xlsx]SPX SX5E CAC40 DAX30 IBEX35!R221C4</stp>
        <tr r="D221" s="6"/>
      </tp>
      <tp t="s">
        <v>PayPal Holdings Inc</v>
        <stp/>
        <stp>##V3_BDPV12</stp>
        <stp>PYPL US Equity</stp>
        <stp>SECURITY_NAME</stp>
        <stp>[VALORES POTENCIALES Y SEGUIMIENTO.xlsx]CARTERA!R27C10</stp>
        <tr r="J27" s="4"/>
      </tp>
      <tp t="s">
        <v>USD</v>
        <stp/>
        <stp>##V3_BDPV12</stp>
        <stp>AAXN US Equity</stp>
        <stp>CRNCY</stp>
        <stp>[VALORES POTENCIALES Y SEGUIMIENTO.xlsx]POTENCIALES!R162C14</stp>
        <tr r="N162" s="1"/>
      </tp>
      <tp>
        <v>151.56</v>
        <stp/>
        <stp>##V3_BDPV12</stp>
        <stp>PG US Equity</stp>
        <stp>PX_CLOSE_YTD</stp>
        <stp>[VALORES POTENCIALES Y SEGUIMIENTO.xlsx]POTENCIALES!R69C29</stp>
        <tr r="AC69" s="1"/>
      </tp>
      <tp>
        <v>84.333335876464844</v>
        <stp/>
        <stp>##V3_BDPV12</stp>
        <stp>HSIC US Equity</stp>
        <stp>BEST_TARGET_PRICE</stp>
        <stp>[VALORES POTENCIALES Y SEGUIMIENTO.xlsx]POTENCIALES!R76C27</stp>
        <tr r="AA76" s="1"/>
      </tp>
      <tp t="s">
        <v>USD</v>
        <stp/>
        <stp>##V3_BDPV12</stp>
        <stp>PAYC US Equity</stp>
        <stp>CRNCY</stp>
        <stp>[VALORES POTENCIALES Y SEGUIMIENTO.xlsx]POTENCIALES!R320C14</stp>
        <tr r="N320" s="1"/>
      </tp>
      <tp t="s">
        <v>USD</v>
        <stp/>
        <stp>##V3_BDPV12</stp>
        <stp>PAYX US Equity</stp>
        <stp>CRNCY</stp>
        <stp>[VALORES POTENCIALES Y SEGUIMIENTO.xlsx]POTENCIALES!R306C14</stp>
        <tr r="N306" s="1"/>
      </tp>
      <tp t="s">
        <v>Palo Alto Networks Inc</v>
        <stp/>
        <stp>##V3_BDPV12</stp>
        <stp>PANW US Equity</stp>
        <stp>SECURITY_NAME</stp>
        <stp>[VALORES POTENCIALES Y SEGUIMIENTO.xlsx]CARTERA!R22C34</stp>
        <tr r="AH22" s="4"/>
      </tp>
      <tp>
        <v>7642.8079900000012</v>
        <stp/>
        <stp>##V3_BDPV12</stp>
        <stp>SEIC US Equity</stp>
        <stp>CURR_ENTP_VAL</stp>
        <stp>[VALORES POTENCIALES Y SEGUIMIENTO.xlsx]POTENCIALES!R109C18</stp>
        <tr r="R109" s="1"/>
      </tp>
      <tp>
        <v>3704.1593369500001</v>
        <stp/>
        <stp>##V3_BDPV12</stp>
        <stp>AEIS US Equity</stp>
        <stp>CURR_ENTP_VAL</stp>
        <stp>[VALORES POTENCIALES Y SEGUIMIENTO.xlsx]POTENCIALES!R249C18</stp>
        <tr r="R249" s="1"/>
      </tp>
      <tp t="s">
        <v>Palo Alto Networks Inc</v>
        <stp/>
        <stp>##V3_BDPV12</stp>
        <stp>PANW US Equity</stp>
        <stp>SECURITY_NAME</stp>
        <stp>[VALORES POTENCIALES Y SEGUIMIENTO.xlsx]CARTERA!R22C10</stp>
        <tr r="J22" s="4"/>
      </tp>
      <tp t="s">
        <v>#N/A Field Not Applicable</v>
        <stp/>
        <stp>##V3_BDPV12</stp>
        <stp>BRK/B US Equity</stp>
        <stp>pe_ratio</stp>
        <stp>[VALORES POTENCIALES Y SEGUIMIENTO.xlsx]POTENCIALES!R115C16</stp>
        <tr r="P115" s="1"/>
      </tp>
      <tp t="s">
        <v>USD</v>
        <stp/>
        <stp>##V3_BDPV12</stp>
        <stp>BABA US Equity</stp>
        <stp>CRNCY</stp>
        <stp>[VALORES POTENCIALES Y SEGUIMIENTO.xlsx]POTENCIALES!R362C14</stp>
        <tr r="N362" s="1"/>
      </tp>
      <tp t="s">
        <v>USD</v>
        <stp/>
        <stp>##V3_BDPV12</stp>
        <stp>CACI US Equity</stp>
        <stp>CRNCY</stp>
        <stp>[VALORES POTENCIALES Y SEGUIMIENTO.xlsx]POTENCIALES!R337C14</stp>
        <tr r="N337" s="1"/>
      </tp>
      <tp t="s">
        <v>USD</v>
        <stp/>
        <stp>##V3_BDPV12</stp>
        <stp>SABR US Equity</stp>
        <stp>CRNCY</stp>
        <stp>[VALORES POTENCIALES Y SEGUIMIENTO.xlsx]POTENCIALES!R189C14</stp>
        <tr r="N189" s="1"/>
      </tp>
      <tp>
        <v>4930.0280319849999</v>
        <stp/>
        <stp>##V3_BDPV12</stp>
        <stp>NEOG US Equity</stp>
        <stp>CURR_ENTP_VAL</stp>
        <stp>[VALORES POTENCIALES Y SEGUIMIENTO.xlsx]POTENCIALES!R101C18</stp>
        <tr r="R101" s="1"/>
      </tp>
      <tp t="s">
        <v>USD</v>
        <stp/>
        <stp>##V3_BDPV12</stp>
        <stp>MANH US Equity</stp>
        <stp>CRNCY</stp>
        <stp>[VALORES POTENCIALES Y SEGUIMIENTO.xlsx]POTENCIALES!R324C14</stp>
        <tr r="N324" s="1"/>
      </tp>
      <tp t="s">
        <v>USD</v>
        <stp/>
        <stp>##V3_BDPV12</stp>
        <stp>MANT US Equity</stp>
        <stp>CRNCY</stp>
        <stp>[VALORES POTENCIALES Y SEGUIMIENTO.xlsx]POTENCIALES!R325C14</stp>
        <tr r="N325" s="1"/>
      </tp>
      <tp t="s">
        <v>USD</v>
        <stp/>
        <stp>##V3_BDPV12</stp>
        <stp>PANW US Equity</stp>
        <stp>CRNCY</stp>
        <stp>[VALORES POTENCIALES Y SEGUIMIENTO.xlsx]POTENCIALES!R276C14</stp>
        <tr r="N276" s="1"/>
      </tp>
      <tp t="s">
        <v>USD</v>
        <stp/>
        <stp>##V3_BDPV12</stp>
        <stp>LAMR US Equity</stp>
        <stp>CRNCY</stp>
        <stp>[VALORES POTENCIALES Y SEGUIMIENTO.xlsx]POTENCIALES!R118C14</stp>
        <tr r="N118" s="1"/>
      </tp>
      <tp>
        <v>10588.693751999999</v>
        <stp/>
        <stp>##V3_BDPV12</stp>
        <stp>LECO US Equity</stp>
        <stp>CURR_ENTP_VAL</stp>
        <stp>[VALORES POTENCIALES Y SEGUIMIENTO.xlsx]POTENCIALES!R149C18</stp>
        <tr r="R149" s="1"/>
      </tp>
      <tp>
        <v>24436.611572524998</v>
        <stp/>
        <stp>##V3_BDPV12</stp>
        <stp>VEEV US Equity</stp>
        <stp>CURR_ENTP_VAL</stp>
        <stp>[VALORES POTENCIALES Y SEGUIMIENTO.xlsx]POTENCIALES!R316C18</stp>
        <tr r="R316" s="1"/>
      </tp>
      <tp>
        <v>6</v>
        <stp/>
        <stp>##V3_BDPV12</stp>
        <stp>LRCX US Equity</stp>
        <stp>EQY_DPS</stp>
        <stp>[VALORES POTENCIALES Y SEGUIMIENTO.xlsx]POTENCIALES!R358C10</stp>
        <tr r="J358" s="1"/>
      </tp>
      <tp t="s">
        <v>17/06/2021</v>
        <stp/>
        <stp>##V3_BDPV12</stp>
        <stp>EKT SM Equity</stp>
        <stp>DVD_PAY_DT</stp>
        <stp>[VALORES POTENCIALES Y SEGUIMIENTO.xlsx]CARTERA!R47C41</stp>
        <tr r="AO47" s="4"/>
      </tp>
      <tp>
        <v>2.8</v>
        <stp/>
        <stp>##V3_BDPV12</stp>
        <stp>MKTX US Equity</stp>
        <stp>EQY_DPS</stp>
        <stp>[VALORES POTENCIALES Y SEGUIMIENTO.xlsx]POTENCIALES!R185C10</stp>
        <tr r="J185" s="1"/>
      </tp>
      <tp>
        <v>0</v>
        <stp/>
        <stp>##V3_BDPV12</stp>
        <stp>NFLX US Equity</stp>
        <stp>EQY_DPS</stp>
        <stp>[VALORES POTENCIALES Y SEGUIMIENTO.xlsx]POTENCIALES!R274C10</stp>
        <tr r="J274" s="1"/>
      </tp>
      <tp>
        <v>0.88360000000000005</v>
        <stp/>
        <stp>##V3_BDPV12</stp>
        <stp>OTEX US Equity</stp>
        <stp>EQY_DPS</stp>
        <stp>[VALORES POTENCIALES Y SEGUIMIENTO.xlsx]POTENCIALES!R323C10</stp>
        <tr r="J323" s="1"/>
      </tp>
      <tp>
        <v>0.48</v>
        <stp/>
        <stp>##V3_BDPV12</stp>
        <stp>GNTX US Equity</stp>
        <stp>EQY_DPS</stp>
        <stp>[VALORES POTENCIALES Y SEGUIMIENTO.xlsx]POTENCIALES!R133C10</stp>
        <tr r="J133" s="1"/>
      </tp>
      <tp>
        <v>0.51246197651864267</v>
        <stp/>
        <stp>##V3_BDPV12</stp>
        <stp>MT IM Equity</stp>
        <stp>NET_DEBT_TO_EBITDA</stp>
        <stp>[VALORES POTENCIALES Y SEGUIMIENTO.xlsx]CARTERA!R65C23</stp>
        <tr r="W65" s="4"/>
      </tp>
      <tp>
        <v>43.520742340622739</v>
        <stp/>
        <stp>##V3_BDPV12</stp>
        <stp>AMS SM Equity</stp>
        <stp>EV_EBITDA_ADJUSTED</stp>
        <stp>[VALORES POTENCIALES Y SEGUIMIENTO.xlsx]CARTERA!R39C17</stp>
        <tr r="Q39" s="4"/>
      </tp>
      <tp>
        <v>1.1399999999999999</v>
        <stp/>
        <stp>##V3_BDPV12</stp>
        <stp>XLNX US Equity</stp>
        <stp>EQY_DPS</stp>
        <stp>[VALORES POTENCIALES Y SEGUIMIENTO.xlsx]POTENCIALES!R347C10</stp>
        <tr r="J347" s="1"/>
      </tp>
      <tp>
        <v>2.77</v>
        <stp/>
        <stp>##V3_BDPV12</stp>
        <stp>PAYX US Equity</stp>
        <stp>EQY_DPS</stp>
        <stp>[VALORES POTENCIALES Y SEGUIMIENTO.xlsx]POTENCIALES!R306C10</stp>
        <tr r="J306" s="1"/>
      </tp>
      <tp>
        <v>0</v>
        <stp/>
        <stp>##V3_BDPV12</stp>
        <stp>HLF US Equity</stp>
        <stp>EQY_DPS</stp>
        <stp>[VALORES POTENCIALES Y SEGUIMIENTO.xlsx]POTENCIALES!R102C10</stp>
        <tr r="J102" s="1"/>
      </tp>
      <tp>
        <v>2</v>
        <stp/>
        <stp>##V3_BDPV12</stp>
        <stp>SBUX US Equity</stp>
        <stp>EQY_DPS</stp>
        <stp>[VALORES POTENCIALES Y SEGUIMIENTO.xlsx]POTENCIALES!R240C10</stp>
        <tr r="J240" s="1"/>
      </tp>
      <tp t="s">
        <v>CANADA</v>
        <stp/>
        <stp>##V3_BDPV12</stp>
        <stp>ATD/B CN Equity</stp>
        <stp>COUNTRY_FULL_NAME</stp>
        <stp>[VALORES POTENCIALES Y SEGUIMIENTO.xlsx]POTENCIALES!R225C13</stp>
        <tr r="M225" s="1"/>
      </tp>
      <tp t="s">
        <v>CANADA</v>
        <stp/>
        <stp>##V3_BDPV12</stp>
        <stp>BBD/B CN Equity</stp>
        <stp>COUNTRY_FULL_NAME</stp>
        <stp>[VALORES POTENCIALES Y SEGUIMIENTO.xlsx]POTENCIALES!R198C13</stp>
        <tr r="M198" s="1"/>
      </tp>
      <tp>
        <v>0</v>
        <stp/>
        <stp>##V3_BDPV12</stp>
        <stp>TREX US Equity</stp>
        <stp>EQY_DPS</stp>
        <stp>[VALORES POTENCIALES Y SEGUIMIENTO.xlsx]POTENCIALES!R119C10</stp>
        <tr r="J119" s="1"/>
      </tp>
      <tp>
        <v>19.665402847860427</v>
        <stp/>
        <stp>##V3_BDPV12</stp>
        <stp>CACI US Equity</stp>
        <stp>pe_ratio</stp>
        <stp>[VALORES POTENCIALES Y SEGUIMIENTO.xlsx]POTENCIALES!R337C16</stp>
        <tr r="P337" s="1"/>
      </tp>
      <tp>
        <v>19.058028057901243</v>
        <stp/>
        <stp>##V3_BDPV12</stp>
        <stp>CBOE US Equity</stp>
        <stp>pe_ratio</stp>
        <stp>[VALORES POTENCIALES Y SEGUIMIENTO.xlsx]POTENCIALES!R108C16</stp>
        <tr r="P108" s="1"/>
      </tp>
      <tp>
        <v>103.92098163498495</v>
        <stp/>
        <stp>##V3_BDPV12</stp>
        <stp>CCOI US Equity</stp>
        <stp>pe_ratio</stp>
        <stp>[VALORES POTENCIALES Y SEGUIMIENTO.xlsx]POTENCIALES!R271C16</stp>
        <tr r="P271" s="1"/>
      </tp>
      <tp>
        <v>55795.956924410006</v>
        <stp/>
        <stp>##V3_BDPV12</stp>
        <stp>TDG US Equity</stp>
        <stp>CURR_ENTP_VAL</stp>
        <stp>[VALORES POTENCIALES Y SEGUIMIENTO.xlsx]POTENCIALES!R202C18</stp>
        <tr r="R202" s="1"/>
      </tp>
      <tp>
        <v>15755.47036623</v>
        <stp/>
        <stp>##V3_BDPV12</stp>
        <stp>TER US Equity</stp>
        <stp>CURR_ENTP_VAL</stp>
        <stp>[VALORES POTENCIALES Y SEGUIMIENTO.xlsx]POTENCIALES!R356C18</stp>
        <tr r="R356" s="1"/>
      </tp>
      <tp>
        <v>23554.71643343</v>
        <stp/>
        <stp>##V3_BDPV12</stp>
        <stp>TDY US Equity</stp>
        <stp>CURR_ENTP_VAL</stp>
        <stp>[VALORES POTENCIALES Y SEGUIMIENTO.xlsx]POTENCIALES!R201C18</stp>
        <tr r="R201" s="1"/>
      </tp>
      <tp t="s">
        <v>#N/A N/A</v>
        <stp/>
        <stp>##V3_BDPV12</stp>
        <stp>CERN US Equity</stp>
        <stp>pe_ratio</stp>
        <stp>[VALORES POTENCIALES Y SEGUIMIENTO.xlsx]POTENCIALES!R313C16</stp>
        <tr r="P313" s="1"/>
      </tp>
      <tp>
        <v>59.661556620029451</v>
        <stp/>
        <stp>##V3_BDPV12</stp>
        <stp>CDNS US Equity</stp>
        <stp>pe_ratio</stp>
        <stp>[VALORES POTENCIALES Y SEGUIMIENTO.xlsx]POTENCIALES!R291C16</stp>
        <tr r="P291" s="1"/>
      </tp>
      <tp>
        <v>20.908423876183193</v>
        <stp/>
        <stp>##V3_BDPV12</stp>
        <stp>CHKP US Equity</stp>
        <stp>pe_ratio</stp>
        <stp>[VALORES POTENCIALES Y SEGUIMIENTO.xlsx]POTENCIALES!R360C16</stp>
        <tr r="P360" s="1"/>
      </tp>
      <tp>
        <v>13.940065479597678</v>
        <stp/>
        <stp>##V3_BDPV12</stp>
        <stp>CHRW US Equity</stp>
        <stp>pe_ratio</stp>
        <stp>[VALORES POTENCIALES Y SEGUIMIENTO.xlsx]POTENCIALES!R176C16</stp>
        <tr r="P176" s="1"/>
      </tp>
      <tp>
        <v>12.482797510938303</v>
        <stp/>
        <stp>##V3_BDPV12</stp>
        <stp>TNET US Equity</stp>
        <stp>pe_ratio</stp>
        <stp>[VALORES POTENCIALES Y SEGUIMIENTO.xlsx]POTENCIALES!R61C16</stp>
        <tr r="P61" s="1"/>
      </tp>
      <tp>
        <v>38.492890317996817</v>
        <stp/>
        <stp>##V3_BDPV12</stp>
        <stp>COST US Equity</stp>
        <stp>pe_ratio</stp>
        <stp>[VALORES POTENCIALES Y SEGUIMIENTO.xlsx]POTENCIALES!R229C16</stp>
        <tr r="P229" s="1"/>
      </tp>
      <tp>
        <v>45.257509272400696</v>
        <stp/>
        <stp>##V3_BDPV12</stp>
        <stp>MNST US Equity</stp>
        <stp>pe_ratio</stp>
        <stp>[VALORES POTENCIALES Y SEGUIMIENTO.xlsx]POTENCIALES!R33C16</stp>
        <tr r="P33" s="1"/>
      </tp>
      <tp t="s">
        <v>#N/A N/A</v>
        <stp/>
        <stp>##V3_BDPV12</stp>
        <stp>CSOD US Equity</stp>
        <stp>pe_ratio</stp>
        <stp>[VALORES POTENCIALES Y SEGUIMIENTO.xlsx]POTENCIALES!R304C16</stp>
        <tr r="P304" s="1"/>
      </tp>
      <tp t="s">
        <v>#N/A N/A</v>
        <stp/>
        <stp>##V3_BDPV12</stp>
        <stp>CTXS US Equity</stp>
        <stp>pe_ratio</stp>
        <stp>[VALORES POTENCIALES Y SEGUIMIENTO.xlsx]POTENCIALES!R302C16</stp>
        <tr r="P302" s="1"/>
      </tp>
      <tp>
        <v>18953.994999999999</v>
        <stp/>
        <stp>##V3_BDPV12</stp>
        <stp>TRU US Equity</stp>
        <stp>CURR_ENTP_VAL</stp>
        <stp>[VALORES POTENCIALES Y SEGUIMIENTO.xlsx]POTENCIALES!R181C18</stp>
        <tr r="R181" s="1"/>
      </tp>
      <tp t="s">
        <v>USD</v>
        <stp/>
        <stp>##V3_BDPV12</stp>
        <stp>PSN US Equity</stp>
        <stp>CRNCY</stp>
        <stp>[VALORES POTENCIALES Y SEGUIMIENTO.xlsx]POTENCIALES!R341C14</stp>
        <tr r="N341" s="1"/>
      </tp>
      <tp>
        <v>39.150811021861649</v>
        <stp/>
        <stp>##V3_BDPV12</stp>
        <stp>ANET US Equity</stp>
        <stp>pe_ratio</stp>
        <stp>[VALORES POTENCIALES Y SEGUIMIENTO.xlsx]POTENCIALES!R11C16</stp>
        <tr r="P11" s="1"/>
      </tp>
      <tp>
        <v>164418.35886529999</v>
        <stp/>
        <stp>##V3_BDPV12</stp>
        <stp>TXN US Equity</stp>
        <stp>CURR_ENTP_VAL</stp>
        <stp>[VALORES POTENCIALES Y SEGUIMIENTO.xlsx]POTENCIALES!R348C18</stp>
        <tr r="R348" s="1"/>
      </tp>
      <tp>
        <v>14642.41776448</v>
        <stp/>
        <stp>##V3_BDPV12</stp>
        <stp>TYL US Equity</stp>
        <stp>CURR_ENTP_VAL</stp>
        <stp>[VALORES POTENCIALES Y SEGUIMIENTO.xlsx]POTENCIALES!R317C18</stp>
        <tr r="R317" s="1"/>
      </tp>
      <tp t="s">
        <v>USD</v>
        <stp/>
        <stp>##V3_BDPV12</stp>
        <stp>PTC US Equity</stp>
        <stp>CRNCY</stp>
        <stp>[VALORES POTENCIALES Y SEGUIMIENTO.xlsx]POTENCIALES!R289C14</stp>
        <tr r="N289" s="1"/>
      </tp>
      <tp>
        <v>29.125</v>
        <stp/>
        <stp>##V3_BDPV12</stp>
        <stp>INTC US Equity</stp>
        <stp>LAST PRICE</stp>
        <stp>[VALORES POTENCIALES Y SEGUIMIENTO.xlsx]CARTERA!R28C15</stp>
        <tr r="O28" s="4"/>
      </tp>
      <tp t="s">
        <v>China Mobile Ltd</v>
        <stp/>
        <stp>##V3_BDPV12</stp>
        <stp>941 HK Equity</stp>
        <stp>SECURITY_NAME</stp>
        <stp>[VALORES POTENCIALES Y SEGUIMIENTO.xlsx]CARTERA!R59C10</stp>
        <tr r="J59" s="4"/>
      </tp>
      <tp t="s">
        <v>China Mobile Ltd</v>
        <stp/>
        <stp>##V3_BDPV12</stp>
        <stp>941 HK Equity</stp>
        <stp>SECURITY_NAME</stp>
        <stp>[VALORES POTENCIALES Y SEGUIMIENTO.xlsx]CARTERA!R59C34</stp>
        <tr r="AH59" s="4"/>
      </tp>
      <tp t="s">
        <v>PAX Global Technology Ltd</v>
        <stp/>
        <stp>##V3_BDPV12</stp>
        <stp>327 HK Equity</stp>
        <stp>SECURITY_NAME</stp>
        <stp>[VALORES POTENCIALES Y SEGUIMIENTO.xlsx]CARTERA!R66C34</stp>
        <tr r="AH66" s="4"/>
      </tp>
      <tp t="s">
        <v>PAX Global Technology Ltd</v>
        <stp/>
        <stp>##V3_BDPV12</stp>
        <stp>327 HK Equity</stp>
        <stp>SECURITY_NAME</stp>
        <stp>[VALORES POTENCIALES Y SEGUIMIENTO.xlsx]CARTERA!R66C10</stp>
        <tr r="J66" s="4"/>
      </tp>
      <tp t="s">
        <v>24/01/2023</v>
        <stp/>
        <stp>##V3_BDPV12</stp>
        <stp>ORCL US Equity</stp>
        <stp>DVD_PAY_DT</stp>
        <stp>[VALORES POTENCIALES Y SEGUIMIENTO.xlsx]CARTERA!R45C41</stp>
        <tr r="AO45" s="4"/>
      </tp>
      <tp t="s">
        <v>23/02/2023</v>
        <stp/>
        <stp>##V3_BDPV12</stp>
        <stp>BKNG US Equity</stp>
        <stp>EXPECTED_REPORT_DT</stp>
        <stp>[VALORES POTENCIALES Y SEGUIMIENTO.xlsx]CARTERA!R12C36</stp>
        <tr r="AJ12" s="4"/>
      </tp>
      <tp>
        <v>5354258252.920001</v>
        <stp/>
        <stp>##V3_BDPV12</stp>
        <stp>WU US Equity</stp>
        <stp>CUR_MKT_CAP</stp>
        <stp>[VALORES POTENCIALES Y SEGUIMIENTO.xlsx]POTENCIALES!R104C17</stp>
        <tr r="Q104" s="1"/>
      </tp>
      <tp>
        <v>29805968922.286995</v>
        <stp/>
        <stp>##V3_BDPV12</stp>
        <stp>CABK SM Equity</stp>
        <stp>CUR_MKT_CAP</stp>
        <stp>[VALORES POTENCIALES Y SEGUIMIENTO.xlsx]SPX SX5E CAC40 DAX30 IBEX35!R15C39</stp>
        <tr r="AM15" s="6"/>
      </tp>
      <tp t="s">
        <v>S&amp;P Global Inc</v>
        <stp/>
        <stp>##V3_BDPV12</stp>
        <stp>SPGI US Equity</stp>
        <stp>SECURITY_NAME</stp>
        <stp>[VALORES POTENCIALES Y SEGUIMIENTO.xlsx]CARTERA!R21C34</stp>
        <tr r="AH21" s="4"/>
      </tp>
      <tp t="s">
        <v>USD</v>
        <stp/>
        <stp>##V3_BDPV12</stp>
        <stp>CHKP US Equity</stp>
        <stp>CRNCY</stp>
        <stp>[VALORES POTENCIALES Y SEGUIMIENTO.xlsx]CARTERA!R35C33</stp>
        <tr r="AG35" s="4"/>
      </tp>
      <tp t="s">
        <v>Sanofi</v>
        <stp/>
        <stp>##V3_BDPV12</stp>
        <stp>SAN FP Equity</stp>
        <stp>SECURITY_NAME</stp>
        <stp>[VALORES POTENCIALES Y SEGUIMIENTO.xlsx]CARTERA!R26C10</stp>
        <tr r="J26" s="4"/>
      </tp>
      <tp t="s">
        <v>Kontron AG</v>
        <stp/>
        <stp>##V3_BDPV12</stp>
        <stp>SANT GY Equity</stp>
        <stp>SECURITY_NAME</stp>
        <stp>[VALORES POTENCIALES Y SEGUIMIENTO.xlsx]CARTERA!R53C10</stp>
        <tr r="J53" s="4"/>
      </tp>
      <tp t="s">
        <v>#N/A Field Not Applicable</v>
        <stp/>
        <stp>##V3_BDPV12</stp>
        <stp>BRK/B US Equity</stp>
        <stp>EQY_DPS</stp>
        <stp>[VALORES POTENCIALES Y SEGUIMIENTO.xlsx]CARTERA!R29C39</stp>
        <tr r="AM29" s="4"/>
      </tp>
      <tp t="s">
        <v>Euskaltel SA</v>
        <stp/>
        <stp>##V3_BDPV12</stp>
        <stp>EKT SM Equity</stp>
        <stp>SECURITY_NAME</stp>
        <stp>[VALORES POTENCIALES Y SEGUIMIENTO.xlsx]CARTERA!R47C34</stp>
        <tr r="AH47" s="4"/>
      </tp>
      <tp t="s">
        <v>SAP SE</v>
        <stp/>
        <stp>##V3_BDPV12</stp>
        <stp>SAP GY Equity</stp>
        <stp>SECURITY_NAME</stp>
        <stp>[VALORES POTENCIALES Y SEGUIMIENTO.xlsx]CARTERA!R15C10</stp>
        <tr r="J15" s="4"/>
      </tp>
      <tp t="s">
        <v>Software AG</v>
        <stp/>
        <stp>##V3_BDPV12</stp>
        <stp>SOW GY Equity</stp>
        <stp>SECURITY_NAME</stp>
        <stp>[VALORES POTENCIALES Y SEGUIMIENTO.xlsx]CARTERA!R38C10</stp>
        <tr r="J38" s="4"/>
      </tp>
      <tp t="s">
        <v>S&amp;P Global Inc</v>
        <stp/>
        <stp>##V3_BDPV12</stp>
        <stp>SPGI US Equity</stp>
        <stp>SECURITY_NAME</stp>
        <stp>[VALORES POTENCIALES Y SEGUIMIENTO.xlsx]CARTERA!R21C10</stp>
        <tr r="J21" s="4"/>
      </tp>
      <tp t="s">
        <v>Sanofi</v>
        <stp/>
        <stp>##V3_BDPV12</stp>
        <stp>SAN FP Equity</stp>
        <stp>SECURITY_NAME</stp>
        <stp>[VALORES POTENCIALES Y SEGUIMIENTO.xlsx]CARTERA!R26C34</stp>
        <tr r="AH26" s="4"/>
      </tp>
      <tp t="s">
        <v>USD</v>
        <stp/>
        <stp>##V3_BDPV12</stp>
        <stp>SBUX US Equity</stp>
        <stp>CRNCY</stp>
        <stp>[VALORES POTENCIALES Y SEGUIMIENTO.xlsx]POTENCIALES!R240C14</stp>
        <tr r="N240" s="1"/>
      </tp>
      <tp t="s">
        <v>Kontron AG</v>
        <stp/>
        <stp>##V3_BDPV12</stp>
        <stp>SANT GY Equity</stp>
        <stp>SECURITY_NAME</stp>
        <stp>[VALORES POTENCIALES Y SEGUIMIENTO.xlsx]CARTERA!R53C34</stp>
        <tr r="AH53" s="4"/>
      </tp>
      <tp t="s">
        <v>Euskaltel SA</v>
        <stp/>
        <stp>##V3_BDPV12</stp>
        <stp>EKT SM Equity</stp>
        <stp>SECURITY_NAME</stp>
        <stp>[VALORES POTENCIALES Y SEGUIMIENTO.xlsx]CARTERA!R47C10</stp>
        <tr r="J47" s="4"/>
      </tp>
      <tp t="s">
        <v>SAP SE</v>
        <stp/>
        <stp>##V3_BDPV12</stp>
        <stp>SAP GY Equity</stp>
        <stp>SECURITY_NAME</stp>
        <stp>[VALORES POTENCIALES Y SEGUIMIENTO.xlsx]CARTERA!R15C34</stp>
        <tr r="AH15" s="4"/>
      </tp>
      <tp t="s">
        <v>Software AG</v>
        <stp/>
        <stp>##V3_BDPV12</stp>
        <stp>SOW GY Equity</stp>
        <stp>SECURITY_NAME</stp>
        <stp>[VALORES POTENCIALES Y SEGUIMIENTO.xlsx]CARTERA!R38C34</stp>
        <tr r="AH38" s="4"/>
      </tp>
      <tp t="s">
        <v>Technology</v>
        <stp/>
        <stp>##V3_BDPV12</stp>
        <stp>KLAC UW Equity</stp>
        <stp>ICB_INDUSTRY_NAME</stp>
        <stp>[VALORES POTENCIALES Y SEGUIMIENTO.xlsx]SPX SX5E CAC40 DAX30 IBEX35!R271C4</stp>
        <tr r="D271" s="6"/>
      </tp>
      <tp>
        <v>45476113002.600006</v>
        <stp/>
        <stp>##V3_BDPV12</stp>
        <stp>MUV2 GY Equity</stp>
        <stp>CUR_MKT_CAP</stp>
        <stp>[VALORES POTENCIALES Y SEGUIMIENTO.xlsx]SPX SX5E CAC40 DAX30 IBEX35!R34C30</stp>
        <tr r="AD34" s="6"/>
      </tp>
      <tp t="s">
        <v>Corticeira Amorim SGPS SA</v>
        <stp/>
        <stp>##V3_BDPV12</stp>
        <stp>COR PL Equity</stp>
        <stp>SECURITY_NAME</stp>
        <stp>[VALORES POTENCIALES Y SEGUIMIENTO.xlsx]CARTERA!R54C34</stp>
        <tr r="AH54" s="4"/>
      </tp>
      <tp t="s">
        <v>USD</v>
        <stp/>
        <stp>##V3_BDPV12</stp>
        <stp>ZBRA US Equity</stp>
        <stp>CRNCY</stp>
        <stp>[VALORES POTENCIALES Y SEGUIMIENTO.xlsx]POTENCIALES!R345C14</stp>
        <tr r="N345" s="1"/>
      </tp>
      <tp t="s">
        <v>Amadeus IT Group SA</v>
        <stp/>
        <stp>##V3_BDPV12</stp>
        <stp>AMS SM Equity</stp>
        <stp>SECURITY_NAME</stp>
        <stp>[VALORES POTENCIALES Y SEGUIMIENTO.xlsx]CARTERA!R39C34</stp>
        <tr r="AH39" s="4"/>
      </tp>
      <tp>
        <v>45476113002.600006</v>
        <stp/>
        <stp>##V3_BDPV12</stp>
        <stp>MUV2 GY Equity</stp>
        <stp>CUR_MKT_CAP</stp>
        <stp>[VALORES POTENCIALES Y SEGUIMIENTO.xlsx]SPX SX5E CAC40 DAX30 IBEX35!R41C12</stp>
        <tr r="L41" s="6"/>
      </tp>
      <tp t="s">
        <v>Corticeira Amorim SGPS SA</v>
        <stp/>
        <stp>##V3_BDPV12</stp>
        <stp>COR PL Equity</stp>
        <stp>SECURITY_NAME</stp>
        <stp>[VALORES POTENCIALES Y SEGUIMIENTO.xlsx]CARTERA!R54C10</stp>
        <tr r="J54" s="4"/>
      </tp>
      <tp t="s">
        <v>26/02/2021</v>
        <stp/>
        <stp>##V3_BDPV12</stp>
        <stp>CLGX US Equity</stp>
        <stp>DVD_EX_DT</stp>
        <stp>[VALORES POTENCIALES Y SEGUIMIENTO.xlsx]POTENCIALES!R46C11</stp>
        <tr r="K46" s="1"/>
      </tp>
      <tp t="s">
        <v>Amadeus IT Group SA</v>
        <stp/>
        <stp>##V3_BDPV12</stp>
        <stp>AMS SM Equity</stp>
        <stp>SECURITY_NAME</stp>
        <stp>[VALORES POTENCIALES Y SEGUIMIENTO.xlsx]CARTERA!R39C10</stp>
        <tr r="J39" s="4"/>
      </tp>
      <tp t="s">
        <v>Consumer Discretionary</v>
        <stp/>
        <stp>##V3_BDPV12</stp>
        <stp>RL UN Equity</stp>
        <stp>ICB_INDUSTRY_NAME</stp>
        <stp>[VALORES POTENCIALES Y SEGUIMIENTO.xlsx]SPX SX5E CAC40 DAX30 IBEX35!R404C4</stp>
        <tr r="D404" s="6"/>
      </tp>
      <tp t="s">
        <v>Consumer Discretionary</v>
        <stp/>
        <stp>##V3_BDPV12</stp>
        <stp>HD UN Equity</stp>
        <stp>ICB_INDUSTRY_NAME</stp>
        <stp>[VALORES POTENCIALES Y SEGUIMIENTO.xlsx]SPX SX5E CAC40 DAX30 IBEX35!R224C4</stp>
        <tr r="D224" s="6"/>
      </tp>
      <tp t="s">
        <v>Financials</v>
        <stp/>
        <stp>##V3_BDPV12</stp>
        <stp>MS UN Equity</stp>
        <stp>ICB_INDUSTRY_NAME</stp>
        <stp>[VALORES POTENCIALES Y SEGUIMIENTO.xlsx]SPX SX5E CAC40 DAX30 IBEX35!R324C4</stp>
        <tr r="D324" s="6"/>
      </tp>
      <tp t="s">
        <v>Consumer Staples</v>
        <stp/>
        <stp>##V3_BDPV12</stp>
        <stp>CL UN Equity</stp>
        <stp>ICB_INDUSTRY_NAME</stp>
        <stp>[VALORES POTENCIALES Y SEGUIMIENTO.xlsx]SPX SX5E CAC40 DAX30 IBEX35!R104C4</stp>
        <tr r="D104" s="6"/>
      </tp>
      <tp t="s">
        <v>HEICO Corp</v>
        <stp/>
        <stp>##V3_BDPV12</stp>
        <stp>HEI US Equity</stp>
        <stp>SECURITY_NAME</stp>
        <stp>[VALORES POTENCIALES Y SEGUIMIENTO.xlsx]CARTERA!R25C10</stp>
        <tr r="J25" s="4"/>
      </tp>
      <tp t="s">
        <v>Industrials</v>
        <stp/>
        <stp>##V3_BDPV12</stp>
        <stp>GE UN Equity</stp>
        <stp>ICB_INDUSTRY_NAME</stp>
        <stp>[VALORES POTENCIALES Y SEGUIMIENTO.xlsx]SPX SX5E CAC40 DAX30 IBEX35!R204C4</stp>
        <tr r="D204" s="6"/>
      </tp>
      <tp t="s">
        <v>Kansas City Southern/Old</v>
        <stp/>
        <stp>##V3_BDPV12</stp>
        <stp>KSU US Equity</stp>
        <stp>SECURITY_NAME</stp>
        <stp>[VALORES POTENCIALES Y SEGUIMIENTO.xlsx]CARTERA!R16C34</stp>
        <tr r="AH16" s="4"/>
      </tp>
      <tp t="s">
        <v>Industrials</v>
        <stp/>
        <stp>##V3_BDPV12</stp>
        <stp>JBHT UW Equity</stp>
        <stp>ICB_INDUSTRY_NAME</stp>
        <stp>[VALORES POTENCIALES Y SEGUIMIENTO.xlsx]SPX SX5E CAC40 DAX30 IBEX35!R260C4</stp>
        <tr r="D260" s="6"/>
      </tp>
      <tp t="s">
        <v>HEICO Corp</v>
        <stp/>
        <stp>##V3_BDPV12</stp>
        <stp>HEI US Equity</stp>
        <stp>SECURITY_NAME</stp>
        <stp>[VALORES POTENCIALES Y SEGUIMIENTO.xlsx]CARTERA!R25C34</stp>
        <tr r="AH25" s="4"/>
      </tp>
      <tp t="s">
        <v>Kansas City Southern/Old</v>
        <stp/>
        <stp>##V3_BDPV12</stp>
        <stp>KSU US Equity</stp>
        <stp>SECURITY_NAME</stp>
        <stp>[VALORES POTENCIALES Y SEGUIMIENTO.xlsx]CARTERA!R16C10</stp>
        <tr r="J16" s="4"/>
      </tp>
      <tp t="s">
        <v>Industrials</v>
        <stp/>
        <stp>##V3_BDPV12</stp>
        <stp>ODFL UW Equity</stp>
        <stp>ICB_INDUSTRY_NAME</stp>
        <stp>[VALORES POTENCIALES Y SEGUIMIENTO.xlsx]SPX SX5E CAC40 DAX30 IBEX35!R355C4</stp>
        <tr r="D355" s="6"/>
      </tp>
      <tp t="s">
        <v>Lowe's Cos Inc</v>
        <stp/>
        <stp>##V3_BDPV12</stp>
        <stp>LOW US Equity</stp>
        <stp>SECURITY_NAME</stp>
        <stp>[VALORES POTENCIALES Y SEGUIMIENTO.xlsx]CARTERA!R31C10</stp>
        <tr r="J31" s="4"/>
      </tp>
      <tp t="s">
        <v>Saipem SpA</v>
        <stp/>
        <stp>##V3_BDPV12</stp>
        <stp>SPM IM Equity</stp>
        <stp>SECURITY_NAME</stp>
        <stp>[VALORES POTENCIALES Y SEGUIMIENTO.xlsx]CARTERA!R63C34</stp>
        <tr r="AH63" s="4"/>
      </tp>
      <tp t="s">
        <v>Moody's Corp</v>
        <stp/>
        <stp>##V3_BDPV12</stp>
        <stp>MCO US Equity</stp>
        <stp>SECURITY_NAME</stp>
        <stp>[VALORES POTENCIALES Y SEGUIMIENTO.xlsx]CARTERA!R20C10</stp>
        <tr r="J20" s="4"/>
      </tp>
      <tp t="s">
        <v>Lowe's Cos Inc</v>
        <stp/>
        <stp>##V3_BDPV12</stp>
        <stp>LOW US Equity</stp>
        <stp>SECURITY_NAME</stp>
        <stp>[VALORES POTENCIALES Y SEGUIMIENTO.xlsx]CARTERA!R31C34</stp>
        <tr r="AH31" s="4"/>
      </tp>
      <tp t="s">
        <v>Saipem SpA</v>
        <stp/>
        <stp>##V3_BDPV12</stp>
        <stp>SPM IM Equity</stp>
        <stp>SECURITY_NAME</stp>
        <stp>[VALORES POTENCIALES Y SEGUIMIENTO.xlsx]CARTERA!R63C10</stp>
        <tr r="J63" s="4"/>
      </tp>
      <tp t="s">
        <v>Moody's Corp</v>
        <stp/>
        <stp>##V3_BDPV12</stp>
        <stp>MCO US Equity</stp>
        <stp>SECURITY_NAME</stp>
        <stp>[VALORES POTENCIALES Y SEGUIMIENTO.xlsx]CARTERA!R20C34</stp>
        <tr r="AH20" s="4"/>
      </tp>
      <tp t="s">
        <v>Starbucks Corp</v>
        <stp/>
        <stp>##V3_BDPV12</stp>
        <stp>SBUX US Equity</stp>
        <stp>SECURITY_NAME</stp>
        <stp>[VALORES POTENCIALES Y SEGUIMIENTO.xlsx]CARTERA!R34C10</stp>
        <tr r="J34" s="4"/>
      </tp>
      <tp t="s">
        <v>Leonardo SpA</v>
        <stp/>
        <stp>##V3_BDPV12</stp>
        <stp>LDO IM Equity</stp>
        <stp>SECURITY_NAME</stp>
        <stp>[VALORES POTENCIALES Y SEGUIMIENTO.xlsx]CARTERA!R60C10</stp>
        <tr r="J60" s="4"/>
      </tp>
      <tp t="s">
        <v>Airbus SE</v>
        <stp/>
        <stp>##V3_BDPV12</stp>
        <stp>AIR FP Equity</stp>
        <stp>SECURITY_NAME</stp>
        <stp>[VALORES POTENCIALES Y SEGUIMIENTO.xlsx]CARTERA!R32C34</stp>
        <tr r="AH32" s="4"/>
      </tp>
      <tp t="s">
        <v>Pinduoduo Inc</v>
        <stp/>
        <stp>##V3_BDPV12</stp>
        <stp>PDD US Equity</stp>
        <stp>SECURITY_NAME</stp>
        <stp>[VALORES POTENCIALES Y SEGUIMIENTO.xlsx]CARTERA!R23C10</stp>
        <tr r="J23" s="4"/>
      </tp>
      <tp t="s">
        <v>CANCOM SE</v>
        <stp/>
        <stp>##V3_BDPV12</stp>
        <stp>COK GY Equity</stp>
        <stp>SECURITY_NAME</stp>
        <stp>[VALORES POTENCIALES Y SEGUIMIENTO.xlsx]CARTERA!R46C10</stp>
        <tr r="J46" s="4"/>
      </tp>
      <tp t="s">
        <v>Starbucks Corp</v>
        <stp/>
        <stp>##V3_BDPV12</stp>
        <stp>SBUX US Equity</stp>
        <stp>SECURITY_NAME</stp>
        <stp>[VALORES POTENCIALES Y SEGUIMIENTO.xlsx]CARTERA!R34C34</stp>
        <tr r="AH34" s="4"/>
      </tp>
      <tp t="s">
        <v>Leonardo SpA</v>
        <stp/>
        <stp>##V3_BDPV12</stp>
        <stp>LDO IM Equity</stp>
        <stp>SECURITY_NAME</stp>
        <stp>[VALORES POTENCIALES Y SEGUIMIENTO.xlsx]CARTERA!R60C34</stp>
        <tr r="AH60" s="4"/>
      </tp>
      <tp t="s">
        <v>Airbus SE</v>
        <stp/>
        <stp>##V3_BDPV12</stp>
        <stp>AIR FP Equity</stp>
        <stp>SECURITY_NAME</stp>
        <stp>[VALORES POTENCIALES Y SEGUIMIENTO.xlsx]CARTERA!R32C10</stp>
        <tr r="J32" s="4"/>
      </tp>
      <tp t="s">
        <v>Pinduoduo Inc</v>
        <stp/>
        <stp>##V3_BDPV12</stp>
        <stp>PDD US Equity</stp>
        <stp>SECURITY_NAME</stp>
        <stp>[VALORES POTENCIALES Y SEGUIMIENTO.xlsx]CARTERA!R23C34</stp>
        <tr r="AH23" s="4"/>
      </tp>
      <tp>
        <v>8655.0140293799996</v>
        <stp/>
        <stp>##V3_BDPV12</stp>
        <stp>FFIV US Equity</stp>
        <stp>CURR_ENTP_VAL</stp>
        <stp>[VALORES POTENCIALES Y SEGUIMIENTO.xlsx]POTENCIALES!R275C18</stp>
        <tr r="R275" s="1"/>
      </tp>
      <tp t="s">
        <v>CANCOM SE</v>
        <stp/>
        <stp>##V3_BDPV12</stp>
        <stp>COK GY Equity</stp>
        <stp>SECURITY_NAME</stp>
        <stp>[VALORES POTENCIALES Y SEGUIMIENTO.xlsx]CARTERA!R46C34</stp>
        <tr r="AH46" s="4"/>
      </tp>
      <tp t="s">
        <v>29/12/2022</v>
        <stp/>
        <stp>##V3_BDPV12</stp>
        <stp>CIGI CN Equity</stp>
        <stp>DVD_EX_DT</stp>
        <stp>[VALORES POTENCIALES Y SEGUIMIENTO.xlsx]POTENCIALES!R53C11</stp>
        <tr r="K53" s="1"/>
      </tp>
      <tp t="s">
        <v>Semapa-Sociedade de Investimen</v>
        <stp/>
        <stp>##V3_BDPV12</stp>
        <stp>SEM PL Equity</stp>
        <stp>SECURITY_NAME</stp>
        <stp>[VALORES POTENCIALES Y SEGUIMIENTO.xlsx]CARTERA!R48C34</stp>
        <tr r="AH48" s="4"/>
      </tp>
      <tp t="s">
        <v>Roche Holding AG</v>
        <stp/>
        <stp>##V3_BDPV12</stp>
        <stp>ROG SW Equity</stp>
        <stp>SECURITY_NAME</stp>
        <stp>[VALORES POTENCIALES Y SEGUIMIENTO.xlsx]CARTERA!R17C10</stp>
        <tr r="J17" s="4"/>
      </tp>
      <tp t="s">
        <v>Seapeak LLC</v>
        <stp/>
        <stp>##V3_BDPV12</stp>
        <stp>TGP US Equity</stp>
        <stp>SECURITY_NAME</stp>
        <stp>[VALORES POTENCIALES Y SEGUIMIENTO.xlsx]CARTERA!R56C10</stp>
        <tr r="J56" s="4"/>
      </tp>
      <tp t="s">
        <v>Semapa-Sociedade de Investimen</v>
        <stp/>
        <stp>##V3_BDPV12</stp>
        <stp>SEM PL Equity</stp>
        <stp>SECURITY_NAME</stp>
        <stp>[VALORES POTENCIALES Y SEGUIMIENTO.xlsx]CARTERA!R48C10</stp>
        <tr r="J48" s="4"/>
      </tp>
      <tp t="s">
        <v>Roche Holding AG</v>
        <stp/>
        <stp>##V3_BDPV12</stp>
        <stp>ROG SW Equity</stp>
        <stp>SECURITY_NAME</stp>
        <stp>[VALORES POTENCIALES Y SEGUIMIENTO.xlsx]CARTERA!R17C34</stp>
        <tr r="AH17" s="4"/>
      </tp>
      <tp t="s">
        <v>Seapeak LLC</v>
        <stp/>
        <stp>##V3_BDPV12</stp>
        <stp>TGP US Equity</stp>
        <stp>SECURITY_NAME</stp>
        <stp>[VALORES POTENCIALES Y SEGUIMIENTO.xlsx]CARTERA!R56C34</stp>
        <tr r="AH56" s="4"/>
      </tp>
      <tp t="s">
        <v>USD</v>
        <stp/>
        <stp>##V3_BDPV12</stp>
        <stp>EBAY US Equity</stp>
        <stp>CRNCY</stp>
        <stp>[VALORES POTENCIALES Y SEGUIMIENTO.xlsx]POTENCIALES!R261C14</stp>
        <tr r="N261" s="1"/>
      </tp>
      <tp>
        <v>172099.24416526878</v>
        <stp/>
        <stp>##V3_BDPV12</stp>
        <stp>NFLX US Equity</stp>
        <stp>CURR_ENTP_VAL</stp>
        <stp>[VALORES POTENCIALES Y SEGUIMIENTO.xlsx]POTENCIALES!R274C18</stp>
        <tr r="R274" s="1"/>
      </tp>
      <tp t="s">
        <v>#N/A Field Not Applicable</v>
        <stp/>
        <stp>##V3_BDPV12</stp>
        <stp>CSGP US Equity</stp>
        <stp>DVD_EX_DT</stp>
        <stp>[VALORES POTENCIALES Y SEGUIMIENTO.xlsx]POTENCIALES!R45C11</stp>
        <tr r="K45" s="1"/>
      </tp>
      <tp t="s">
        <v>04/01/2023</v>
        <stp/>
        <stp>##V3_BDPV12</stp>
        <stp>CSCO US Equity</stp>
        <stp>DVD_EX_DT</stp>
        <stp>[VALORES POTENCIALES Y SEGUIMIENTO.xlsx]POTENCIALES!R13C11</stp>
        <tr r="K13" s="1"/>
      </tp>
      <tp t="s">
        <v>Consumer Discretionary</v>
        <stp/>
        <stp>##V3_BDPV12</stp>
        <stp>CPRT UW Equity</stp>
        <stp>ICB_INDUSTRY_NAME</stp>
        <stp>[VALORES POTENCIALES Y SEGUIMIENTO.xlsx]SPX SX5E CAC40 DAX30 IBEX35!R119C4</stp>
        <tr r="D119" s="6"/>
      </tp>
      <tp t="s">
        <v>Jenoptik AG</v>
        <stp/>
        <stp>##V3_BDPV12</stp>
        <stp>JEN GY Equity</stp>
        <stp>SECURITY_NAME</stp>
        <stp>[VALORES POTENCIALES Y SEGUIMIENTO.xlsx]CARTERA!R55C10</stp>
        <tr r="J55" s="4"/>
      </tp>
      <tp t="s">
        <v>Jenoptik AG</v>
        <stp/>
        <stp>##V3_BDPV12</stp>
        <stp>JEN GY Equity</stp>
        <stp>SECURITY_NAME</stp>
        <stp>[VALORES POTENCIALES Y SEGUIMIENTO.xlsx]CARTERA!R55C34</stp>
        <tr r="AH55" s="4"/>
      </tp>
      <tp t="s">
        <v>USD</v>
        <stp/>
        <stp>##V3_BDPV12</stp>
        <stp>CBOE US Equity</stp>
        <stp>CRNCY</stp>
        <stp>[VALORES POTENCIALES Y SEGUIMIENTO.xlsx]POTENCIALES!R108C14</stp>
        <tr r="N108" s="1"/>
      </tp>
      <tp t="s">
        <v>Technology</v>
        <stp/>
        <stp>##V3_BDPV12</stp>
        <stp>CTXS UW Equity</stp>
        <stp>ICB_INDUSTRY_NAME</stp>
        <stp>[VALORES POTENCIALES Y SEGUIMIENTO.xlsx]SPX SX5E CAC40 DAX30 IBEX35!R129C4</stp>
        <tr r="D129" s="6"/>
      </tp>
      <tp t="s">
        <v>14/02/2023</v>
        <stp/>
        <stp>##V3_BDPV12</stp>
        <stp>CTAS US Equity</stp>
        <stp>DVD_EX_DT</stp>
        <stp>[VALORES POTENCIALES Y SEGUIMIENTO.xlsx]POTENCIALES!R47C11</stp>
        <tr r="K47" s="1"/>
      </tp>
      <tp>
        <v>2.6275711159737418</v>
        <stp/>
        <stp>##V3_BDPV12</stp>
        <stp>MCO US Equity</stp>
        <stp>NET_DEBT_TO_EBITDA</stp>
        <stp>[VALORES POTENCIALES Y SEGUIMIENTO.xlsx]CARTERA!R20C23</stp>
        <tr r="W20" s="4"/>
      </tp>
      <tp t="s">
        <v>#N/A Field Not Applicable</v>
        <stp/>
        <stp>##V3_BDPV12</stp>
        <stp>BRK/B US Equity</stp>
        <stp>DVD_EX_DT</stp>
        <stp>[VALORES POTENCIALES Y SEGUIMIENTO.xlsx]POTENCIALES!R115C11</stp>
        <tr r="K115" s="1"/>
      </tp>
      <tp t="s">
        <v>#N/A Field Not Applicable</v>
        <stp/>
        <stp>##V3_BDPV12</stp>
        <stp>SAN FP Equity</stp>
        <stp>DVD_PAY_DT</stp>
        <stp>[VALORES POTENCIALES Y SEGUIMIENTO.xlsx]CARTERA!R26C41</stp>
        <tr r="AO26" s="4"/>
      </tp>
      <tp>
        <v>0.76</v>
        <stp/>
        <stp>##V3_BDPV12</stp>
        <stp>SEE US Equity</stp>
        <stp>EQY_DPS</stp>
        <stp>[VALORES POTENCIALES Y SEGUIMIENTO.xlsx]POTENCIALES!R165C10</stp>
        <tr r="J165" s="1"/>
      </tp>
      <tp>
        <v>0.52</v>
        <stp/>
        <stp>##V3_BDPV12</stp>
        <stp>EME US Equity</stp>
        <stp>EQY_DPS</stp>
        <stp>[VALORES POTENCIALES Y SEGUIMIENTO.xlsx]POTENCIALES!R138C10</stp>
        <tr r="J138" s="1"/>
      </tp>
      <tp>
        <v>0</v>
        <stp/>
        <stp>##V3_BDPV12</stp>
        <stp>CAE CN Equity</stp>
        <stp>EQY_DPS</stp>
        <stp>[VALORES POTENCIALES Y SEGUIMIENTO.xlsx]POTENCIALES!R210C10</stp>
        <tr r="J210" s="1"/>
      </tp>
      <tp>
        <v>14.742752457810466</v>
        <stp/>
        <stp>##V3_BDPV12</stp>
        <stp>BABA US Equity</stp>
        <stp>pe_ratio</stp>
        <stp>[VALORES POTENCIALES Y SEGUIMIENTO.xlsx]POTENCIALES!R362C16</stp>
        <tr r="P362" s="1"/>
      </tp>
      <tp>
        <v>38249.559715416217</v>
        <stp/>
        <stp>##V3_BDPV12</stp>
        <stp>CSU CN Equity</stp>
        <stp>CURR_ENTP_VAL</stp>
        <stp>[VALORES POTENCIALES Y SEGUIMIENTO.xlsx]POTENCIALES!R319C18</stp>
        <tr r="R319" s="1"/>
      </tp>
      <tp>
        <v>162005.073076</v>
        <stp/>
        <stp>##V3_BDPV12</stp>
        <stp>UNP US Equity</stp>
        <stp>CURR_ENTP_VAL</stp>
        <stp>[VALORES POTENCIALES Y SEGUIMIENTO.xlsx]POTENCIALES!R173C18</stp>
        <tr r="R173" s="1"/>
      </tp>
      <tp>
        <v>27.661986148287355</v>
        <stp/>
        <stp>##V3_BDPV12</stp>
        <stp>BKNG US Equity</stp>
        <stp>pe_ratio</stp>
        <stp>[VALORES POTENCIALES Y SEGUIMIENTO.xlsx]POTENCIALES!R263C16</stp>
        <tr r="P263" s="1"/>
      </tp>
      <tp>
        <v>16.499978489218947</v>
        <stp/>
        <stp>##V3_BDPV12</stp>
        <stp>MRK US Equity</stp>
        <stp>pe_ratio</stp>
        <stp>[VALORES POTENCIALES Y SEGUIMIENTO.xlsx]POTENCIALES!R94C16</stp>
        <tr r="P94" s="1"/>
      </tp>
      <tp>
        <v>14.512264615254049</v>
        <stp/>
        <stp>##V3_BDPV12</stp>
        <stp>MCK US Equity</stp>
        <stp>pe_ratio</stp>
        <stp>[VALORES POTENCIALES Y SEGUIMIENTO.xlsx]POTENCIALES!R97C16</stp>
        <tr r="P97" s="1"/>
      </tp>
      <tp t="s">
        <v>#N/A N/A</v>
        <stp/>
        <stp>##V3_BDPV12</stp>
        <stp>BLKB US Equity</stp>
        <stp>pe_ratio</stp>
        <stp>[VALORES POTENCIALES Y SEGUIMIENTO.xlsx]POTENCIALES!R322C16</stp>
        <tr r="P322" s="1"/>
      </tp>
      <tp>
        <v>6982.1538834000003</v>
        <stp/>
        <stp>##V3_BDPV12</stp>
        <stp>CIX CN Equity</stp>
        <stp>CURR_ENTP_VAL</stp>
        <stp>[VALORES POTENCIALES Y SEGUIMIENTO.xlsx]POTENCIALES!R111C18</stp>
        <tr r="R111" s="1"/>
      </tp>
      <tp t="s">
        <v>#N/A N/A</v>
        <stp/>
        <stp>##V3_BDPV12</stp>
        <stp>UTX US Equity</stp>
        <stp>CURR_ENTP_VAL</stp>
        <stp>[VALORES POTENCIALES Y SEGUIMIENTO.xlsx]POTENCIALES!R205C18</stp>
        <tr r="R205" s="1"/>
      </tp>
      <tp>
        <v>17.449265467944496</v>
        <stp/>
        <stp>##V3_BDPV12</stp>
        <stp>BWXT US Equity</stp>
        <stp>pe_ratio</stp>
        <stp>[VALORES POTENCIALES Y SEGUIMIENTO.xlsx]POTENCIALES!R153C16</stp>
        <tr r="P153" s="1"/>
      </tp>
      <tp>
        <v>179204.95150408</v>
        <stp/>
        <stp>##V3_BDPV12</stp>
        <stp>UPS US Equity</stp>
        <stp>CURR_ENTP_VAL</stp>
        <stp>[VALORES POTENCIALES Y SEGUIMIENTO.xlsx]POTENCIALES!R178C18</stp>
        <tr r="R178" s="1"/>
      </tp>
      <tp>
        <v>60.421587168845164</v>
        <stp/>
        <stp>##V3_BDPV12</stp>
        <stp>BURL US Equity</stp>
        <stp>pe_ratio</stp>
        <stp>[VALORES POTENCIALES Y SEGUIMIENTO.xlsx]POTENCIALES!R216C16</stp>
        <tr r="P216" s="1"/>
      </tp>
      <tp>
        <v>122837.1611152</v>
        <stp/>
        <stp>##V3_BDPV12</stp>
        <stp>CNR CN Equity</stp>
        <stp>CURR_ENTP_VAL</stp>
        <stp>[VALORES POTENCIALES Y SEGUIMIENTO.xlsx]POTENCIALES!R172C18</stp>
        <tr r="R172" s="1"/>
      </tp>
      <tp>
        <v>12817.531937874999</v>
        <stp/>
        <stp>##V3_BDPV12</stp>
        <stp>CAE CN Equity</stp>
        <stp>CURR_ENTP_VAL</stp>
        <stp>[VALORES POTENCIALES Y SEGUIMIENTO.xlsx]POTENCIALES!R210C18</stp>
        <tr r="R210" s="1"/>
      </tp>
      <tp t="s">
        <v>28/02/2023</v>
        <stp/>
        <stp>##V3_BDPV12</stp>
        <stp>TLGO SM Equity</stp>
        <stp>EXPECTED_REPORT_DT</stp>
        <stp>[VALORES POTENCIALES Y SEGUIMIENTO.xlsx]CARTERA!R62C36</stp>
        <tr r="AJ62" s="4"/>
      </tp>
      <tp t="s">
        <v>#N/A N/A</v>
        <stp/>
        <stp>##V3_BDPV12</stp>
        <stp>SANT GY Equity</stp>
        <stp>DVD_PAY_DT</stp>
        <stp>[VALORES POTENCIALES Y SEGUIMIENTO.xlsx]CARTERA!R53C41</stp>
        <tr r="AO53" s="4"/>
      </tp>
      <tp t="s">
        <v>09/03/2023</v>
        <stp/>
        <stp>##V3_BDPV12</stp>
        <stp>MSFT US Equity</stp>
        <stp>DVD_PAY_DT</stp>
        <stp>[VALORES POTENCIALES Y SEGUIMIENTO.xlsx]CARTERA!R30C41</stp>
        <tr r="AO30" s="4"/>
      </tp>
      <tp>
        <v>18.355</v>
        <stp/>
        <stp>##V3_BDPV12</stp>
        <stp>GOLD US Equity</stp>
        <stp>LAST PRICE</stp>
        <stp>[VALORES POTENCIALES Y SEGUIMIENTO.xlsx]CARTERA!R57C15</stp>
        <tr r="O57" s="4"/>
      </tp>
      <tp>
        <v>13504502992.639999</v>
        <stp/>
        <stp>##V3_BDPV12</stp>
        <stp>DT US Equity</stp>
        <stp>CUR_MKT_CAP</stp>
        <stp>[VALORES POTENCIALES Y SEGUIMIENTO.xlsx]POTENCIALES!R305C17</stp>
        <tr r="Q305" s="1"/>
      </tp>
      <tp t="s">
        <v>USD</v>
        <stp/>
        <stp>##V3_BDPV12</stp>
        <stp>BKNG US Equity</stp>
        <stp>CRNCY</stp>
        <stp>[VALORES POTENCIALES Y SEGUIMIENTO.xlsx]CARTERA!R12C33</stp>
        <tr r="AG12" s="4"/>
      </tp>
      <tp>
        <v>13.854353083058243</v>
        <stp/>
        <stp>##V3_BDPV12</stp>
        <stp>TK US Equity</stp>
        <stp>pe_ratio</stp>
        <stp>[VALORES POTENCIALES Y SEGUIMIENTO.xlsx]CARTERA!R64C18</stp>
        <tr r="R64" s="4"/>
      </tp>
      <tp t="s">
        <v>Consumer Staples</v>
        <stp/>
        <stp>##V3_BDPV12</stp>
        <stp>MNST UW Equity</stp>
        <stp>ICB_INDUSTRY_NAME</stp>
        <stp>[VALORES POTENCIALES Y SEGUIMIENTO.xlsx]SPX SX5E CAC40 DAX30 IBEX35!R316C4</stp>
        <tr r="D316" s="6"/>
      </tp>
      <tp>
        <v>75231587203.299988</v>
        <stp/>
        <stp>##V3_BDPV12</stp>
        <stp>VOW3 GY Equity</stp>
        <stp>CUR_MKT_CAP</stp>
        <stp>[VALORES POTENCIALES Y SEGUIMIENTO.xlsx]SPX SX5E CAC40 DAX30 IBEX35!R56C12</stp>
        <tr r="L56" s="6"/>
      </tp>
      <tp t="s">
        <v>Industrials</v>
        <stp/>
        <stp>##V3_BDPV12</stp>
        <stp>PH UN Equity</stp>
        <stp>ICB_INDUSTRY_NAME</stp>
        <stp>[VALORES POTENCIALES Y SEGUIMIENTO.xlsx]SPX SX5E CAC40 DAX30 IBEX35!R375C4</stp>
        <tr r="D375" s="6"/>
      </tp>
      <tp t="s">
        <v>Industrials</v>
        <stp/>
        <stp>##V3_BDPV12</stp>
        <stp>TT UN Equity</stp>
        <stp>ICB_INDUSTRY_NAME</stp>
        <stp>[VALORES POTENCIALES Y SEGUIMIENTO.xlsx]SPX SX5E CAC40 DAX30 IBEX35!R455C4</stp>
        <tr r="D455" s="6"/>
      </tp>
      <tp t="s">
        <v>Consumer Staples</v>
        <stp/>
        <stp>##V3_BDPV12</stp>
        <stp>KO UN Equity</stp>
        <stp>ICB_INDUSTRY_NAME</stp>
        <stp>[VALORES POTENCIALES Y SEGUIMIENTO.xlsx]SPX SX5E CAC40 DAX30 IBEX35!R275C4</stp>
        <tr r="D275" s="6"/>
      </tp>
      <tp t="s">
        <v>Consumer Staples</v>
        <stp/>
        <stp>##V3_BDPV12</stp>
        <stp>LW UN Equity</stp>
        <stp>ICB_INDUSTRY_NAME</stp>
        <stp>[VALORES POTENCIALES Y SEGUIMIENTO.xlsx]SPX SX5E CAC40 DAX30 IBEX35!R295C4</stp>
        <tr r="D295" s="6"/>
      </tp>
      <tp t="s">
        <v>Consumer Discretionary</v>
        <stp/>
        <stp>##V3_BDPV12</stp>
        <stp>EL UN Equity</stp>
        <stp>ICB_INDUSTRY_NAME</stp>
        <stp>[VALORES POTENCIALES Y SEGUIMIENTO.xlsx]SPX SX5E CAC40 DAX30 IBEX35!R165C4</stp>
        <tr r="D165" s="6"/>
      </tp>
      <tp t="s">
        <v>Industrials</v>
        <stp/>
        <stp>##V3_BDPV12</stp>
        <stp>DD UN Equity</stp>
        <stp>ICB_INDUSTRY_NAME</stp>
        <stp>[VALORES POTENCIALES Y SEGUIMIENTO.xlsx]SPX SX5E CAC40 DAX30 IBEX35!R135C4</stp>
        <tr r="D135" s="6"/>
      </tp>
      <tp t="s">
        <v>USD</v>
        <stp/>
        <stp>##V3_BDPV12</stp>
        <stp>BABA US Equity</stp>
        <stp>CRNCY</stp>
        <stp>[VALORES POTENCIALES Y SEGUIMIENTO.xlsx]CARTERA!R41C33</stp>
        <tr r="AG41" s="4"/>
      </tp>
      <tp t="s">
        <v>Consumer Staples</v>
        <stp/>
        <stp>##V3_BDPV12</stp>
        <stp>MDLZ UW Equity</stp>
        <stp>ICB_INDUSTRY_NAME</stp>
        <stp>[VALORES POTENCIALES Y SEGUIMIENTO.xlsx]SPX SX5E CAC40 DAX30 IBEX35!R306C4</stp>
        <tr r="D306" s="6"/>
      </tp>
      <tp t="s">
        <v>#N/A Field Not Applicable</v>
        <stp/>
        <stp>##V3_BDPV12</stp>
        <stp>BFAM US Equity</stp>
        <stp>DVD_EX_DT</stp>
        <stp>[VALORES POTENCIALES Y SEGUIMIENTO.xlsx]POTENCIALES!R64C11</stp>
        <tr r="K64" s="1"/>
      </tp>
      <tp t="s">
        <v>Financials</v>
        <stp/>
        <stp>##V3_BDPV12</stp>
        <stp>SXIPEX GY Equity</stp>
        <stp>ICB_INDUSTRY_NAME</stp>
        <stp>[VALORES POTENCIALES Y SEGUIMIENTO.xlsx]CARTERA!R44C35</stp>
        <tr r="AI44" s="4"/>
      </tp>
      <tp t="s">
        <v>07/03/2023</v>
        <stp/>
        <stp>##V3_BDPV12</stp>
        <stp>BF/B US Equity</stp>
        <stp>DVD_EX_DT</stp>
        <stp>[VALORES POTENCIALES Y SEGUIMIENTO.xlsx]POTENCIALES!R36C11</stp>
        <tr r="K36" s="1"/>
      </tp>
      <tp>
        <v>35.905555725097656</v>
        <stp/>
        <stp>##V3_BDPV12</stp>
        <stp>JNPR US Equity</stp>
        <stp>BEST_TARGET_PRICE</stp>
        <stp>[VALORES POTENCIALES Y SEGUIMIENTO.xlsx]POTENCIALES!R15C27</stp>
        <tr r="AA15" s="1"/>
      </tp>
      <tp t="s">
        <v>USD</v>
        <stp/>
        <stp>##V3_BDPV12</stp>
        <stp>CCOI US Equity</stp>
        <stp>CRNCY</stp>
        <stp>[VALORES POTENCIALES Y SEGUIMIENTO.xlsx]POTENCIALES!R271C14</stp>
        <tr r="N271" s="1"/>
      </tp>
      <tp t="s">
        <v>Laboratorios Farmaceuticos Rov</v>
        <stp/>
        <stp>##V3_BDPV12</stp>
        <stp>ROVI SM Equity</stp>
        <stp>SECURITY_NAME</stp>
        <stp>[VALORES POTENCIALES Y SEGUIMIENTO.xlsx]CARTERA!R36C34</stp>
        <tr r="AH36" s="4"/>
      </tp>
      <tp t="s">
        <v>30/11/2022</v>
        <stp/>
        <stp>##V3_BDPV12</stp>
        <stp>BRKR US Equity</stp>
        <stp>DVD_EX_DT</stp>
        <stp>[VALORES POTENCIALES Y SEGUIMIENTO.xlsx]POTENCIALES!R78C11</stp>
        <tr r="K78" s="1"/>
      </tp>
      <tp t="s">
        <v>USD</v>
        <stp/>
        <stp>##V3_BDPV12</stp>
        <stp>JCOM US Equity</stp>
        <stp>CRNCY</stp>
        <stp>[VALORES POTENCIALES Y SEGUIMIENTO.xlsx]POTENCIALES!R303C14</stp>
        <tr r="N303" s="1"/>
      </tp>
      <tp t="s">
        <v>USD</v>
        <stp/>
        <stp>##V3_BDPV12</stp>
        <stp>QCOM US Equity</stp>
        <stp>CRNCY</stp>
        <stp>[VALORES POTENCIALES Y SEGUIMIENTO.xlsx]POTENCIALES!R355C14</stp>
        <tr r="N355" s="1"/>
      </tp>
      <tp t="s">
        <v>Technology</v>
        <stp/>
        <stp>##V3_BDPV12</stp>
        <stp>MSFT UW Equity</stp>
        <stp>ICB_INDUSTRY_NAME</stp>
        <stp>[VALORES POTENCIALES Y SEGUIMIENTO.xlsx]SPX SX5E CAC40 DAX30 IBEX35!R326C4</stp>
        <tr r="D326" s="6"/>
      </tp>
      <tp t="s">
        <v>Laboratorios Farmaceuticos Rov</v>
        <stp/>
        <stp>##V3_BDPV12</stp>
        <stp>ROVI SM Equity</stp>
        <stp>SECURITY_NAME</stp>
        <stp>[VALORES POTENCIALES Y SEGUIMIENTO.xlsx]CARTERA!R36C10</stp>
        <tr r="J36" s="4"/>
      </tp>
      <tp t="s">
        <v>Consumer Staples</v>
        <stp/>
        <stp>##V3_BDPV12</stp>
        <stp>CTVA UN Equity</stp>
        <stp>ICB_INDUSTRY_NAME</stp>
        <stp>[VALORES POTENCIALES Y SEGUIMIENTO.xlsx]SPX SX5E CAC40 DAX30 IBEX35!R128C4</stp>
        <tr r="D128" s="6"/>
      </tp>
      <tp t="s">
        <v>Technology</v>
        <stp/>
        <stp>##V3_BDPV12</stp>
        <stp>NTAP UW Equity</stp>
        <stp>ICB_INDUSTRY_NAME</stp>
        <stp>[VALORES POTENCIALES Y SEGUIMIENTO.xlsx]SPX SX5E CAC40 DAX30 IBEX35!R345C4</stp>
        <tr r="D345" s="6"/>
      </tp>
      <tp t="s">
        <v>UNITED STATES</v>
        <stp/>
        <stp>##V3_BDPV12</stp>
        <stp>JNPR US Equity</stp>
        <stp>COUNTRY_FULL_NAME</stp>
        <stp>[VALORES POTENCIALES Y SEGUIMIENTO.xlsx]POTENCIALES!R15C13</stp>
        <tr r="M15" s="1"/>
      </tp>
      <tp t="s">
        <v>18/05/2022</v>
        <stp/>
        <stp>##V3_BDPV12</stp>
        <stp>AI FP Equity</stp>
        <stp>DVD_PAY_DT</stp>
        <stp>[VALORES POTENCIALES Y SEGUIMIENTO.xlsx]CARTERA!R19C41</stp>
        <tr r="AO19" s="4"/>
      </tp>
      <tp t="s">
        <v>25/05/2022</v>
        <stp/>
        <stp>##V3_BDPV12</stp>
        <stp>AM FP Equity</stp>
        <stp>DVD_PAY_DT</stp>
        <stp>[VALORES POTENCIALES Y SEGUIMIENTO.xlsx]CARTERA!R13C41</stp>
        <tr r="AO13" s="4"/>
      </tp>
      <tp>
        <v>2.8078329406029088</v>
        <stp/>
        <stp>##V3_BDPV12</stp>
        <stp>LOW US Equity</stp>
        <stp>NET_DEBT_TO_EBITDA</stp>
        <stp>[VALORES POTENCIALES Y SEGUIMIENTO.xlsx]CARTERA!R31C23</stp>
        <tr r="W31" s="4"/>
      </tp>
      <tp t="s">
        <v>29/03/2023</v>
        <stp/>
        <stp>##V3_BDPV12</stp>
        <stp>JEN GY Equity</stp>
        <stp>EXPECTED_REPORT_DT</stp>
        <stp>[VALORES POTENCIALES Y SEGUIMIENTO.xlsx]CARTERA!R55C36</stp>
        <tr r="AJ55" s="4"/>
      </tp>
      <tp>
        <v>3</v>
        <stp/>
        <stp>##V3_BDPV12</stp>
        <stp>FIZZ US Equity</stp>
        <stp>EQY_DPS</stp>
        <stp>[VALORES POTENCIALES Y SEGUIMIENTO.xlsx]POTENCIALES!R251C10</stp>
        <tr r="J251" s="1"/>
      </tp>
      <tp t="s">
        <v>20/05/2022</v>
        <stp/>
        <stp>##V3_BDPV12</stp>
        <stp>SOW GY Equity</stp>
        <stp>DVD_PAY_DT</stp>
        <stp>[VALORES POTENCIALES Y SEGUIMIENTO.xlsx]CARTERA!R38C41</stp>
        <tr r="AO38" s="4"/>
      </tp>
      <tp>
        <v>0</v>
        <stp/>
        <stp>##V3_BDPV12</stp>
        <stp>MTD US Equity</stp>
        <stp>EQY_DPS</stp>
        <stp>[VALORES POTENCIALES Y SEGUIMIENTO.xlsx]POTENCIALES!R128C10</stp>
        <tr r="J128" s="1"/>
      </tp>
      <tp>
        <v>5.52</v>
        <stp/>
        <stp>##V3_BDPV12</stp>
        <stp>MCD US Equity</stp>
        <stp>EQY_DPS</stp>
        <stp>[VALORES POTENCIALES Y SEGUIMIENTO.xlsx]POTENCIALES!R246C10</stp>
        <tr r="J246" s="1"/>
      </tp>
      <tp t="s">
        <v>23/05/2022</v>
        <stp/>
        <stp>##V3_BDPV12</stp>
        <stp>SAP GY Equity</stp>
        <stp>DVD_PAY_DT</stp>
        <stp>[VALORES POTENCIALES Y SEGUIMIENTO.xlsx]CARTERA!R15C41</stp>
        <tr r="AO15" s="4"/>
      </tp>
      <tp t="s">
        <v>USD</v>
        <stp/>
        <stp>##V3_BDPV12</stp>
        <stp>NOW US Equity</stp>
        <stp>CRNCY</stp>
        <stp>[VALORES POTENCIALES Y SEGUIMIENTO.xlsx]POTENCIALES!R285C14</stp>
        <tr r="N285" s="1"/>
      </tp>
      <tp t="s">
        <v>USD</v>
        <stp/>
        <stp>##V3_BDPV12</stp>
        <stp>NOC US Equity</stp>
        <stp>CRNCY</stp>
        <stp>[VALORES POTENCIALES Y SEGUIMIENTO.xlsx]POTENCIALES!R199C14</stp>
        <tr r="N199" s="1"/>
      </tp>
      <tp t="s">
        <v>USD</v>
        <stp/>
        <stp>##V3_BDPV12</stp>
        <stp>NCR US Equity</stp>
        <stp>CRNCY</stp>
        <stp>[VALORES POTENCIALES Y SEGUIMIENTO.xlsx]POTENCIALES!R343C14</stp>
        <tr r="N343" s="1"/>
      </tp>
      <tp>
        <v>39.816437424985232</v>
        <stp/>
        <stp>##V3_BDPV12</stp>
        <stp>HLT US Equity</stp>
        <stp>pe_ratio</stp>
        <stp>[VALORES POTENCIALES Y SEGUIMIENTO.xlsx]POTENCIALES!R28C16</stp>
        <tr r="P28" s="1"/>
      </tp>
      <tp t="s">
        <v>USD</v>
        <stp/>
        <stp>##V3_BDPV12</stp>
        <stp>M US Equity</stp>
        <stp>CRNCY</stp>
        <stp>[VALORES POTENCIALES Y SEGUIMIENTO.xlsx]POTENCIALES!R238C14</stp>
        <tr r="N238" s="1"/>
      </tp>
      <tp t="s">
        <v>USD</v>
        <stp/>
        <stp>##V3_BDPV12</stp>
        <stp>B US Equity</stp>
        <stp>CRNCY</stp>
        <stp>[VALORES POTENCIALES Y SEGUIMIENTO.xlsx]POTENCIALES!R209C14</stp>
        <tr r="N209" s="1"/>
      </tp>
      <tp t="s">
        <v>USD</v>
        <stp/>
        <stp>##V3_BDPV12</stp>
        <stp>V US Equity</stp>
        <stp>CRNCY</stp>
        <stp>[VALORES POTENCIALES Y SEGUIMIENTO.xlsx]POTENCIALES!R105C14</stp>
        <tr r="N105" s="1"/>
      </tp>
      <tp t="s">
        <v>USD</v>
        <stp/>
        <stp>##V3_BDPV12</stp>
        <stp>J US Equity</stp>
        <stp>CRNCY</stp>
        <stp>[VALORES POTENCIALES Y SEGUIMIENTO.xlsx]POTENCIALES!R137C14</stp>
        <tr r="N137" s="1"/>
      </tp>
      <tp t="s">
        <v>USD</v>
        <stp/>
        <stp>##V3_BDPV12</stp>
        <stp>A US Equity</stp>
        <stp>CRNCY</stp>
        <stp>[VALORES POTENCIALES Y SEGUIMIENTO.xlsx]POTENCIALES!R131C14</stp>
        <tr r="N131" s="1"/>
      </tp>
      <tp>
        <v>8272.7358940150007</v>
        <stp/>
        <stp>##V3_BDPV12</stp>
        <stp>JWN US Equity</stp>
        <stp>CURR_ENTP_VAL</stp>
        <stp>[VALORES POTENCIALES Y SEGUIMIENTO.xlsx]POTENCIALES!R235C18</stp>
        <tr r="R235" s="1"/>
      </tp>
      <tp>
        <v>336817.68056373694</v>
        <stp/>
        <stp>##V3_BDPV12</stp>
        <stp>BRK/B US Equity</stp>
        <stp>CURR_ENTP_VAL</stp>
        <stp>[VALORES POTENCIALES Y SEGUIMIENTO.xlsx]CARTERA!R29C21</stp>
        <tr r="U29" s="4"/>
      </tp>
      <tp t="s">
        <v>USD</v>
        <stp/>
        <stp>##V3_BDPV12</stp>
        <stp>GOOGL US Equity</stp>
        <stp>CRNCY</stp>
        <stp>[VALORES POTENCIALES Y SEGUIMIENTO.xlsx]CARTERA!R14C33</stp>
        <tr r="AG14" s="4"/>
      </tp>
      <tp t="s">
        <v>USD</v>
        <stp/>
        <stp>##V3_BDPV12</stp>
        <stp>NSC US Equity</stp>
        <stp>CRNCY</stp>
        <stp>[VALORES POTENCIALES Y SEGUIMIENTO.xlsx]POTENCIALES!R171C14</stp>
        <tr r="N171" s="1"/>
      </tp>
      <tp>
        <v>-0.43372070748994318</v>
        <stp/>
        <stp>##V3_BDPV12</stp>
        <stp>AAPL US Equity</stp>
        <stp>NET_DEBT_TO_EBITDA</stp>
        <stp>[VALORES POTENCIALES Y SEGUIMIENTO.xlsx]CARTERA!R50C23</stp>
        <tr r="W50" s="4"/>
      </tp>
      <tp t="s">
        <v>#N/A Field Not Applicable</v>
        <stp/>
        <stp>##V3_BDPV12</stp>
        <stp>GLNG US Equity</stp>
        <stp>DVD_PAY_DT</stp>
        <stp>[VALORES POTENCIALES Y SEGUIMIENTO.xlsx]CARTERA!R61C41</stp>
        <tr r="AO61" s="4"/>
      </tp>
      <tp>
        <v>11.928348303920529</v>
        <stp/>
        <stp>##V3_BDPV12</stp>
        <stp>CHKP US Equity</stp>
        <stp>EV_EBITDA_ADJUSTED</stp>
        <stp>[VALORES POTENCIALES Y SEGUIMIENTO.xlsx]CARTERA!R35C17</stp>
        <tr r="Q35" s="4"/>
      </tp>
      <tp>
        <v>-4.3092153427271755</v>
        <stp/>
        <stp>##V3_BDPV12</stp>
        <stp>BABA US Equity</stp>
        <stp>NET_DEBT_TO_EBITDA</stp>
        <stp>[VALORES POTENCIALES Y SEGUIMIENTO.xlsx]CARTERA!R41C23</stp>
        <tr r="W41" s="4"/>
      </tp>
      <tp>
        <v>10.31</v>
        <stp/>
        <stp>##V3_BDPV12</stp>
        <stp>XPEV US Equity</stp>
        <stp>LAST PRICE</stp>
        <stp>[VALORES POTENCIALES Y SEGUIMIENTO.xlsx]CARTERA!R33C15</stp>
        <tr r="O33" s="4"/>
      </tp>
      <tp>
        <v>369.23</v>
        <stp/>
        <stp>##V3_BDPV12</stp>
        <stp>SPGI US Equity</stp>
        <stp>LAST PRICE</stp>
        <stp>[VALORES POTENCIALES Y SEGUIMIENTO.xlsx]CARTERA!R21C15</stp>
        <tr r="O21" s="4"/>
      </tp>
      <tp>
        <v>0.81695966907962758</v>
        <stp/>
        <stp>##V3_BDPV12</stp>
        <stp>PANW US Equity</stp>
        <stp>NET_DEBT_TO_EBITDA</stp>
        <stp>[VALORES POTENCIALES Y SEGUIMIENTO.xlsx]CARTERA!R22C23</stp>
        <tr r="W22" s="4"/>
      </tp>
      <tp t="s">
        <v>Microsoft Corp</v>
        <stp/>
        <stp>##V3_BDPV12</stp>
        <stp>MSFT US Equity</stp>
        <stp>SECURITY_NAME</stp>
        <stp>[VALORES POTENCIALES Y SEGUIMIENTO.xlsx]CARTERA!R30C10</stp>
        <tr r="J30" s="4"/>
      </tp>
      <tp t="s">
        <v>Financials</v>
        <stp/>
        <stp>##V3_BDPV12</stp>
        <stp>SIVB UW Equity</stp>
        <stp>ICB_INDUSTRY_NAME</stp>
        <stp>[VALORES POTENCIALES Y SEGUIMIENTO.xlsx]SPX SX5E CAC40 DAX30 IBEX35!R417C4</stp>
        <tr r="D417" s="6"/>
      </tp>
      <tp>
        <v>406.06</v>
        <stp/>
        <stp>##V3_BDPV12</stp>
        <stp>DE US Equity</stp>
        <stp>PX_CLOSE_1D</stp>
        <stp>[VALORES POTENCIALES Y SEGUIMIENTO.xlsx]POTENCIALES!R159C32</stp>
        <tr r="AF159" s="1"/>
      </tp>
      <tp t="s">
        <v>Microsoft Corp</v>
        <stp/>
        <stp>##V3_BDPV12</stp>
        <stp>MSFT US Equity</stp>
        <stp>SECURITY_NAME</stp>
        <stp>[VALORES POTENCIALES Y SEGUIMIENTO.xlsx]CARTERA!R30C34</stp>
        <tr r="AH30" s="4"/>
      </tp>
      <tp t="s">
        <v>Consumer Discretionary</v>
        <stp/>
        <stp>##V3_BDPV12</stp>
        <stp>YUM UN Equity</stp>
        <stp>ICB_INDUSTRY_NAME</stp>
        <stp>[VALORES POTENCIALES Y SEGUIMIENTO.xlsx]SPX SX5E CAC40 DAX30 IBEX35!R507C4</stp>
        <tr r="D507" s="6"/>
      </tp>
      <tp t="s">
        <v>UNITED STATES</v>
        <stp/>
        <stp>##V3_BDPV12</stp>
        <stp>UTHR US Equity</stp>
        <stp>COUNTRY_FULL_NAME</stp>
        <stp>[VALORES POTENCIALES Y SEGUIMIENTO.xlsx]POTENCIALES!R40C13</stp>
        <tr r="M40" s="1"/>
      </tp>
      <tp>
        <v>17266375000</v>
        <stp/>
        <stp>##V3_BDPV12</stp>
        <stp>PAH3 GY Equity</stp>
        <stp>CUR_MKT_CAP</stp>
        <stp>[VALORES POTENCIALES Y SEGUIMIENTO.xlsx]SPX SX5E CAC40 DAX30 IBEX35!R35C30</stp>
        <tr r="AD35" s="6"/>
      </tp>
      <tp>
        <v>14.456550029998446</v>
        <stp/>
        <stp>##V3_BDPV12</stp>
        <stp>MT IM Equity</stp>
        <stp>pe_ratio</stp>
        <stp>[VALORES POTENCIALES Y SEGUIMIENTO.xlsx]CARTERA!R65C18</stp>
        <tr r="R65" s="4"/>
      </tp>
      <tp t="s">
        <v>Consumer Discretionary</v>
        <stp/>
        <stp>##V3_BDPV12</stp>
        <stp>POOL UW Equity</stp>
        <stp>ICB_INDUSTRY_NAME</stp>
        <stp>[VALORES POTENCIALES Y SEGUIMIENTO.xlsx]SPX SX5E CAC40 DAX30 IBEX35!R384C4</stp>
        <tr r="D384" s="6"/>
      </tp>
      <tp>
        <v>284.33334350585938</v>
        <stp/>
        <stp>##V3_BDPV12</stp>
        <stp>UTHR US Equity</stp>
        <stp>BEST_TARGET_PRICE</stp>
        <stp>[VALORES POTENCIALES Y SEGUIMIENTO.xlsx]POTENCIALES!R40C27</stp>
        <tr r="AA40" s="1"/>
      </tp>
      <tp t="s">
        <v>Consumer Discretionary</v>
        <stp/>
        <stp>##V3_BDPV12</stp>
        <stp>ROL UN Equity</stp>
        <stp>ICB_INDUSTRY_NAME</stp>
        <stp>[VALORES POTENCIALES Y SEGUIMIENTO.xlsx]SPX SX5E CAC40 DAX30 IBEX35!R407C4</stp>
        <tr r="D407" s="6"/>
      </tp>
      <tp t="s">
        <v>Consumer Discretionary</v>
        <stp/>
        <stp>##V3_BDPV12</stp>
        <stp>RCL UN Equity</stp>
        <stp>ICB_INDUSTRY_NAME</stp>
        <stp>[VALORES POTENCIALES Y SEGUIMIENTO.xlsx]SPX SX5E CAC40 DAX30 IBEX35!R397C4</stp>
        <tr r="D397" s="6"/>
      </tp>
      <tp>
        <v>5357.4623701570999</v>
        <stp/>
        <stp>##V3_BDPV12</stp>
        <stp>EXPO US Equity</stp>
        <stp>CURR_ENTP_VAL</stp>
        <stp>[VALORES POTENCIALES Y SEGUIMIENTO.xlsx]POTENCIALES!R139C18</stp>
        <tr r="R139" s="1"/>
      </tp>
      <tp>
        <v>16692.769574080001</v>
        <stp/>
        <stp>##V3_BDPV12</stp>
        <stp>EXPD US Equity</stp>
        <stp>CURR_ENTP_VAL</stp>
        <stp>[VALORES POTENCIALES Y SEGUIMIENTO.xlsx]POTENCIALES!R177C18</stp>
        <tr r="R177" s="1"/>
      </tp>
      <tp t="s">
        <v>Industrials</v>
        <stp/>
        <stp>##V3_BDPV12</stp>
        <stp>PAYX UW Equity</stp>
        <stp>ICB_INDUSTRY_NAME</stp>
        <stp>[VALORES POTENCIALES Y SEGUIMIENTO.xlsx]SPX SX5E CAC40 DAX30 IBEX35!R364C4</stp>
        <tr r="D364" s="6"/>
      </tp>
      <tp t="s">
        <v>Financials</v>
        <stp/>
        <stp>##V3_BDPV12</stp>
        <stp>STT UN Equity</stp>
        <stp>ICB_INDUSTRY_NAME</stp>
        <stp>[VALORES POTENCIALES Y SEGUIMIENTO.xlsx]SPX SX5E CAC40 DAX30 IBEX35!R427C4</stp>
        <tr r="D427" s="6"/>
      </tp>
      <tp t="s">
        <v>Industrials</v>
        <stp/>
        <stp>##V3_BDPV12</stp>
        <stp>PKG UN Equity</stp>
        <stp>ICB_INDUSTRY_NAME</stp>
        <stp>[VALORES POTENCIALES Y SEGUIMIENTO.xlsx]SPX SX5E CAC40 DAX30 IBEX35!R377C4</stp>
        <tr r="D377" s="6"/>
      </tp>
      <tp t="s">
        <v>Financials</v>
        <stp/>
        <stp>##V3_BDPV12</stp>
        <stp>PRU UN Equity</stp>
        <stp>ICB_INDUSTRY_NAME</stp>
        <stp>[VALORES POTENCIALES Y SEGUIMIENTO.xlsx]SPX SX5E CAC40 DAX30 IBEX35!R387C4</stp>
        <tr r="D387" s="6"/>
      </tp>
      <tp t="s">
        <v>Technology</v>
        <stp/>
        <stp>##V3_BDPV12</stp>
        <stp>QCOM UW Equity</stp>
        <stp>ICB_INDUSTRY_NAME</stp>
        <stp>[VALORES POTENCIALES Y SEGUIMIENTO.xlsx]SPX SX5E CAC40 DAX30 IBEX35!R395C4</stp>
        <tr r="D395" s="6"/>
      </tp>
      <tp>
        <v>19754.163829659999</v>
        <stp/>
        <stp>##V3_BDPV12</stp>
        <stp>EXPE US Equity</stp>
        <stp>CURR_ENTP_VAL</stp>
        <stp>[VALORES POTENCIALES Y SEGUIMIENTO.xlsx]POTENCIALES!R264C18</stp>
        <tr r="R264" s="1"/>
      </tp>
      <tp t="s">
        <v>Real Estate</v>
        <stp/>
        <stp>##V3_BDPV12</stp>
        <stp>VNO UN Equity</stp>
        <stp>ICB_INDUSTRY_NAME</stp>
        <stp>[VALORES POTENCIALES Y SEGUIMIENTO.xlsx]SPX SX5E CAC40 DAX30 IBEX35!R477C4</stp>
        <tr r="D477" s="6"/>
      </tp>
      <tp t="s">
        <v>Technology</v>
        <stp/>
        <stp>##V3_BDPV12</stp>
        <stp>WDC UW Equity</stp>
        <stp>ICB_INDUSTRY_NAME</stp>
        <stp>[VALORES POTENCIALES Y SEGUIMIENTO.xlsx]SPX SX5E CAC40 DAX30 IBEX35!R487C4</stp>
        <tr r="D487" s="6"/>
      </tp>
      <tp t="s">
        <v>Industrials</v>
        <stp/>
        <stp>##V3_BDPV12</stp>
        <stp>WRK UN Equity</stp>
        <stp>ICB_INDUSTRY_NAME</stp>
        <stp>[VALORES POTENCIALES Y SEGUIMIENTO.xlsx]SPX SX5E CAC40 DAX30 IBEX35!R497C4</stp>
        <tr r="D497" s="6"/>
      </tp>
      <tp t="s">
        <v>Industrials</v>
        <stp/>
        <stp>##V3_BDPV12</stp>
        <stp>TDG UN Equity</stp>
        <stp>ICB_INDUSTRY_NAME</stp>
        <stp>[VALORES POTENCIALES Y SEGUIMIENTO.xlsx]SPX SX5E CAC40 DAX30 IBEX35!R437C4</stp>
        <tr r="D437" s="6"/>
      </tp>
      <tp t="s">
        <v>Health Care</v>
        <stp/>
        <stp>##V3_BDPV12</stp>
        <stp>UNH UN Equity</stp>
        <stp>ICB_INDUSTRY_NAME</stp>
        <stp>[VALORES POTENCIALES Y SEGUIMIENTO.xlsx]SPX SX5E CAC40 DAX30 IBEX35!R467C4</stp>
        <tr r="D467" s="6"/>
      </tp>
      <tp t="s">
        <v>Industrials</v>
        <stp/>
        <stp>##V3_BDPV12</stp>
        <stp>PYPL UW Equity</stp>
        <stp>ICB_INDUSTRY_NAME</stp>
        <stp>[VALORES POTENCIALES Y SEGUIMIENTO.xlsx]SPX SX5E CAC40 DAX30 IBEX35!R394C4</stp>
        <tr r="D394" s="6"/>
      </tp>
      <tp t="s">
        <v>Financials</v>
        <stp/>
        <stp>##V3_BDPV12</stp>
        <stp>KEY UN Equity</stp>
        <stp>ICB_INDUSTRY_NAME</stp>
        <stp>[VALORES POTENCIALES Y SEGUIMIENTO.xlsx]SPX SX5E CAC40 DAX30 IBEX35!R267C4</stp>
        <tr r="D267" s="6"/>
      </tp>
      <tp t="s">
        <v>Industrials</v>
        <stp/>
        <stp>##V3_BDPV12</stp>
        <stp>KSU UN Equity</stp>
        <stp>ICB_INDUSTRY_NAME</stp>
        <stp>[VALORES POTENCIALES Y SEGUIMIENTO.xlsx]SPX SX5E CAC40 DAX30 IBEX35!R277C4</stp>
        <tr r="D277" s="6"/>
      </tp>
      <tp t="s">
        <v>Industrials</v>
        <stp/>
        <stp>##V3_BDPV12</stp>
        <stp>HII UN Equity</stp>
        <stp>ICB_INDUSTRY_NAME</stp>
        <stp>[VALORES POTENCIALES Y SEGUIMIENTO.xlsx]SPX SX5E CAC40 DAX30 IBEX35!R227C4</stp>
        <tr r="D227" s="6"/>
      </tp>
      <tp t="s">
        <v>Health Care</v>
        <stp/>
        <stp>##V3_BDPV12</stp>
        <stp>HUM UN Equity</stp>
        <stp>ICB_INDUSTRY_NAME</stp>
        <stp>[VALORES POTENCIALES Y SEGUIMIENTO.xlsx]SPX SX5E CAC40 DAX30 IBEX35!R237C4</stp>
        <tr r="D237" s="6"/>
      </tp>
      <tp t="s">
        <v>Industrials</v>
        <stp/>
        <stp>##V3_BDPV12</stp>
        <stp>ITW UN Equity</stp>
        <stp>ICB_INDUSTRY_NAME</stp>
        <stp>[VALORES POTENCIALES Y SEGUIMIENTO.xlsx]SPX SX5E CAC40 DAX30 IBEX35!R257C4</stp>
        <tr r="D257" s="6"/>
      </tp>
      <tp t="s">
        <v>#N/A N/A</v>
        <stp/>
        <stp>##V3_BDPV12</stp>
        <stp>MXIM US Equity</stp>
        <stp>CURR_ENTP_VAL</stp>
        <stp>[VALORES POTENCIALES Y SEGUIMIENTO.xlsx]POTENCIALES!R354C18</stp>
        <tr r="R354" s="1"/>
      </tp>
      <tp t="s">
        <v>Basic Materials</v>
        <stp/>
        <stp>##V3_BDPV12</stp>
        <stp>NUE UN Equity</stp>
        <stp>ICB_INDUSTRY_NAME</stp>
        <stp>[VALORES POTENCIALES Y SEGUIMIENTO.xlsx]SPX SX5E CAC40 DAX30 IBEX35!R347C4</stp>
        <tr r="D347" s="6"/>
      </tp>
      <tp t="s">
        <v>Energy</v>
        <stp/>
        <stp>##V3_BDPV12</stp>
        <stp>OKE UN Equity</stp>
        <stp>ICB_INDUSTRY_NAME</stp>
        <stp>[VALORES POTENCIALES Y SEGUIMIENTO.xlsx]SPX SX5E CAC40 DAX30 IBEX35!R357C4</stp>
        <tr r="D357" s="6"/>
      </tp>
      <tp t="s">
        <v>Industrials</v>
        <stp/>
        <stp>##V3_BDPV12</stp>
        <stp>LMT UN Equity</stp>
        <stp>ICB_INDUSTRY_NAME</stp>
        <stp>[VALORES POTENCIALES Y SEGUIMIENTO.xlsx]SPX SX5E CAC40 DAX30 IBEX35!R287C4</stp>
        <tr r="D287" s="6"/>
      </tp>
      <tp t="s">
        <v>Consumer Discretionary</v>
        <stp/>
        <stp>##V3_BDPV12</stp>
        <stp>LYV UN Equity</stp>
        <stp>ICB_INDUSTRY_NAME</stp>
        <stp>[VALORES POTENCIALES Y SEGUIMIENTO.xlsx]SPX SX5E CAC40 DAX30 IBEX35!R297C4</stp>
        <tr r="D297" s="6"/>
      </tp>
      <tp t="s">
        <v>Health Care</v>
        <stp/>
        <stp>##V3_BDPV12</stp>
        <stp>MDT UN Equity</stp>
        <stp>ICB_INDUSTRY_NAME</stp>
        <stp>[VALORES POTENCIALES Y SEGUIMIENTO.xlsx]SPX SX5E CAC40 DAX30 IBEX35!R307C4</stp>
        <tr r="D307" s="6"/>
      </tp>
      <tp t="s">
        <v>Telecommunications</v>
        <stp/>
        <stp>##V3_BDPV12</stp>
        <stp>MSI UN Equity</stp>
        <stp>ICB_INDUSTRY_NAME</stp>
        <stp>[VALORES POTENCIALES Y SEGUIMIENTO.xlsx]SPX SX5E CAC40 DAX30 IBEX35!R327C4</stp>
        <tr r="D327" s="6"/>
      </tp>
      <tp t="s">
        <v>Financials</v>
        <stp/>
        <stp>##V3_BDPV12</stp>
        <stp>TROW UW Equity</stp>
        <stp>ICB_INDUSTRY_NAME</stp>
        <stp>[VALORES POTENCIALES Y SEGUIMIENTO.xlsx]SPX SX5E CAC40 DAX30 IBEX35!R450C4</stp>
        <tr r="D450" s="6"/>
      </tp>
      <tp>
        <v>15.579680888246303</v>
        <stp/>
        <stp>##V3_BDPV12</stp>
        <stp>MOG/A US Equity</stp>
        <stp>pe_ratio</stp>
        <stp>[VALORES POTENCIALES Y SEGUIMIENTO.xlsx]POTENCIALES!R208C16</stp>
        <tr r="P208" s="1"/>
      </tp>
      <tp>
        <v>49.55</v>
        <stp/>
        <stp>##V3_BDPV12</stp>
        <stp>DT US Equity</stp>
        <stp>HIGH_52WEEK</stp>
        <stp>[VALORES POTENCIALES Y SEGUIMIENTO.xlsx]POTENCIALES!R305C33</stp>
        <tr r="AG305" s="1"/>
      </tp>
      <tp t="s">
        <v>Health Care</v>
        <stp/>
        <stp>##V3_BDPV12</stp>
        <stp>VTRS UW Equity</stp>
        <stp>ICB_INDUSTRY_NAME</stp>
        <stp>[VALORES POTENCIALES Y SEGUIMIENTO.xlsx]SPX SX5E CAC40 DAX30 IBEX35!R482C4</stp>
        <tr r="D482" s="6"/>
      </tp>
      <tp t="s">
        <v>Consumer Discretionary</v>
        <stp/>
        <stp>##V3_BDPV12</stp>
        <stp>FOX UW Equity</stp>
        <stp>ICB_INDUSTRY_NAME</stp>
        <stp>[VALORES POTENCIALES Y SEGUIMIENTO.xlsx]SPX SX5E CAC40 DAX30 IBEX35!R197C4</stp>
        <tr r="D197" s="6"/>
      </tp>
      <tp t="s">
        <v>Financials</v>
        <stp/>
        <stp>##V3_BDPV12</stp>
        <stp>DFS UN Equity</stp>
        <stp>ICB_INDUSTRY_NAME</stp>
        <stp>[VALORES POTENCIALES Y SEGUIMIENTO.xlsx]SPX SX5E CAC40 DAX30 IBEX35!R137C4</stp>
        <tr r="D137" s="6"/>
      </tp>
      <tp t="s">
        <v>Technology</v>
        <stp/>
        <stp>##V3_BDPV12</stp>
        <stp>DXC UN Equity</stp>
        <stp>ICB_INDUSTRY_NAME</stp>
        <stp>[VALORES POTENCIALES Y SEGUIMIENTO.xlsx]SPX SX5E CAC40 DAX30 IBEX35!R157C4</stp>
        <tr r="D157" s="6"/>
      </tp>
      <tp t="s">
        <v>Industrials</v>
        <stp/>
        <stp>##V3_BDPV12</stp>
        <stp>EMR UN Equity</stp>
        <stp>ICB_INDUSTRY_NAME</stp>
        <stp>[VALORES POTENCIALES Y SEGUIMIENTO.xlsx]SPX SX5E CAC40 DAX30 IBEX35!R167C4</stp>
        <tr r="D167" s="6"/>
      </tp>
      <tp>
        <v>2.8</v>
        <stp/>
        <stp>##V3_BDPV12</stp>
        <stp>OMC US Equity</stp>
        <stp>EQY_DPS</stp>
        <stp>[VALORES POTENCIALES Y SEGUIMIENTO.xlsx]POTENCIALES!R8C10</stp>
        <tr r="J8" s="1"/>
      </tp>
      <tp>
        <v>1.4</v>
        <stp/>
        <stp>##V3_BDPV12</stp>
        <stp>HLNE US Equity</stp>
        <stp>EQY_DPS</stp>
        <stp>[VALORES POTENCIALES Y SEGUIMIENTO.xlsx]POTENCIALES!R112C10</stp>
        <tr r="J112" s="1"/>
      </tp>
      <tp>
        <v>0</v>
        <stp/>
        <stp>##V3_BDPV12</stp>
        <stp>MIME US Equity</stp>
        <stp>EQY_DPS</stp>
        <stp>[VALORES POTENCIALES Y SEGUIMIENTO.xlsx]POTENCIALES!R278C10</stp>
        <tr r="J278" s="1"/>
      </tp>
      <tp>
        <v>0</v>
        <stp/>
        <stp>##V3_BDPV12</stp>
        <stp>ADBE US Equity</stp>
        <stp>EQY_DPS</stp>
        <stp>[VALORES POTENCIALES Y SEGUIMIENTO.xlsx]POTENCIALES!R315C10</stp>
        <tr r="J315" s="1"/>
      </tp>
      <tp>
        <v>0.5</v>
        <stp/>
        <stp>##V3_BDPV12</stp>
        <stp>CBOE US Equity</stp>
        <stp>EQY_DPS</stp>
        <stp>[VALORES POTENCIALES Y SEGUIMIENTO.xlsx]POTENCIALES!R108C10</stp>
        <tr r="J108" s="1"/>
      </tp>
      <tp>
        <v>0</v>
        <stp/>
        <stp>##V3_BDPV12</stp>
        <stp>EXPE US Equity</stp>
        <stp>EQY_DPS</stp>
        <stp>[VALORES POTENCIALES Y SEGUIMIENTO.xlsx]POTENCIALES!R264C10</stp>
        <tr r="J264" s="1"/>
      </tp>
      <tp>
        <v>0</v>
        <stp/>
        <stp>##V3_BDPV12</stp>
        <stp>FIVE US Equity</stp>
        <stp>EQY_DPS</stp>
        <stp>[VALORES POTENCIALES Y SEGUIMIENTO.xlsx]POTENCIALES!R236C10</stp>
        <tr r="J236" s="1"/>
      </tp>
      <tp>
        <v>4.2149999999999999</v>
        <stp/>
        <stp>##V3_BDPV12</stp>
        <stp>ERIE US Equity</stp>
        <stp>EQY_DPS</stp>
        <stp>[VALORES POTENCIALES Y SEGUIMIENTO.xlsx]POTENCIALES!R117C10</stp>
        <tr r="J117" s="1"/>
      </tp>
      <tp t="s">
        <v>24/02/2023</v>
        <stp/>
        <stp>##V3_BDPV12</stp>
        <stp>AMS SM Equity</stp>
        <stp>EXPECTED_REPORT_DT</stp>
        <stp>[VALORES POTENCIALES Y SEGUIMIENTO.xlsx]CARTERA!R39C36</stp>
        <tr r="AJ39" s="4"/>
      </tp>
      <tp>
        <v>2733.5987197499999</v>
        <stp/>
        <stp>##V3_BDPV12</stp>
        <stp>KFY US Equity</stp>
        <stp>CURR_ENTP_VAL</stp>
        <stp>[VALORES POTENCIALES Y SEGUIMIENTO.xlsx]POTENCIALES!R250C18</stp>
        <tr r="R250" s="1"/>
      </tp>
      <tp>
        <v>8494.0314714800006</v>
        <stp/>
        <stp>##V3_BDPV12</stp>
        <stp>KBR US Equity</stp>
        <stp>CURR_ENTP_VAL</stp>
        <stp>[VALORES POTENCIALES Y SEGUIMIENTO.xlsx]POTENCIALES!R142C18</stp>
        <tr r="R142" s="1"/>
      </tp>
      <tp>
        <v>35.350661223370395</v>
        <stp/>
        <stp>##V3_BDPV12</stp>
        <stp>VRSK US Equity</stp>
        <stp>pe_ratio</stp>
        <stp>[VALORES POTENCIALES Y SEGUIMIENTO.xlsx]POTENCIALES!R52C16</stp>
        <tr r="P52" s="1"/>
      </tp>
      <tp>
        <v>11671.79892288</v>
        <stp/>
        <stp>##V3_BDPV12</stp>
        <stp>KSS US Equity</stp>
        <stp>CURR_ENTP_VAL</stp>
        <stp>[VALORES POTENCIALES Y SEGUIMIENTO.xlsx]POTENCIALES!R239C18</stp>
        <tr r="R239" s="1"/>
      </tp>
      <tp t="s">
        <v>#N/A N/A</v>
        <stp/>
        <stp>##V3_BDPV12</stp>
        <stp>KSU US Equity</stp>
        <stp>CURR_ENTP_VAL</stp>
        <stp>[VALORES POTENCIALES Y SEGUIMIENTO.xlsx]POTENCIALES!R175C18</stp>
        <tr r="R175" s="1"/>
      </tp>
      <tp t="s">
        <v>USD</v>
        <stp/>
        <stp>##V3_BDPV12</stp>
        <stp>OSK US Equity</stp>
        <stp>CRNCY</stp>
        <stp>[VALORES POTENCIALES Y SEGUIMIENTO.xlsx]POTENCIALES!R154C14</stp>
        <tr r="N154" s="1"/>
      </tp>
      <tp>
        <v>230.13</v>
        <stp/>
        <stp>##V3_BDPV12</stp>
        <stp>V US Equity</stp>
        <stp>PX_CLOSE_1D</stp>
        <stp>[VALORES POTENCIALES Y SEGUIMIENTO.xlsx]POTENCIALES!R105C32</stp>
        <tr r="AF105" s="1"/>
      </tp>
      <tp>
        <v>0.99473999999999996</v>
        <stp/>
        <stp>##V3_BDPV12</stp>
        <stp>eurchf curncy</stp>
        <stp>last_price</stp>
        <stp>[VALORES POTENCIALES Y SEGUIMIENTO.xlsx]CARTERA!R6C14</stp>
        <tr r="N6" s="4"/>
      </tp>
      <tp>
        <v>25484822868.299999</v>
        <stp/>
        <stp>##V3_BDPV12</stp>
        <stp>FLTR ID Equity</stp>
        <stp>CUR_MKT_CAP</stp>
        <stp>[VALORES POTENCIALES Y SEGUIMIENTO.xlsx]SPX SX5E CAC40 DAX30 IBEX35!R31C12</stp>
        <tr r="L31" s="6"/>
      </tp>
      <tp>
        <v>20.271029558641565</v>
        <stp/>
        <stp>##V3_BDPV12</stp>
        <stp>ROVI SM Equity</stp>
        <stp>EV_EBITDA_ADJUSTED</stp>
        <stp>[VALORES POTENCIALES Y SEGUIMIENTO.xlsx]CARTERA!R36C17</stp>
        <tr r="Q36" s="4"/>
      </tp>
      <tp t="s">
        <v>01/03/2023</v>
        <stp/>
        <stp>##V3_BDPV12</stp>
        <stp>QTRX US Equity</stp>
        <stp>EXPECTED_REPORT_DT</stp>
        <stp>[VALORES POTENCIALES Y SEGUIMIENTO.xlsx]CARTERA!R18C36</stp>
        <tr r="AJ18" s="4"/>
      </tp>
      <tp>
        <v>2.6353658682606964</v>
        <stp/>
        <stp>##V3_BDPV12</stp>
        <stp>VIPS US Equity</stp>
        <stp>EV_EBITDA_ADJUSTED</stp>
        <stp>[VALORES POTENCIALES Y SEGUIMIENTO.xlsx]CARTERA!R58C17</stp>
        <tr r="Q58" s="4"/>
      </tp>
      <tp>
        <v>231.54</v>
        <stp/>
        <stp>##V3_BDPV12</stp>
        <stp>GD US Equity</stp>
        <stp>PX_CLOSE_1D</stp>
        <stp>[VALORES POTENCIALES Y SEGUIMIENTO.xlsx]POTENCIALES!R195C32</stp>
        <tr r="AF195" s="1"/>
      </tp>
      <tp t="s">
        <v>Industrials</v>
        <stp/>
        <stp>##V3_BDPV12</stp>
        <stp>XYL UN Equity</stp>
        <stp>ICB_INDUSTRY_NAME</stp>
        <stp>[VALORES POTENCIALES Y SEGUIMIENTO.xlsx]SPX SX5E CAC40 DAX30 IBEX35!R506C4</stp>
        <tr r="D506" s="6"/>
      </tp>
      <tp>
        <v>331.5</v>
        <stp/>
        <stp>##V3_BDPV12</stp>
        <stp>HD US Equity</stp>
        <stp>PX_CLOSE_1D</stp>
        <stp>[VALORES POTENCIALES Y SEGUIMIENTO.xlsx]POTENCIALES!R221C32</stp>
        <tr r="AF221" s="1"/>
      </tp>
      <tp t="s">
        <v>Financials</v>
        <stp/>
        <stp>##V3_BDPV12</stp>
        <stp>WLTW UW Equity</stp>
        <stp>ICB_INDUSTRY_NAME</stp>
        <stp>[VALORES POTENCIALES Y SEGUIMIENTO.xlsx]SPX SX5E CAC40 DAX30 IBEX35!R492C4</stp>
        <tr r="D492" s="6"/>
      </tp>
      <tp t="s">
        <v>Industrials</v>
        <stp/>
        <stp>##V3_BDPV12</stp>
        <stp>ROK UN Equity</stp>
        <stp>ICB_INDUSTRY_NAME</stp>
        <stp>[VALORES POTENCIALES Y SEGUIMIENTO.xlsx]SPX SX5E CAC40 DAX30 IBEX35!R406C4</stp>
        <tr r="D406" s="6"/>
      </tp>
      <tp>
        <v>94321.891772479998</v>
        <stp/>
        <stp>##V3_BDPV12</stp>
        <stp>PYPL US Equity</stp>
        <stp>CURR_ENTP_VAL</stp>
        <stp>[VALORES POTENCIALES Y SEGUIMIENTO.xlsx]POTENCIALES!R188C18</stp>
        <tr r="R188" s="1"/>
      </tp>
      <tp t="s">
        <v>Industrials</v>
        <stp/>
        <stp>##V3_BDPV12</stp>
        <stp>SHW UN Equity</stp>
        <stp>ICB_INDUSTRY_NAME</stp>
        <stp>[VALORES POTENCIALES Y SEGUIMIENTO.xlsx]SPX SX5E CAC40 DAX30 IBEX35!R416C4</stp>
        <tr r="D416" s="6"/>
      </tp>
      <tp t="s">
        <v>Health Care</v>
        <stp/>
        <stp>##V3_BDPV12</stp>
        <stp>STE UN Equity</stp>
        <stp>ICB_INDUSTRY_NAME</stp>
        <stp>[VALORES POTENCIALES Y SEGUIMIENTO.xlsx]SPX SX5E CAC40 DAX30 IBEX35!R426C4</stp>
        <tr r="D426" s="6"/>
      </tp>
      <tp t="s">
        <v>Financials</v>
        <stp/>
        <stp>##V3_BDPV12</stp>
        <stp>PBCT UW Equity</stp>
        <stp>ICB_INDUSTRY_NAME</stp>
        <stp>[VALORES POTENCIALES Y SEGUIMIENTO.xlsx]SPX SX5E CAC40 DAX30 IBEX35!R365C4</stp>
        <tr r="D365" s="6"/>
      </tp>
      <tp t="s">
        <v>Consumer Discretionary</v>
        <stp/>
        <stp>##V3_BDPV12</stp>
        <stp>PHM UN Equity</stp>
        <stp>ICB_INDUSTRY_NAME</stp>
        <stp>[VALORES POTENCIALES Y SEGUIMIENTO.xlsx]SPX SX5E CAC40 DAX30 IBEX35!R376C4</stp>
        <tr r="D376" s="6"/>
      </tp>
      <tp t="s">
        <v>Utilities</v>
        <stp/>
        <stp>##V3_BDPV12</stp>
        <stp>PPL UN Equity</stp>
        <stp>ICB_INDUSTRY_NAME</stp>
        <stp>[VALORES POTENCIALES Y SEGUIMIENTO.xlsx]SPX SX5E CAC40 DAX30 IBEX35!R386C4</stp>
        <tr r="D386" s="6"/>
      </tp>
      <tp>
        <v>2337780.0157400002</v>
        <stp/>
        <stp>##V3_BDPV12</stp>
        <stp>AAPL US Equity</stp>
        <stp>CURR_ENTP_VAL</stp>
        <stp>[VALORES POTENCIALES Y SEGUIMIENTO.xlsx]CARTERA!R50C21</stp>
        <tr r="U50" s="4"/>
      </tp>
      <tp t="s">
        <v>Industrials</v>
        <stp/>
        <stp>##V3_BDPV12</stp>
        <stp>VMC UN Equity</stp>
        <stp>ICB_INDUSTRY_NAME</stp>
        <stp>[VALORES POTENCIALES Y SEGUIMIENTO.xlsx]SPX SX5E CAC40 DAX30 IBEX35!R476C4</stp>
        <tr r="D476" s="6"/>
      </tp>
      <tp t="s">
        <v>Consumer Staples</v>
        <stp/>
        <stp>##V3_BDPV12</stp>
        <stp>WBA UW Equity</stp>
        <stp>ICB_INDUSTRY_NAME</stp>
        <stp>[VALORES POTENCIALES Y SEGUIMIENTO.xlsx]SPX SX5E CAC40 DAX30 IBEX35!R486C4</stp>
        <tr r="D486" s="6"/>
      </tp>
      <tp t="s">
        <v>Financials</v>
        <stp/>
        <stp>##V3_BDPV12</stp>
        <stp>WRB UN Equity</stp>
        <stp>ICB_INDUSTRY_NAME</stp>
        <stp>[VALORES POTENCIALES Y SEGUIMIENTO.xlsx]SPX SX5E CAC40 DAX30 IBEX35!R496C4</stp>
        <tr r="D496" s="6"/>
      </tp>
      <tp t="s">
        <v>Health Care</v>
        <stp/>
        <stp>##V3_BDPV12</stp>
        <stp>TMO UN Equity</stp>
        <stp>ICB_INDUSTRY_NAME</stp>
        <stp>[VALORES POTENCIALES Y SEGUIMIENTO.xlsx]SPX SX5E CAC40 DAX30 IBEX35!R446C4</stp>
        <tr r="D446" s="6"/>
      </tp>
      <tp t="s">
        <v>Consumer Staples</v>
        <stp/>
        <stp>##V3_BDPV12</stp>
        <stp>TAP UN Equity</stp>
        <stp>ICB_INDUSTRY_NAME</stp>
        <stp>[VALORES POTENCIALES Y SEGUIMIENTO.xlsx]SPX SX5E CAC40 DAX30 IBEX35!R436C4</stp>
        <tr r="D436" s="6"/>
      </tp>
      <tp>
        <v>85.333335876464844</v>
        <stp/>
        <stp>##V3_BDPV12</stp>
        <stp>TNET US Equity</stp>
        <stp>BEST_TARGET_PRICE</stp>
        <stp>[VALORES POTENCIALES Y SEGUIMIENTO.xlsx]POTENCIALES!R61C27</stp>
        <tr r="AA61" s="1"/>
      </tp>
      <tp t="s">
        <v>Financials</v>
        <stp/>
        <stp>##V3_BDPV12</stp>
        <stp>HIG UN Equity</stp>
        <stp>ICB_INDUSTRY_NAME</stp>
        <stp>[VALORES POTENCIALES Y SEGUIMIENTO.xlsx]SPX SX5E CAC40 DAX30 IBEX35!R226C4</stp>
        <tr r="D226" s="6"/>
      </tp>
      <tp t="s">
        <v>Consumer Staples</v>
        <stp/>
        <stp>##V3_BDPV12</stp>
        <stp>HSY UN Equity</stp>
        <stp>ICB_INDUSTRY_NAME</stp>
        <stp>[VALORES POTENCIALES Y SEGUIMIENTO.xlsx]SPX SX5E CAC40 DAX30 IBEX35!R236C4</stp>
        <tr r="D236" s="6"/>
      </tp>
      <tp t="s">
        <v>Health Care</v>
        <stp/>
        <stp>##V3_BDPV12</stp>
        <stp>OGN UN Equity</stp>
        <stp>ICB_INDUSTRY_NAME</stp>
        <stp>[VALORES POTENCIALES Y SEGUIMIENTO.xlsx]SPX SX5E CAC40 DAX30 IBEX35!R356C4</stp>
        <tr r="D356" s="6"/>
      </tp>
      <tp t="s">
        <v>Health Care</v>
        <stp/>
        <stp>##V3_BDPV12</stp>
        <stp>LLY UN Equity</stp>
        <stp>ICB_INDUSTRY_NAME</stp>
        <stp>[VALORES POTENCIALES Y SEGUIMIENTO.xlsx]SPX SX5E CAC40 DAX30 IBEX35!R286C4</stp>
        <tr r="D286" s="6"/>
      </tp>
      <tp t="s">
        <v>Basic Materials</v>
        <stp/>
        <stp>##V3_BDPV12</stp>
        <stp>LYB UN Equity</stp>
        <stp>ICB_INDUSTRY_NAME</stp>
        <stp>[VALORES POTENCIALES Y SEGUIMIENTO.xlsx]SPX SX5E CAC40 DAX30 IBEX35!R296C4</stp>
        <tr r="D296" s="6"/>
      </tp>
      <tp t="s">
        <v>Financials</v>
        <stp/>
        <stp>##V3_BDPV12</stp>
        <stp>CMA UN Equity</stp>
        <stp>ICB_INDUSTRY_NAME</stp>
        <stp>[VALORES POTENCIALES Y SEGUIMIENTO.xlsx]SPX SX5E CAC40 DAX30 IBEX35!R106C4</stp>
        <tr r="D106" s="6"/>
      </tp>
      <tp t="s">
        <v>Energy</v>
        <stp/>
        <stp>##V3_BDPV12</stp>
        <stp>COP UN Equity</stp>
        <stp>ICB_INDUSTRY_NAME</stp>
        <stp>[VALORES POTENCIALES Y SEGUIMIENTO.xlsx]SPX SX5E CAC40 DAX30 IBEX35!R116C4</stp>
        <tr r="D116" s="6"/>
      </tp>
      <tp t="s">
        <v>Basic Materials</v>
        <stp/>
        <stp>##V3_BDPV12</stp>
        <stp>FMC UN Equity</stp>
        <stp>ICB_INDUSTRY_NAME</stp>
        <stp>[VALORES POTENCIALES Y SEGUIMIENTO.xlsx]SPX SX5E CAC40 DAX30 IBEX35!R196C4</stp>
        <tr r="D196" s="6"/>
      </tp>
      <tp t="s">
        <v>Consumer Staples</v>
        <stp/>
        <stp>##V3_BDPV12</stp>
        <stp>GIS UN Equity</stp>
        <stp>ICB_INDUSTRY_NAME</stp>
        <stp>[VALORES POTENCIALES Y SEGUIMIENTO.xlsx]SPX SX5E CAC40 DAX30 IBEX35!R206C4</stp>
        <tr r="D206" s="6"/>
      </tp>
      <tp>
        <v>20.399999999999999</v>
        <stp/>
        <stp>##V3_BDPV12</stp>
        <stp>WU US Equity</stp>
        <stp>HIGH_52WEEK</stp>
        <stp>[VALORES POTENCIALES Y SEGUIMIENTO.xlsx]POTENCIALES!R104C33</stp>
        <tr r="AG104" s="1"/>
      </tp>
      <tp t="s">
        <v>Real Estate</v>
        <stp/>
        <stp>##V3_BDPV12</stp>
        <stp>DLR UN Equity</stp>
        <stp>ICB_INDUSTRY_NAME</stp>
        <stp>[VALORES POTENCIALES Y SEGUIMIENTO.xlsx]SPX SX5E CAC40 DAX30 IBEX35!R146C4</stp>
        <tr r="D146" s="6"/>
      </tp>
      <tp t="s">
        <v>Energy</v>
        <stp/>
        <stp>##V3_BDPV12</stp>
        <stp>DVN UN Equity</stp>
        <stp>ICB_INDUSTRY_NAME</stp>
        <stp>[VALORES POTENCIALES Y SEGUIMIENTO.xlsx]SPX SX5E CAC40 DAX30 IBEX35!R156C4</stp>
        <tr r="D156" s="6"/>
      </tp>
      <tp t="s">
        <v>UNITED STATES</v>
        <stp/>
        <stp>##V3_BDPV12</stp>
        <stp>TNET US Equity</stp>
        <stp>COUNTRY_FULL_NAME</stp>
        <stp>[VALORES POTENCIALES Y SEGUIMIENTO.xlsx]POTENCIALES!R61C13</stp>
        <tr r="M61" s="1"/>
      </tp>
      <tp t="s">
        <v>Basic Materials</v>
        <stp/>
        <stp>##V3_BDPV12</stp>
        <stp>EMN UN Equity</stp>
        <stp>ICB_INDUSTRY_NAME</stp>
        <stp>[VALORES POTENCIALES Y SEGUIMIENTO.xlsx]SPX SX5E CAC40 DAX30 IBEX35!R166C4</stp>
        <tr r="D166" s="6"/>
      </tp>
      <tp>
        <v>-0.75425477050025791</v>
        <stp/>
        <stp>##V3_BDPV12</stp>
        <stp>AIR FP Equity</stp>
        <stp>NET_DEBT_TO_EBITDA</stp>
        <stp>[VALORES POTENCIALES Y SEGUIMIENTO.xlsx]CARTERA!R32C23</stp>
        <tr r="W32" s="4"/>
      </tp>
      <tp>
        <v>0.8</v>
        <stp/>
        <stp>##V3_BDPV12</stp>
        <stp>OLED US Equity</stp>
        <stp>EQY_DPS</stp>
        <stp>[VALORES POTENCIALES Y SEGUIMIENTO.xlsx]POTENCIALES!R124C10</stp>
        <tr r="J124" s="1"/>
      </tp>
      <tp>
        <v>1.0495065645832726</v>
        <stp/>
        <stp>##V3_BDPV12</stp>
        <stp>TK US Equity</stp>
        <stp>NET_DEBT_TO_EBITDA</stp>
        <stp>[VALORES POTENCIALES Y SEGUIMIENTO.xlsx]CARTERA!R64C23</stp>
        <tr r="W64" s="4"/>
      </tp>
      <tp>
        <v>5</v>
        <stp/>
        <stp>##V3_BDPV12</stp>
        <stp>AJRD US Equity</stp>
        <stp>EQY_DPS</stp>
        <stp>[VALORES POTENCIALES Y SEGUIMIENTO.xlsx]POTENCIALES!R203C10</stp>
        <tr r="J203" s="1"/>
      </tp>
      <tp>
        <v>0</v>
        <stp/>
        <stp>##V3_BDPV12</stp>
        <stp>AMTD US Equity</stp>
        <stp>EQY_DPS</stp>
        <stp>[VALORES POTENCIALES Y SEGUIMIENTO.xlsx]POTENCIALES!R107C10</stp>
        <tr r="J107" s="1"/>
      </tp>
      <tp>
        <v>0</v>
        <stp/>
        <stp>##V3_BDPV12</stp>
        <stp>CSOD US Equity</stp>
        <stp>EQY_DPS</stp>
        <stp>[VALORES POTENCIALES Y SEGUIMIENTO.xlsx]POTENCIALES!R304C10</stp>
        <tr r="J304" s="1"/>
      </tp>
      <tp>
        <v>1.1599999999999999</v>
        <stp/>
        <stp>##V3_BDPV12</stp>
        <stp>EXPD US Equity</stp>
        <stp>EQY_DPS</stp>
        <stp>[VALORES POTENCIALES Y SEGUIMIENTO.xlsx]POTENCIALES!R177C10</stp>
        <tr r="J177" s="1"/>
      </tp>
      <tp t="s">
        <v>24/02/2023</v>
        <stp/>
        <stp>##V3_BDPV12</stp>
        <stp>COR PL Equity</stp>
        <stp>EXPECTED_REPORT_DT</stp>
        <stp>[VALORES POTENCIALES Y SEGUIMIENTO.xlsx]CARTERA!R54C36</stp>
        <tr r="AJ54" s="4"/>
      </tp>
      <tp>
        <v>2.2344915254237288</v>
        <stp/>
        <stp>##V3_BDPV12</stp>
        <stp>KO US Equity</stp>
        <stp>NET_DEBT_TO_EBITDA</stp>
        <stp>[VALORES POTENCIALES Y SEGUIMIENTO.xlsx]CARTERA!R42C23</stp>
        <tr r="W42" s="4"/>
      </tp>
      <tp>
        <v>2.6933147632311978</v>
        <stp/>
        <stp>##V3_BDPV12</stp>
        <stp>KR US Equity</stp>
        <stp>NET_DEBT_TO_EBITDA</stp>
        <stp>[VALORES POTENCIALES Y SEGUIMIENTO.xlsx]CARTERA!R43C23</stp>
        <tr r="W43" s="4"/>
      </tp>
      <tp>
        <v>-0.34086304700162073</v>
        <stp/>
        <stp>##V3_BDPV12</stp>
        <stp>FB US Equity</stp>
        <stp>NET_DEBT_TO_EBITDA</stp>
        <stp>[VALORES POTENCIALES Y SEGUIMIENTO.xlsx]CARTERA!R37C23</stp>
        <tr r="W37" s="4"/>
      </tp>
      <tp>
        <v>3.76</v>
        <stp/>
        <stp>##V3_BDPV12</stp>
        <stp>DPZ US Equity</stp>
        <stp>EQY_DPS</stp>
        <stp>[VALORES POTENCIALES Y SEGUIMIENTO.xlsx]POTENCIALES!R241C10</stp>
        <tr r="J241" s="1"/>
      </tp>
      <tp t="s">
        <v>#N/A Real Time</v>
        <stp/>
        <stp>##V3_BDPV12</stp>
        <stp>EKT SM Equity</stp>
        <stp>LAST PRICE</stp>
        <stp>[VALORES POTENCIALES Y SEGUIMIENTO.xlsx]CARTERA!R47C15</stp>
        <tr r="O47" s="4"/>
      </tp>
      <tp t="s">
        <v>#N/A N/A</v>
        <stp/>
        <stp>##V3_BDPV12</stp>
        <stp>BA US Equity</stp>
        <stp>NET_DEBT_TO_EBITDA</stp>
        <stp>[VALORES POTENCIALES Y SEGUIMIENTO.xlsx]CARTERA!R24C23</stp>
        <tr r="W24" s="4"/>
      </tp>
      <tp>
        <v>7759.6107805099991</v>
        <stp/>
        <stp>##V3_BDPV12</stp>
        <stp>HGV US Equity</stp>
        <stp>CURR_ENTP_VAL</stp>
        <stp>[VALORES POTENCIALES Y SEGUIMIENTO.xlsx]POTENCIALES!R255C18</stp>
        <tr r="R255" s="1"/>
      </tp>
      <tp t="s">
        <v>USD</v>
        <stp/>
        <stp>##V3_BDPV12</stp>
        <stp>LII US Equity</stp>
        <stp>CRNCY</stp>
        <stp>[VALORES POTENCIALES Y SEGUIMIENTO.xlsx]POTENCIALES!R121C14</stp>
        <tr r="N121" s="1"/>
      </tp>
      <tp>
        <v>20946.605589899998</v>
        <stp/>
        <stp>##V3_BDPV12</stp>
        <stp>HEI US Equity</stp>
        <stp>CURR_ENTP_VAL</stp>
        <stp>[VALORES POTENCIALES Y SEGUIMIENTO.xlsx]POTENCIALES!R206C18</stp>
        <tr r="R206" s="1"/>
      </tp>
      <tp t="s">
        <v>USD</v>
        <stp/>
        <stp>##V3_BDPV12</stp>
        <stp>LHX US Equity</stp>
        <stp>CRNCY</stp>
        <stp>[VALORES POTENCIALES Y SEGUIMIENTO.xlsx]POTENCIALES!R204C14</stp>
        <tr r="N204" s="1"/>
      </tp>
      <tp t="s">
        <v>USD</v>
        <stp/>
        <stp>##V3_BDPV12</stp>
        <stp>LOW US Equity</stp>
        <stp>CRNCY</stp>
        <stp>[VALORES POTENCIALES Y SEGUIMIENTO.xlsx]POTENCIALES!R222C14</stp>
        <tr r="N222" s="1"/>
      </tp>
      <tp t="s">
        <v>USD</v>
        <stp/>
        <stp>##V3_BDPV12</stp>
        <stp>LMT US Equity</stp>
        <stp>CRNCY</stp>
        <stp>[VALORES POTENCIALES Y SEGUIMIENTO.xlsx]POTENCIALES!R194C14</stp>
        <tr r="N194" s="1"/>
      </tp>
      <tp t="s">
        <v>UNITED STATES</v>
        <stp/>
        <stp>##V3_BDPV12</stp>
        <stp>VVV US Equity</stp>
        <stp>COUNTRY_FULL_NAME</stp>
        <stp>[VALORES POTENCIALES Y SEGUIMIENTO.xlsx]POTENCIALES!R6C13</stp>
        <tr r="M6" s="1"/>
      </tp>
      <tp>
        <v>4068.2070372799999</v>
        <stp/>
        <stp>##V3_BDPV12</stp>
        <stp>HLF US Equity</stp>
        <stp>CURR_ENTP_VAL</stp>
        <stp>[VALORES POTENCIALES Y SEGUIMIENTO.xlsx]POTENCIALES!R102C18</stp>
        <tr r="R102" s="1"/>
      </tp>
      <tp>
        <v>6533.4343472</v>
        <stp/>
        <stp>##V3_BDPV12</stp>
        <stp>HLI US Equity</stp>
        <stp>CURR_ENTP_VAL</stp>
        <stp>[VALORES POTENCIALES Y SEGUIMIENTO.xlsx]POTENCIALES!R106C18</stp>
        <tr r="R106" s="1"/>
      </tp>
      <tp>
        <v>144610.49185431999</v>
        <stp/>
        <stp>##V3_BDPV12</stp>
        <stp>HON US Equity</stp>
        <stp>CURR_ENTP_VAL</stp>
        <stp>[VALORES POTENCIALES Y SEGUIMIENTO.xlsx]POTENCIALES!R125C18</stp>
        <tr r="R125" s="1"/>
      </tp>
      <tp>
        <v>98.672484883297628</v>
        <stp/>
        <stp>##V3_BDPV12</stp>
        <stp>LYV US Equity</stp>
        <stp>pe_ratio</stp>
        <stp>[VALORES POTENCIALES Y SEGUIMIENTO.xlsx]POTENCIALES!R19C16</stp>
        <tr r="P19" s="1"/>
      </tp>
      <tp>
        <v>11860.19624816</v>
        <stp/>
        <stp>##V3_BDPV12</stp>
        <stp>HII US Equity</stp>
        <stp>CURR_ENTP_VAL</stp>
        <stp>[VALORES POTENCIALES Y SEGUIMIENTO.xlsx]POTENCIALES!R169C18</stp>
        <tr r="R169" s="1"/>
      </tp>
      <tp>
        <v>7684.2109944499989</v>
        <stp/>
        <stp>##V3_BDPV12</stp>
        <stp>HRB US Equity</stp>
        <stp>CURR_ENTP_VAL</stp>
        <stp>[VALORES POTENCIALES Y SEGUIMIENTO.xlsx]POTENCIALES!R191C18</stp>
        <tr r="R191" s="1"/>
      </tp>
      <tp>
        <v>89.004999999999995</v>
        <stp/>
        <stp>##V3_BDPV12</stp>
        <stp>ORCL US Equity</stp>
        <stp>LAST PRICE</stp>
        <stp>[VALORES POTENCIALES Y SEGUIMIENTO.xlsx]CARTERA!R45C15</stp>
        <tr r="O45" s="4"/>
      </tp>
      <tp t="s">
        <v>01/03/2023</v>
        <stp/>
        <stp>##V3_BDPV12</stp>
        <stp>INTC US Equity</stp>
        <stp>DVD_PAY_DT</stp>
        <stp>[VALORES POTENCIALES Y SEGUIMIENTO.xlsx]CARTERA!R28C41</stp>
        <tr r="AO28" s="4"/>
      </tp>
      <tp>
        <v>12.247449232884474</v>
        <stp/>
        <stp>##V3_BDPV12</stp>
        <stp>TLGO SM Equity</stp>
        <stp>EV_EBITDA_ADJUSTED</stp>
        <stp>[VALORES POTENCIALES Y SEGUIMIENTO.xlsx]CARTERA!R62C17</stp>
        <tr r="Q62" s="4"/>
      </tp>
      <tp t="s">
        <v>#N/A Field Not Applicable</v>
        <stp/>
        <stp>##V3_BDPV12</stp>
        <stp>ICLN US Equity</stp>
        <stp>NET_DEBT_TO_EBITDA</stp>
        <stp>[VALORES POTENCIALES Y SEGUIMIENTO.xlsx]CARTERA!R52C23</stp>
        <tr r="W52" s="4"/>
      </tp>
      <tp t="s">
        <v>Oracle Corp</v>
        <stp/>
        <stp>##V3_BDPV12</stp>
        <stp>ORCL US Equity</stp>
        <stp>SECURITY_NAME</stp>
        <stp>[VALORES POTENCIALES Y SEGUIMIENTO.xlsx]CARTERA!R45C10</stp>
        <tr r="J45" s="4"/>
      </tp>
      <tp t="s">
        <v>Oracle Corp</v>
        <stp/>
        <stp>##V3_BDPV12</stp>
        <stp>ORCL US Equity</stp>
        <stp>SECURITY_NAME</stp>
        <stp>[VALORES POTENCIALES Y SEGUIMIENTO.xlsx]CARTERA!R45C34</stp>
        <tr r="AH45" s="4"/>
      </tp>
      <tp>
        <v>45.03</v>
        <stp/>
        <stp>##V3_BDPV12</stp>
        <stp>ZG US Equity</stp>
        <stp>PX_CLOSE_1D</stp>
        <stp>[VALORES POTENCIALES Y SEGUIMIENTO.xlsx]POTENCIALES!R267C32</stp>
        <tr r="AF267" s="1"/>
      </tp>
      <tp>
        <v>228.09</v>
        <stp/>
        <stp>##V3_BDPV12</stp>
        <stp>DG US Equity</stp>
        <stp>PX_CLOSE_1D</stp>
        <stp>[VALORES POTENCIALES Y SEGUIMIENTO.xlsx]POTENCIALES!R227C32</stp>
        <tr r="AF227" s="1"/>
      </tp>
      <tp>
        <v>51.299999237060547</v>
        <stp/>
        <stp>##V3_BDPV12</stp>
        <stp>WYND US Equity</stp>
        <stp>BEST_TARGET_PRICE</stp>
        <stp>[VALORES POTENCIALES Y SEGUIMIENTO.xlsx]POTENCIALES!R27C27</stp>
        <tr r="AA27" s="1"/>
      </tp>
      <tp>
        <v>92348.501414000013</v>
        <stp/>
        <stp>##V3_BDPV12</stp>
        <stp>BKNG US Equity</stp>
        <stp>CURR_ENTP_VAL</stp>
        <stp>[VALORES POTENCIALES Y SEGUIMIENTO.xlsx]CARTERA!R12C21</stp>
        <tr r="U12" s="4"/>
      </tp>
      <tp t="s">
        <v>UNITED STATES</v>
        <stp/>
        <stp>##V3_BDPV12</stp>
        <stp>WYND US Equity</stp>
        <stp>COUNTRY_FULL_NAME</stp>
        <stp>[VALORES POTENCIALES Y SEGUIMIENTO.xlsx]POTENCIALES!R27C13</stp>
        <tr r="M27" s="1"/>
      </tp>
      <tp t="s">
        <v>Health Care</v>
        <stp/>
        <stp>##V3_BDPV12</stp>
        <stp>RMD UN Equity</stp>
        <stp>ICB_INDUSTRY_NAME</stp>
        <stp>[VALORES POTENCIALES Y SEGUIMIENTO.xlsx]SPX SX5E CAC40 DAX30 IBEX35!R405C4</stp>
        <tr r="D405" s="6"/>
      </tp>
      <tp t="s">
        <v>Industrials</v>
        <stp/>
        <stp>##V3_BDPV12</stp>
        <stp>SEE UN Equity</stp>
        <stp>ICB_INDUSTRY_NAME</stp>
        <stp>[VALORES POTENCIALES Y SEGUIMIENTO.xlsx]SPX SX5E CAC40 DAX30 IBEX35!R415C4</stp>
        <tr r="D415" s="6"/>
      </tp>
      <tp t="s">
        <v>Utilities</v>
        <stp/>
        <stp>##V3_BDPV12</stp>
        <stp>SRE UN Equity</stp>
        <stp>ICB_INDUSTRY_NAME</stp>
        <stp>[VALORES POTENCIALES Y SEGUIMIENTO.xlsx]SPX SX5E CAC40 DAX30 IBEX35!R425C4</stp>
        <tr r="D425" s="6"/>
      </tp>
      <tp t="s">
        <v>Industrials</v>
        <stp/>
        <stp>##V3_BDPV12</stp>
        <stp>PPG UN Equity</stp>
        <stp>ICB_INDUSTRY_NAME</stp>
        <stp>[VALORES POTENCIALES Y SEGUIMIENTO.xlsx]SPX SX5E CAC40 DAX30 IBEX35!R385C4</stp>
        <tr r="D385" s="6"/>
      </tp>
      <tp t="s">
        <v>Industrials</v>
        <stp/>
        <stp>##V3_BDPV12</stp>
        <stp>PCAR UW Equity</stp>
        <stp>ICB_INDUSTRY_NAME</stp>
        <stp>[VALORES POTENCIALES Y SEGUIMIENTO.xlsx]SPX SX5E CAC40 DAX30 IBEX35!R366C4</stp>
        <tr r="D366" s="6"/>
      </tp>
      <tp>
        <v>13071.497851999999</v>
        <stp/>
        <stp>##V3_BDPV12</stp>
        <stp>AZPN US Equity</stp>
        <stp>CURR_ENTP_VAL</stp>
        <stp>[VALORES POTENCIALES Y SEGUIMIENTO.xlsx]POTENCIALES!R294C18</stp>
        <tr r="R294" s="1"/>
      </tp>
      <tp>
        <v>1474272.3715457651</v>
        <stp/>
        <stp>##V3_BDPV12</stp>
        <stp>BABA US Equity</stp>
        <stp>CURR_ENTP_VAL</stp>
        <stp>[VALORES POTENCIALES Y SEGUIMIENTO.xlsx]CARTERA!R41C21</stp>
        <tr r="U41" s="4"/>
      </tp>
      <tp t="s">
        <v>Energy</v>
        <stp/>
        <stp>##V3_BDPV12</stp>
        <stp>VLO UN Equity</stp>
        <stp>ICB_INDUSTRY_NAME</stp>
        <stp>[VALORES POTENCIALES Y SEGUIMIENTO.xlsx]SPX SX5E CAC40 DAX30 IBEX35!R475C4</stp>
        <tr r="D475" s="6"/>
      </tp>
      <tp t="s">
        <v>Consumer Discretionary</v>
        <stp/>
        <stp>##V3_BDPV12</stp>
        <stp>WMT UN Equity</stp>
        <stp>ICB_INDUSTRY_NAME</stp>
        <stp>[VALORES POTENCIALES Y SEGUIMIENTO.xlsx]SPX SX5E CAC40 DAX30 IBEX35!R495C4</stp>
        <tr r="D495" s="6"/>
      </tp>
      <tp t="s">
        <v>Industrials</v>
        <stp/>
        <stp>##V3_BDPV12</stp>
        <stp>WAT UN Equity</stp>
        <stp>ICB_INDUSTRY_NAME</stp>
        <stp>[VALORES POTENCIALES Y SEGUIMIENTO.xlsx]SPX SX5E CAC40 DAX30 IBEX35!R485C4</stp>
        <tr r="D485" s="6"/>
      </tp>
      <tp t="s">
        <v>Consumer Discretionary</v>
        <stp/>
        <stp>##V3_BDPV12</stp>
        <stp>TJX UN Equity</stp>
        <stp>ICB_INDUSTRY_NAME</stp>
        <stp>[VALORES POTENCIALES Y SEGUIMIENTO.xlsx]SPX SX5E CAC40 DAX30 IBEX35!R445C4</stp>
        <tr r="D445" s="6"/>
      </tp>
      <tp t="s">
        <v>Health Care</v>
        <stp/>
        <stp>##V3_BDPV12</stp>
        <stp>UHS UN Equity</stp>
        <stp>ICB_INDUSTRY_NAME</stp>
        <stp>[VALORES POTENCIALES Y SEGUIMIENTO.xlsx]SPX SX5E CAC40 DAX30 IBEX35!R465C4</stp>
        <tr r="D465" s="6"/>
      </tp>
      <tp t="s">
        <v>Financials</v>
        <stp/>
        <stp>##V3_BDPV12</stp>
        <stp>JPM UN Equity</stp>
        <stp>ICB_INDUSTRY_NAME</stp>
        <stp>[VALORES POTENCIALES Y SEGUIMIENTO.xlsx]SPX SX5E CAC40 DAX30 IBEX35!R265C4</stp>
        <tr r="D265" s="6"/>
      </tp>
      <tp t="s">
        <v>Consumer Discretionary</v>
        <stp/>
        <stp>##V3_BDPV12</stp>
        <stp>WYNN UW Equity</stp>
        <stp>ICB_INDUSTRY_NAME</stp>
        <stp>[VALORES POTENCIALES Y SEGUIMIENTO.xlsx]SPX SX5E CAC40 DAX30 IBEX35!R501C4</stp>
        <tr r="D501" s="6"/>
      </tp>
      <tp t="s">
        <v>Real Estate</v>
        <stp/>
        <stp>##V3_BDPV12</stp>
        <stp>HST UW Equity</stp>
        <stp>ICB_INDUSTRY_NAME</stp>
        <stp>[VALORES POTENCIALES Y SEGUIMIENTO.xlsx]SPX SX5E CAC40 DAX30 IBEX35!R235C4</stp>
        <tr r="D235" s="6"/>
      </tp>
      <tp t="s">
        <v>Energy</v>
        <stp/>
        <stp>##V3_BDPV12</stp>
        <stp>HES UN Equity</stp>
        <stp>ICB_INDUSTRY_NAME</stp>
        <stp>[VALORES POTENCIALES Y SEGUIMIENTO.xlsx]SPX SX5E CAC40 DAX30 IBEX35!R225C4</stp>
        <tr r="D225" s="6"/>
      </tp>
      <tp t="s">
        <v>Basic Materials</v>
        <stp/>
        <stp>##V3_BDPV12</stp>
        <stp>NEM UN Equity</stp>
        <stp>ICB_INDUSTRY_NAME</stp>
        <stp>[VALORES POTENCIALES Y SEGUIMIENTO.xlsx]SPX SX5E CAC40 DAX30 IBEX35!R335C4</stp>
        <tr r="D335" s="6"/>
      </tp>
      <tp t="s">
        <v>Consumer Discretionary</v>
        <stp/>
        <stp>##V3_BDPV12</stp>
        <stp>LKQ UW Equity</stp>
        <stp>ICB_INDUSTRY_NAME</stp>
        <stp>[VALORES POTENCIALES Y SEGUIMIENTO.xlsx]SPX SX5E CAC40 DAX30 IBEX35!R285C4</stp>
        <tr r="D285" s="6"/>
      </tp>
      <tp t="s">
        <v>Industrials</v>
        <stp/>
        <stp>##V3_BDPV12</stp>
        <stp>MMM UN Equity</stp>
        <stp>ICB_INDUSTRY_NAME</stp>
        <stp>[VALORES POTENCIALES Y SEGUIMIENTO.xlsx]SPX SX5E CAC40 DAX30 IBEX35!R315C4</stp>
        <tr r="D315" s="6"/>
      </tp>
      <tp t="s">
        <v>Financials</v>
        <stp/>
        <stp>##V3_BDPV12</stp>
        <stp>MCO UN Equity</stp>
        <stp>ICB_INDUSTRY_NAME</stp>
        <stp>[VALORES POTENCIALES Y SEGUIMIENTO.xlsx]SPX SX5E CAC40 DAX30 IBEX35!R305C4</stp>
        <tr r="D305" s="6"/>
      </tp>
      <tp t="s">
        <v>Consumer Staples</v>
        <stp/>
        <stp>##V3_BDPV12</stp>
        <stp>CLX UN Equity</stp>
        <stp>ICB_INDUSTRY_NAME</stp>
        <stp>[VALORES POTENCIALES Y SEGUIMIENTO.xlsx]SPX SX5E CAC40 DAX30 IBEX35!R105C4</stp>
        <tr r="D105" s="6"/>
      </tp>
      <tp t="s">
        <v>Health Care</v>
        <stp/>
        <stp>##V3_BDPV12</stp>
        <stp>COO UN Equity</stp>
        <stp>ICB_INDUSTRY_NAME</stp>
        <stp>[VALORES POTENCIALES Y SEGUIMIENTO.xlsx]SPX SX5E CAC40 DAX30 IBEX35!R115C4</stp>
        <tr r="D115" s="6"/>
      </tp>
      <tp t="s">
        <v>Health Care</v>
        <stp/>
        <stp>##V3_BDPV12</stp>
        <stp>VRTX UW Equity</stp>
        <stp>ICB_INDUSTRY_NAME</stp>
        <stp>[VALORES POTENCIALES Y SEGUIMIENTO.xlsx]SPX SX5E CAC40 DAX30 IBEX35!R480C4</stp>
        <tr r="D480" s="6"/>
      </tp>
      <tp t="s">
        <v>Consumer Discretionary</v>
        <stp/>
        <stp>##V3_BDPV12</stp>
        <stp>TSCO UW Equity</stp>
        <stp>ICB_INDUSTRY_NAME</stp>
        <stp>[VALORES POTENCIALES Y SEGUIMIENTO.xlsx]SPX SX5E CAC40 DAX30 IBEX35!R452C4</stp>
        <tr r="D452" s="6"/>
      </tp>
      <tp t="s">
        <v>Industrials</v>
        <stp/>
        <stp>##V3_BDPV12</stp>
        <stp>FLT UN Equity</stp>
        <stp>ICB_INDUSTRY_NAME</stp>
        <stp>[VALORES POTENCIALES Y SEGUIMIENTO.xlsx]SPX SX5E CAC40 DAX30 IBEX35!R195C4</stp>
        <tr r="D195" s="6"/>
      </tp>
      <tp t="s">
        <v>Consumer Discretionary</v>
        <stp/>
        <stp>##V3_BDPV12</stp>
        <stp>GPS UN Equity</stp>
        <stp>ICB_INDUSTRY_NAME</stp>
        <stp>[VALORES POTENCIALES Y SEGUIMIENTO.xlsx]SPX SX5E CAC40 DAX30 IBEX35!R215C4</stp>
        <tr r="D215" s="6"/>
      </tp>
      <tp t="s">
        <v>Health Care</v>
        <stp/>
        <stp>##V3_BDPV12</stp>
        <stp>DVA UN Equity</stp>
        <stp>ICB_INDUSTRY_NAME</stp>
        <stp>[VALORES POTENCIALES Y SEGUIMIENTO.xlsx]SPX SX5E CAC40 DAX30 IBEX35!R155C4</stp>
        <tr r="D155" s="6"/>
      </tp>
      <tp t="s">
        <v>Utilities</v>
        <stp/>
        <stp>##V3_BDPV12</stp>
        <stp>ETR UN Equity</stp>
        <stp>ICB_INDUSTRY_NAME</stp>
        <stp>[VALORES POTENCIALES Y SEGUIMIENTO.xlsx]SPX SX5E CAC40 DAX30 IBEX35!R175C4</stp>
        <tr r="D175" s="6"/>
      </tp>
      <tp>
        <v>0</v>
        <stp/>
        <stp>##V3_BDPV12</stp>
        <stp>NEOG US Equity</stp>
        <stp>EQY_DPS</stp>
        <stp>[VALORES POTENCIALES Y SEGUIMIENTO.xlsx]POTENCIALES!R101C10</stp>
        <tr r="J101" s="1"/>
      </tp>
      <tp>
        <v>84.91</v>
        <stp/>
        <stp>##V3_BDPV12</stp>
        <stp>SAN FP Equity</stp>
        <stp>LAST PRICE</stp>
        <stp>[VALORES POTENCIALES Y SEGUIMIENTO.xlsx]CARTERA!R26C15</stp>
        <tr r="O26" s="4"/>
      </tp>
      <tp>
        <v>0</v>
        <stp/>
        <stp>##V3_BDPV12</stp>
        <stp>BKNG US Equity</stp>
        <stp>EQY_DPS</stp>
        <stp>[VALORES POTENCIALES Y SEGUIMIENTO.xlsx]POTENCIALES!R263C10</stp>
        <tr r="J263" s="1"/>
      </tp>
      <tp>
        <v>-1.4137112407238199</v>
        <stp/>
        <stp>##V3_BDPV12</stp>
        <stp>COK GY Equity</stp>
        <stp>NET_DEBT_TO_EBITDA</stp>
        <stp>[VALORES POTENCIALES Y SEGUIMIENTO.xlsx]CARTERA!R46C23</stp>
        <tr r="W46" s="4"/>
      </tp>
      <tp t="s">
        <v>#N/A Field Not Applicable</v>
        <stp/>
        <stp>##V3_BDPV12</stp>
        <stp>GOOG US Equity</stp>
        <stp>EQY_DPS</stp>
        <stp>[VALORES POTENCIALES Y SEGUIMIENTO.xlsx]POTENCIALES!R281C10</stp>
        <tr r="J281" s="1"/>
      </tp>
      <tp>
        <v>17.344103780124595</v>
        <stp/>
        <stp>##V3_BDPV12</stp>
        <stp>JEN GY Equity</stp>
        <stp>EV_EBITDA_ADJUSTED</stp>
        <stp>[VALORES POTENCIALES Y SEGUIMIENTO.xlsx]CARTERA!R55C17</stp>
        <tr r="Q55" s="4"/>
      </tp>
      <tp t="s">
        <v>Industrials</v>
        <stp/>
        <stp>##V3_BDPV12</stp>
        <stp>AIR FP Equity</stp>
        <stp>ICB_INDUSTRY_NAME</stp>
        <stp>[VALORES POTENCIALES Y SEGUIMIENTO.xlsx]SPX SX5E CAC40 DAX30 IBEX35!R9C22</stp>
        <tr r="V9" s="6"/>
      </tp>
      <tp t="s">
        <v>Industrials</v>
        <stp/>
        <stp>##V3_BDPV12</stp>
        <stp>AIR GY Equity</stp>
        <stp>ICB_INDUSTRY_NAME</stp>
        <stp>[VALORES POTENCIALES Y SEGUIMIENTO.xlsx]SPX SX5E CAC40 DAX30 IBEX35!R9C31</stp>
        <tr r="AE9" s="6"/>
      </tp>
      <tp>
        <v>0</v>
        <stp/>
        <stp>##V3_BDPV12</stp>
        <stp>TDY US Equity</stp>
        <stp>EQY_DPS</stp>
        <stp>[VALORES POTENCIALES Y SEGUIMIENTO.xlsx]POTENCIALES!R201C10</stp>
        <tr r="J201" s="1"/>
      </tp>
      <tp>
        <v>0.48</v>
        <stp/>
        <stp>##V3_BDPV12</stp>
        <stp>KFY US Equity</stp>
        <stp>EQY_DPS</stp>
        <stp>[VALORES POTENCIALES Y SEGUIMIENTO.xlsx]POTENCIALES!R250C10</stp>
        <tr r="J250" s="1"/>
      </tp>
      <tp>
        <v>2.8</v>
        <stp/>
        <stp>##V3_BDPV12</stp>
        <stp>BBY US Equity</stp>
        <stp>EQY_DPS</stp>
        <stp>[VALORES POTENCIALES Y SEGUIMIENTO.xlsx]POTENCIALES!R224C10</stp>
        <tr r="J224" s="1"/>
      </tp>
      <tp>
        <v>0.62</v>
        <stp/>
        <stp>##V3_BDPV12</stp>
        <stp>WING US Equity</stp>
        <stp>EQY_DPS</stp>
        <stp>[VALORES POTENCIALES Y SEGUIMIENTO.xlsx]POTENCIALES!R252C10</stp>
        <tr r="J252" s="1"/>
      </tp>
      <tp>
        <v>167653.17312301003</v>
        <stp/>
        <stp>##V3_BDPV12</stp>
        <stp>IBM US Equity</stp>
        <stp>CURR_ENTP_VAL</stp>
        <stp>[VALORES POTENCIALES Y SEGUIMIENTO.xlsx]POTENCIALES!R335C18</stp>
        <tr r="R335" s="1"/>
      </tp>
      <tp>
        <v>5875.3792637500001</v>
        <stp/>
        <stp>##V3_BDPV12</stp>
        <stp>IAC US Equity</stp>
        <stp>CURR_ENTP_VAL</stp>
        <stp>[VALORES POTENCIALES Y SEGUIMIENTO.xlsx]POTENCIALES!R268C18</stp>
        <tr r="R268" s="1"/>
      </tp>
      <tp t="s">
        <v>USD</v>
        <stp/>
        <stp>##V3_BDPV12</stp>
        <stp>MMS US Equity</stp>
        <stp>CRNCY</stp>
        <stp>[VALORES POTENCIALES Y SEGUIMIENTO.xlsx]POTENCIALES!R338C14</stp>
        <tr r="N338" s="1"/>
      </tp>
      <tp t="s">
        <v>USD</v>
        <stp/>
        <stp>##V3_BDPV12</stp>
        <stp>MCD US Equity</stp>
        <stp>CRNCY</stp>
        <stp>[VALORES POTENCIALES Y SEGUIMIENTO.xlsx]POTENCIALES!R246C14</stp>
        <tr r="N246" s="1"/>
      </tp>
      <tp t="s">
        <v>USD</v>
        <stp/>
        <stp>##V3_BDPV12</stp>
        <stp>MCO US Equity</stp>
        <stp>CRNCY</stp>
        <stp>[VALORES POTENCIALES Y SEGUIMIENTO.xlsx]POTENCIALES!R182C14</stp>
        <tr r="N182" s="1"/>
      </tp>
      <tp>
        <v>81450.397266219996</v>
        <stp/>
        <stp>##V3_BDPV12</stp>
        <stp>ITW US Equity</stp>
        <stp>CURR_ENTP_VAL</stp>
        <stp>[VALORES POTENCIALES Y SEGUIMIENTO.xlsx]POTENCIALES!R160C18</stp>
        <tr r="R160" s="1"/>
      </tp>
      <tp>
        <v>7584.7640000000001</v>
        <stp/>
        <stp>##V3_BDPV12</stp>
        <stp>ITT US Equity</stp>
        <stp>CURR_ENTP_VAL</stp>
        <stp>[VALORES POTENCIALES Y SEGUIMIENTO.xlsx]POTENCIALES!R161C18</stp>
        <tr r="R161" s="1"/>
      </tp>
      <tp>
        <v>47.295543962617302</v>
        <stp/>
        <stp>##V3_BDPV12</stp>
        <stp>MASI US Equity</stp>
        <stp>pe_ratio</stp>
        <stp>[VALORES POTENCIALES Y SEGUIMIENTO.xlsx]POTENCIALES!R73C16</stp>
        <tr r="P73" s="1"/>
      </tp>
      <tp t="s">
        <v>USD</v>
        <stp/>
        <stp>##V3_BDPV12</stp>
        <stp>MSM US Equity</stp>
        <stp>CRNCY</stp>
        <stp>[VALORES POTENCIALES Y SEGUIMIENTO.xlsx]POTENCIALES!R223C14</stp>
        <tr r="N223" s="1"/>
      </tp>
      <tp t="s">
        <v>USD</v>
        <stp/>
        <stp>##V3_BDPV12</stp>
        <stp>MSA US Equity</stp>
        <stp>CRNCY</stp>
        <stp>[VALORES POTENCIALES Y SEGUIMIENTO.xlsx]POTENCIALES!R150C14</stp>
        <tr r="N150" s="1"/>
      </tp>
      <tp>
        <v>41.826051035636738</v>
        <stp/>
        <stp>##V3_BDPV12</stp>
        <stp>CIGI CN Equity</stp>
        <stp>pe_ratio</stp>
        <stp>[VALORES POTENCIALES Y SEGUIMIENTO.xlsx]POTENCIALES!R53C16</stp>
        <tr r="P53" s="1"/>
      </tp>
      <tp t="s">
        <v>USD</v>
        <stp/>
        <stp>##V3_BDPV12</stp>
        <stp>MTD US Equity</stp>
        <stp>CRNCY</stp>
        <stp>[VALORES POTENCIALES Y SEGUIMIENTO.xlsx]POTENCIALES!R128C14</stp>
        <tr r="N128" s="1"/>
      </tp>
      <tp t="s">
        <v>15/12/2022</v>
        <stp/>
        <stp>##V3_BDPV12</stp>
        <stp>GOLD US Equity</stp>
        <stp>DVD_PAY_DT</stp>
        <stp>[VALORES POTENCIALES Y SEGUIMIENTO.xlsx]CARTERA!R57C41</stp>
        <tr r="AO57" s="4"/>
      </tp>
      <tp>
        <v>2.6524185204345572</v>
        <stp/>
        <stp>##V3_BDPV12</stp>
        <stp>SBUX US Equity</stp>
        <stp>NET_DEBT_TO_EBITDA</stp>
        <stp>[VALORES POTENCIALES Y SEGUIMIENTO.xlsx]CARTERA!R34C23</stp>
        <tr r="W34" s="4"/>
      </tp>
      <tp>
        <v>30.726190983030204</v>
        <stp/>
        <stp>##V3_BDPV12</stp>
        <stp>BKNG US Equity</stp>
        <stp>EV_EBITDA_ADJUSTED</stp>
        <stp>[VALORES POTENCIALES Y SEGUIMIENTO.xlsx]CARTERA!R12C17</stp>
        <tr r="Q12" s="4"/>
      </tp>
      <tp t="s">
        <v>#N/A Real Time</v>
        <stp/>
        <stp>##V3_BDPV12</stp>
        <stp>SANT GY Equity</stp>
        <stp>LAST PRICE</stp>
        <stp>[VALORES POTENCIALES Y SEGUIMIENTO.xlsx]CARTERA!R53C15</stp>
        <tr r="O53" s="4"/>
      </tp>
      <tp>
        <v>257.58999999999997</v>
        <stp/>
        <stp>##V3_BDPV12</stp>
        <stp>MSFT US Equity</stp>
        <stp>LAST PRICE</stp>
        <stp>[VALORES POTENCIALES Y SEGUIMIENTO.xlsx]CARTERA!R30C15</stp>
        <tr r="O30" s="4"/>
      </tp>
      <tp>
        <v>44478461161.090004</v>
        <stp/>
        <stp>##V3_BDPV12</stp>
        <stp>PH US Equity</stp>
        <stp>CUR_MKT_CAP</stp>
        <stp>[VALORES POTENCIALES Y SEGUIMIENTO.xlsx]POTENCIALES!R164C17</stp>
        <tr r="Q164" s="1"/>
      </tp>
      <tp t="s">
        <v>Air Liquide SA</v>
        <stp/>
        <stp>##V3_BDPV12</stp>
        <stp>AI FP Equity</stp>
        <stp>SECURITY_NAME</stp>
        <stp>[VALORES POTENCIALES Y SEGUIMIENTO.xlsx]CARTERA!R19C10</stp>
        <tr r="J19" s="4"/>
      </tp>
      <tp t="s">
        <v>Dassault Aviation SA</v>
        <stp/>
        <stp>##V3_BDPV12</stp>
        <stp>AM FP Equity</stp>
        <stp>SECURITY_NAME</stp>
        <stp>[VALORES POTENCIALES Y SEGUIMIENTO.xlsx]CARTERA!R13C10</stp>
        <tr r="J13" s="4"/>
      </tp>
      <tp t="s">
        <v>Energy</v>
        <stp/>
        <stp>##V3_BDPV12</stp>
        <stp>XOM UN Equity</stp>
        <stp>ICB_INDUSTRY_NAME</stp>
        <stp>[VALORES POTENCIALES Y SEGUIMIENTO.xlsx]SPX SX5E CAC40 DAX30 IBEX35!R504C4</stp>
        <tr r="D504" s="6"/>
      </tp>
      <tp t="s">
        <v>UNITED STATES</v>
        <stp/>
        <stp>##V3_BDPV12</stp>
        <stp>VRSK US Equity</stp>
        <stp>COUNTRY_FULL_NAME</stp>
        <stp>[VALORES POTENCIALES Y SEGUIMIENTO.xlsx]POTENCIALES!R52C13</stp>
        <tr r="M52" s="1"/>
      </tp>
      <tp t="s">
        <v>Air Liquide SA</v>
        <stp/>
        <stp>##V3_BDPV12</stp>
        <stp>AI FP Equity</stp>
        <stp>SECURITY_NAME</stp>
        <stp>[VALORES POTENCIALES Y SEGUIMIENTO.xlsx]CARTERA!R19C34</stp>
        <tr r="AH19" s="4"/>
      </tp>
      <tp t="s">
        <v>Dassault Aviation SA</v>
        <stp/>
        <stp>##V3_BDPV12</stp>
        <stp>AM FP Equity</stp>
        <stp>SECURITY_NAME</stp>
        <stp>[VALORES POTENCIALES Y SEGUIMIENTO.xlsx]CARTERA!R13C34</stp>
        <tr r="AH13" s="4"/>
      </tp>
      <tp>
        <v>11851.6171161</v>
        <stp/>
        <stp>##V3_BDPV12</stp>
        <stp>CHKP US Equity</stp>
        <stp>CURR_ENTP_VAL</stp>
        <stp>[VALORES POTENCIALES Y SEGUIMIENTO.xlsx]CARTERA!R35C21</stp>
        <tr r="U35" s="4"/>
      </tp>
      <tp t="s">
        <v>Consumer Staples</v>
        <stp/>
        <stp>##V3_BDPV12</stp>
        <stp>SYY UN Equity</stp>
        <stp>ICB_INDUSTRY_NAME</stp>
        <stp>[VALORES POTENCIALES Y SEGUIMIENTO.xlsx]SPX SX5E CAC40 DAX30 IBEX35!R434C4</stp>
        <tr r="D434" s="6"/>
      </tp>
      <tp t="s">
        <v>Koninklijke Ahold Delhaize NV</v>
        <stp/>
        <stp>##V3_BDPV12</stp>
        <stp>AD NA Equity</stp>
        <stp>SECURITY_NAME</stp>
        <stp>[VALORES POTENCIALES Y SEGUIMIENTO.xlsx]CARTERA!R51C10</stp>
        <tr r="J51" s="4"/>
      </tp>
      <tp t="s">
        <v>Financials</v>
        <stp/>
        <stp>##V3_BDPV12</stp>
        <stp>PGR UN Equity</stp>
        <stp>ICB_INDUSTRY_NAME</stp>
        <stp>[VALORES POTENCIALES Y SEGUIMIENTO.xlsx]SPX SX5E CAC40 DAX30 IBEX35!R374C4</stp>
        <tr r="D374" s="6"/>
      </tp>
      <tp t="s">
        <v>Financials</v>
        <stp/>
        <stp>##V3_BDPV12</stp>
        <stp>SCHW UN Equity</stp>
        <stp>ICB_INDUSTRY_NAME</stp>
        <stp>[VALORES POTENCIALES Y SEGUIMIENTO.xlsx]SPX SX5E CAC40 DAX30 IBEX35!R414C4</stp>
        <tr r="D414" s="6"/>
      </tp>
      <tp t="s">
        <v>Koninklijke Ahold Delhaize NV</v>
        <stp/>
        <stp>##V3_BDPV12</stp>
        <stp>AD NA Equity</stp>
        <stp>SECURITY_NAME</stp>
        <stp>[VALORES POTENCIALES Y SEGUIMIENTO.xlsx]CARTERA!R51C34</stp>
        <tr r="AH51" s="4"/>
      </tp>
      <tp t="s">
        <v>Maire Tecnimont SpA</v>
        <stp/>
        <stp>##V3_BDPV12</stp>
        <stp>MT IM Equity</stp>
        <stp>SECURITY_NAME</stp>
        <stp>[VALORES POTENCIALES Y SEGUIMIENTO.xlsx]CARTERA!R65C34</stp>
        <tr r="AH65" s="4"/>
      </tp>
      <tp t="s">
        <v>Real Estate</v>
        <stp/>
        <stp>##V3_BDPV12</stp>
        <stp>PEAK UN Equity</stp>
        <stp>ICB_INDUSTRY_NAME</stp>
        <stp>[VALORES POTENCIALES Y SEGUIMIENTO.xlsx]SPX SX5E CAC40 DAX30 IBEX35!R367C4</stp>
        <tr r="D367" s="6"/>
      </tp>
      <tp t="s">
        <v>Energy</v>
        <stp/>
        <stp>##V3_BDPV12</stp>
        <stp>WMB UN Equity</stp>
        <stp>ICB_INDUSTRY_NAME</stp>
        <stp>[VALORES POTENCIALES Y SEGUIMIENTO.xlsx]SPX SX5E CAC40 DAX30 IBEX35!R494C4</stp>
        <tr r="D494" s="6"/>
      </tp>
      <tp t="s">
        <v>Industrials</v>
        <stp/>
        <stp>##V3_BDPV12</stp>
        <stp>WAB UN Equity</stp>
        <stp>ICB_INDUSTRY_NAME</stp>
        <stp>[VALORES POTENCIALES Y SEGUIMIENTO.xlsx]SPX SX5E CAC40 DAX30 IBEX35!R484C4</stp>
        <tr r="D484" s="6"/>
      </tp>
      <tp>
        <v>192.84616088867188</v>
        <stp/>
        <stp>##V3_BDPV12</stp>
        <stp>VRSK US Equity</stp>
        <stp>BEST_TARGET_PRICE</stp>
        <stp>[VALORES POTENCIALES Y SEGUIMIENTO.xlsx]POTENCIALES!R52C27</stp>
        <tr r="AA52" s="1"/>
      </tp>
      <tp t="s">
        <v>Consumer Discretionary</v>
        <stp/>
        <stp>##V3_BDPV12</stp>
        <stp>TGT UN Equity</stp>
        <stp>ICB_INDUSTRY_NAME</stp>
        <stp>[VALORES POTENCIALES Y SEGUIMIENTO.xlsx]SPX SX5E CAC40 DAX30 IBEX35!R444C4</stp>
        <tr r="D444" s="6"/>
      </tp>
      <tp t="s">
        <v>Consumer Staples</v>
        <stp/>
        <stp>##V3_BDPV12</stp>
        <stp>TSN UN Equity</stp>
        <stp>ICB_INDUSTRY_NAME</stp>
        <stp>[VALORES POTENCIALES Y SEGUIMIENTO.xlsx]SPX SX5E CAC40 DAX30 IBEX35!R454C4</stp>
        <tr r="D454" s="6"/>
      </tp>
      <tp t="s">
        <v>Maire Tecnimont SpA</v>
        <stp/>
        <stp>##V3_BDPV12</stp>
        <stp>MT IM Equity</stp>
        <stp>SECURITY_NAME</stp>
        <stp>[VALORES POTENCIALES Y SEGUIMIENTO.xlsx]CARTERA!R65C10</stp>
        <tr r="J65" s="4"/>
      </tp>
      <tp t="s">
        <v>Real Estate</v>
        <stp/>
        <stp>##V3_BDPV12</stp>
        <stp>UDR UN Equity</stp>
        <stp>ICB_INDUSTRY_NAME</stp>
        <stp>[VALORES POTENCIALES Y SEGUIMIENTO.xlsx]SPX SX5E CAC40 DAX30 IBEX35!R464C4</stp>
        <tr r="D464" s="6"/>
      </tp>
      <tp t="s">
        <v>Coca-Cola Co/The</v>
        <stp/>
        <stp>##V3_BDPV12</stp>
        <stp>KO US Equity</stp>
        <stp>SECURITY_NAME</stp>
        <stp>[VALORES POTENCIALES Y SEGUIMIENTO.xlsx]CARTERA!R42C34</stp>
        <tr r="AH42" s="4"/>
      </tp>
      <tp t="s">
        <v>Kroger Co/The</v>
        <stp/>
        <stp>##V3_BDPV12</stp>
        <stp>KR US Equity</stp>
        <stp>SECURITY_NAME</stp>
        <stp>[VALORES POTENCIALES Y SEGUIMIENTO.xlsx]CARTERA!R43C34</stp>
        <tr r="AH43" s="4"/>
      </tp>
      <tp t="s">
        <v>Meta Platforms Inc</v>
        <stp/>
        <stp>##V3_BDPV12</stp>
        <stp>FB US Equity</stp>
        <stp>SECURITY_NAME</stp>
        <stp>[VALORES POTENCIALES Y SEGUIMIENTO.xlsx]CARTERA!R37C34</stp>
        <tr r="AH37" s="4"/>
      </tp>
      <tp t="s">
        <v>Boeing Co/The</v>
        <stp/>
        <stp>##V3_BDPV12</stp>
        <stp>BA US Equity</stp>
        <stp>SECURITY_NAME</stp>
        <stp>[VALORES POTENCIALES Y SEGUIMIENTO.xlsx]CARTERA!R24C34</stp>
        <tr r="AH24" s="4"/>
      </tp>
      <tp t="s">
        <v>Teekay Corp</v>
        <stp/>
        <stp>##V3_BDPV12</stp>
        <stp>TK US Equity</stp>
        <stp>SECURITY_NAME</stp>
        <stp>[VALORES POTENCIALES Y SEGUIMIENTO.xlsx]CARTERA!R64C34</stp>
        <tr r="AH64" s="4"/>
      </tp>
      <tp t="s">
        <v>Consumer Discretionary</v>
        <stp/>
        <stp>##V3_BDPV12</stp>
        <stp>KMX UN Equity</stp>
        <stp>ICB_INDUSTRY_NAME</stp>
        <stp>[VALORES POTENCIALES Y SEGUIMIENTO.xlsx]SPX SX5E CAC40 DAX30 IBEX35!R274C4</stp>
        <tr r="D274" s="6"/>
      </tp>
      <tp t="s">
        <v>Coca-Cola Co/The</v>
        <stp/>
        <stp>##V3_BDPV12</stp>
        <stp>KO US Equity</stp>
        <stp>SECURITY_NAME</stp>
        <stp>[VALORES POTENCIALES Y SEGUIMIENTO.xlsx]CARTERA!R42C10</stp>
        <tr r="J42" s="4"/>
      </tp>
      <tp t="s">
        <v>Kroger Co/The</v>
        <stp/>
        <stp>##V3_BDPV12</stp>
        <stp>KR US Equity</stp>
        <stp>SECURITY_NAME</stp>
        <stp>[VALORES POTENCIALES Y SEGUIMIENTO.xlsx]CARTERA!R43C10</stp>
        <tr r="J43" s="4"/>
      </tp>
      <tp t="s">
        <v>Boeing Co/The</v>
        <stp/>
        <stp>##V3_BDPV12</stp>
        <stp>BA US Equity</stp>
        <stp>SECURITY_NAME</stp>
        <stp>[VALORES POTENCIALES Y SEGUIMIENTO.xlsx]CARTERA!R24C10</stp>
        <tr r="J24" s="4"/>
      </tp>
      <tp t="s">
        <v>Meta Platforms Inc</v>
        <stp/>
        <stp>##V3_BDPV12</stp>
        <stp>FB US Equity</stp>
        <stp>SECURITY_NAME</stp>
        <stp>[VALORES POTENCIALES Y SEGUIMIENTO.xlsx]CARTERA!R37C10</stp>
        <tr r="J37" s="4"/>
      </tp>
      <tp t="s">
        <v>Teekay Corp</v>
        <stp/>
        <stp>##V3_BDPV12</stp>
        <stp>TK US Equity</stp>
        <stp>SECURITY_NAME</stp>
        <stp>[VALORES POTENCIALES Y SEGUIMIENTO.xlsx]CARTERA!R64C10</stp>
        <tr r="J64" s="4"/>
      </tp>
      <tp t="s">
        <v>Real Estate</v>
        <stp/>
        <stp>##V3_BDPV12</stp>
        <stp>IRM UN Equity</stp>
        <stp>ICB_INDUSTRY_NAME</stp>
        <stp>[VALORES POTENCIALES Y SEGUIMIENTO.xlsx]SPX SX5E CAC40 DAX30 IBEX35!R254C4</stp>
        <tr r="D254" s="6"/>
      </tp>
      <tp t="s">
        <v>Utilities</v>
        <stp/>
        <stp>##V3_BDPV12</stp>
        <stp>NEE UN Equity</stp>
        <stp>ICB_INDUSTRY_NAME</stp>
        <stp>[VALORES POTENCIALES Y SEGUIMIENTO.xlsx]SPX SX5E CAC40 DAX30 IBEX35!R334C4</stp>
        <tr r="D334" s="6"/>
      </tp>
      <tp t="s">
        <v>Industrials</v>
        <stp/>
        <stp>##V3_BDPV12</stp>
        <stp>NSC UN Equity</stp>
        <stp>ICB_INDUSTRY_NAME</stp>
        <stp>[VALORES POTENCIALES Y SEGUIMIENTO.xlsx]SPX SX5E CAC40 DAX30 IBEX35!R344C4</stp>
        <tr r="D344" s="6"/>
      </tp>
      <tp t="s">
        <v>Basic Materials</v>
        <stp/>
        <stp>##V3_BDPV12</stp>
        <stp>LIN UN Equity</stp>
        <stp>ICB_INDUSTRY_NAME</stp>
        <stp>[VALORES POTENCIALES Y SEGUIMIENTO.xlsx]SPX SX5E CAC40 DAX30 IBEX35!R284C4</stp>
        <tr r="D284" s="6"/>
      </tp>
      <tp t="s">
        <v>Consumer Discretionary</v>
        <stp/>
        <stp>##V3_BDPV12</stp>
        <stp>LVS UN Equity</stp>
        <stp>ICB_INDUSTRY_NAME</stp>
        <stp>[VALORES POTENCIALES Y SEGUIMIENTO.xlsx]SPX SX5E CAC40 DAX30 IBEX35!R294C4</stp>
        <tr r="D294" s="6"/>
      </tp>
      <tp t="s">
        <v>Financials</v>
        <stp/>
        <stp>##V3_BDPV12</stp>
        <stp>MMC UN Equity</stp>
        <stp>ICB_INDUSTRY_NAME</stp>
        <stp>[VALORES POTENCIALES Y SEGUIMIENTO.xlsx]SPX SX5E CAC40 DAX30 IBEX35!R314C4</stp>
        <tr r="D314" s="6"/>
      </tp>
      <tp t="s">
        <v>Consumer Staples</v>
        <stp/>
        <stp>##V3_BDPV12</stp>
        <stp>MCK UN Equity</stp>
        <stp>ICB_INDUSTRY_NAME</stp>
        <stp>[VALORES POTENCIALES Y SEGUIMIENTO.xlsx]SPX SX5E CAC40 DAX30 IBEX35!R304C4</stp>
        <tr r="D304" s="6"/>
      </tp>
      <tp t="s">
        <v>Financials</v>
        <stp/>
        <stp>##V3_BDPV12</stp>
        <stp>SPGI UN Equity</stp>
        <stp>ICB_INDUSTRY_NAME</stp>
        <stp>[VALORES POTENCIALES Y SEGUIMIENTO.xlsx]SPX SX5E CAC40 DAX30 IBEX35!R424C4</stp>
        <tr r="D424" s="6"/>
      </tp>
      <tp t="s">
        <v>Industrials</v>
        <stp/>
        <stp>##V3_BDPV12</stp>
        <stp>COF UN Equity</stp>
        <stp>ICB_INDUSTRY_NAME</stp>
        <stp>[VALORES POTENCIALES Y SEGUIMIENTO.xlsx]SPX SX5E CAC40 DAX30 IBEX35!R114C4</stp>
        <tr r="D114" s="6"/>
      </tp>
      <tp t="s">
        <v>Technology</v>
        <stp/>
        <stp>##V3_BDPV12</stp>
        <stp>QRVO UW Equity</stp>
        <stp>ICB_INDUSTRY_NAME</stp>
        <stp>[VALORES POTENCIALES Y SEGUIMIENTO.xlsx]SPX SX5E CAC40 DAX30 IBEX35!R396C4</stp>
        <tr r="D396" s="6"/>
      </tp>
      <tp t="s">
        <v>Consumer Discretionary</v>
        <stp/>
        <stp>##V3_BDPV12</stp>
        <stp>TSLA UW Equity</stp>
        <stp>ICB_INDUSTRY_NAME</stp>
        <stp>[VALORES POTENCIALES Y SEGUIMIENTO.xlsx]SPX SX5E CAC40 DAX30 IBEX35!R453C4</stp>
        <tr r="D453" s="6"/>
      </tp>
      <tp t="s">
        <v>Industrials</v>
        <stp/>
        <stp>##V3_BDPV12</stp>
        <stp>GPN UN Equity</stp>
        <stp>ICB_INDUSTRY_NAME</stp>
        <stp>[VALORES POTENCIALES Y SEGUIMIENTO.xlsx]SPX SX5E CAC40 DAX30 IBEX35!R214C4</stp>
        <tr r="D214" s="6"/>
      </tp>
      <tp t="s">
        <v>Consumer Discretionary</v>
        <stp/>
        <stp>##V3_BDPV12</stp>
        <stp>DAL UN Equity</stp>
        <stp>ICB_INDUSTRY_NAME</stp>
        <stp>[VALORES POTENCIALES Y SEGUIMIENTO.xlsx]SPX SX5E CAC40 DAX30 IBEX35!R134C4</stp>
        <tr r="D134" s="6"/>
      </tp>
      <tp t="s">
        <v>Utilities</v>
        <stp/>
        <stp>##V3_BDPV12</stp>
        <stp>DUK UN Equity</stp>
        <stp>ICB_INDUSTRY_NAME</stp>
        <stp>[VALORES POTENCIALES Y SEGUIMIENTO.xlsx]SPX SX5E CAC40 DAX30 IBEX35!R154C4</stp>
        <tr r="D154" s="6"/>
      </tp>
      <tp t="s">
        <v>Utilities</v>
        <stp/>
        <stp>##V3_BDPV12</stp>
        <stp>EIX UN Equity</stp>
        <stp>ICB_INDUSTRY_NAME</stp>
        <stp>[VALORES POTENCIALES Y SEGUIMIENTO.xlsx]SPX SX5E CAC40 DAX30 IBEX35!R164C4</stp>
        <tr r="D164" s="6"/>
      </tp>
      <tp t="s">
        <v>Industrials</v>
        <stp/>
        <stp>##V3_BDPV12</stp>
        <stp>ETN UN Equity</stp>
        <stp>ICB_INDUSTRY_NAME</stp>
        <stp>[VALORES POTENCIALES Y SEGUIMIENTO.xlsx]SPX SX5E CAC40 DAX30 IBEX35!R174C4</stp>
        <tr r="D174" s="6"/>
      </tp>
      <tp>
        <v>111.84</v>
        <stp/>
        <stp>##V3_BDPV12</stp>
        <stp>SAP GY Equity</stp>
        <stp>LAST PRICE</stp>
        <stp>[VALORES POTENCIALES Y SEGUIMIENTO.xlsx]CARTERA!R15C15</stp>
        <tr r="O15" s="4"/>
      </tp>
      <tp>
        <v>0</v>
        <stp/>
        <stp>##V3_BDPV12</stp>
        <stp>APPF US Equity</stp>
        <stp>EQY_DPS</stp>
        <stp>[VALORES POTENCIALES Y SEGUIMIENTO.xlsx]POTENCIALES!R284C10</stp>
        <tr r="J284" s="1"/>
      </tp>
      <tp t="s">
        <v>#N/A N/A</v>
        <stp/>
        <stp>##V3_BDPV12</stp>
        <stp>PDD US Equity</stp>
        <stp>NET_DEBT_TO_EBITDA</stp>
        <stp>[VALORES POTENCIALES Y SEGUIMIENTO.xlsx]CARTERA!R23C23</stp>
        <tr r="W23" s="4"/>
      </tp>
      <tp>
        <v>20.52</v>
        <stp/>
        <stp>##V3_BDPV12</stp>
        <stp>SOW GY Equity</stp>
        <stp>LAST PRICE</stp>
        <stp>[VALORES POTENCIALES Y SEGUIMIENTO.xlsx]CARTERA!R38C15</stp>
        <tr r="O38" s="4"/>
      </tp>
      <tp t="s">
        <v>Industrials</v>
        <stp/>
        <stp>##V3_BDPV12</stp>
        <stp>ACS SM Equity</stp>
        <stp>ICB_INDUSTRY_NAME</stp>
        <stp>[VALORES POTENCIALES Y SEGUIMIENTO.xlsx]SPX SX5E CAC40 DAX30 IBEX35!R7C40</stp>
        <tr r="AN7" s="6"/>
      </tp>
      <tp>
        <v>3.5671313279530446</v>
        <stp/>
        <stp>##V3_BDPV12</stp>
        <stp>LDO IM Equity</stp>
        <stp>NET_DEBT_TO_EBITDA</stp>
        <stp>[VALORES POTENCIALES Y SEGUIMIENTO.xlsx]CARTERA!R60C23</stp>
        <tr r="W60" s="4"/>
      </tp>
      <tp t="s">
        <v>Consumer Discretionary</v>
        <stp/>
        <stp>##V3_BDPV12</stp>
        <stp>ADS GY Equity</stp>
        <stp>ICB_INDUSTRY_NAME</stp>
        <stp>[VALORES POTENCIALES Y SEGUIMIENTO.xlsx]SPX SX5E CAC40 DAX30 IBEX35!R9C13</stp>
        <tr r="M9" s="6"/>
      </tp>
      <tp t="s">
        <v>Consumer Discretionary</v>
        <stp/>
        <stp>##V3_BDPV12</stp>
        <stp>ADS GY Equity</stp>
        <stp>ICB_INDUSTRY_NAME</stp>
        <stp>[VALORES POTENCIALES Y SEGUIMIENTO.xlsx]SPX SX5E CAC40 DAX30 IBEX35!R8C31</stp>
        <tr r="AE8" s="6"/>
      </tp>
      <tp>
        <v>143.63999999999999</v>
        <stp/>
        <stp>##V3_BDPV12</stp>
        <stp>AI FP Equity</stp>
        <stp>LAST PRICE</stp>
        <stp>[VALORES POTENCIALES Y SEGUIMIENTO.xlsx]CARTERA!R19C15</stp>
        <tr r="O19" s="4"/>
      </tp>
      <tp>
        <v>155.80000000000001</v>
        <stp/>
        <stp>##V3_BDPV12</stp>
        <stp>AM FP Equity</stp>
        <stp>LAST PRICE</stp>
        <stp>[VALORES POTENCIALES Y SEGUIMIENTO.xlsx]CARTERA!R13C15</stp>
        <tr r="O13" s="4"/>
      </tp>
      <tp>
        <v>0</v>
        <stp/>
        <stp>##V3_BDPV12</stp>
        <stp>WEX US Equity</stp>
        <stp>EQY_DPS</stp>
        <stp>[VALORES POTENCIALES Y SEGUIMIENTO.xlsx]POTENCIALES!R187C10</stp>
        <tr r="J187" s="1"/>
      </tp>
      <tp>
        <v>0.72</v>
        <stp/>
        <stp>##V3_BDPV12</stp>
        <stp>CIX CN Equity</stp>
        <stp>EQY_DPS</stp>
        <stp>[VALORES POTENCIALES Y SEGUIMIENTO.xlsx]POTENCIALES!R111C10</stp>
        <tr r="J111" s="1"/>
      </tp>
      <tp>
        <v>1.56</v>
        <stp/>
        <stp>##V3_BDPV12</stp>
        <stp>EFX US Equity</stp>
        <stp>EQY_DPS</stp>
        <stp>[VALORES POTENCIALES Y SEGUIMIENTO.xlsx]POTENCIALES!R180C10</stp>
        <tr r="J180" s="1"/>
      </tp>
      <tp>
        <v>0.4</v>
        <stp/>
        <stp>##V3_BDPV12</stp>
        <stp>CSX US Equity</stp>
        <stp>EQY_DPS</stp>
        <stp>[VALORES POTENCIALES Y SEGUIMIENTO.xlsx]POTENCIALES!R174C10</stp>
        <tr r="J174" s="1"/>
      </tp>
      <tp t="s">
        <v>#N/A Field Not Applicable</v>
        <stp/>
        <stp>##V3_BDPV12</stp>
        <stp>UTX US Equity</stp>
        <stp>EQY_DPS</stp>
        <stp>[VALORES POTENCIALES Y SEGUIMIENTO.xlsx]POTENCIALES!R205C10</stp>
        <tr r="J205" s="1"/>
      </tp>
      <tp>
        <v>4.4800000000000004</v>
        <stp/>
        <stp>##V3_BDPV12</stp>
        <stp>LHX US Equity</stp>
        <stp>EQY_DPS</stp>
        <stp>[VALORES POTENCIALES Y SEGUIMIENTO.xlsx]POTENCIALES!R204C10</stp>
        <tr r="J204" s="1"/>
      </tp>
      <tp>
        <v>2.77</v>
        <stp/>
        <stp>##V3_BDPV12</stp>
        <stp>STX US Equity</stp>
        <stp>EQY_DPS</stp>
        <stp>[VALORES POTENCIALES Y SEGUIMIENTO.xlsx]POTENCIALES!R344C10</stp>
        <tr r="J344" s="1"/>
      </tp>
      <tp>
        <v>1.5449999999999999</v>
        <stp/>
        <stp>##V3_BDPV12</stp>
        <stp>DOX US Equity</stp>
        <stp>EQY_DPS</stp>
        <stp>[VALORES POTENCIALES Y SEGUIMIENTO.xlsx]POTENCIALES!R336C10</stp>
        <tr r="J336" s="1"/>
      </tp>
      <tp>
        <v>12289.398396730001</v>
        <stp/>
        <stp>##V3_BDPV12</stp>
        <stp>M US Equity</stp>
        <stp>CURR_ENTP_VAL</stp>
        <stp>[VALORES POTENCIALES Y SEGUIMIENTO.xlsx]POTENCIALES!R238C18</stp>
        <tr r="R238" s="1"/>
      </tp>
      <tp>
        <v>2766.7626389000002</v>
        <stp/>
        <stp>##V3_BDPV12</stp>
        <stp>B US Equity</stp>
        <stp>CURR_ENTP_VAL</stp>
        <stp>[VALORES POTENCIALES Y SEGUIMIENTO.xlsx]POTENCIALES!R209C18</stp>
        <tr r="R209" s="1"/>
      </tp>
      <tp>
        <v>48.42</v>
        <stp/>
        <stp>##V3_BDPV12</stp>
        <stp>B US Equity</stp>
        <stp>HIGH_52WEEK</stp>
        <stp>[VALORES POTENCIALES Y SEGUIMIENTO.xlsx]POTENCIALES!R209C33</stp>
        <tr r="AG209" s="1"/>
      </tp>
      <tp>
        <v>19521.745061950001</v>
        <stp/>
        <stp>##V3_BDPV12</stp>
        <stp>J US Equity</stp>
        <stp>CURR_ENTP_VAL</stp>
        <stp>[VALORES POTENCIALES Y SEGUIMIENTO.xlsx]POTENCIALES!R137C18</stp>
        <tr r="R137" s="1"/>
      </tp>
      <tp>
        <v>47285.48011325</v>
        <stp/>
        <stp>##V3_BDPV12</stp>
        <stp>A US Equity</stp>
        <stp>CURR_ENTP_VAL</stp>
        <stp>[VALORES POTENCIALES Y SEGUIMIENTO.xlsx]POTENCIALES!R131C18</stp>
        <tr r="R131" s="1"/>
      </tp>
      <tp>
        <v>486204.86790362798</v>
        <stp/>
        <stp>##V3_BDPV12</stp>
        <stp>V US Equity</stp>
        <stp>CURR_ENTP_VAL</stp>
        <stp>[VALORES POTENCIALES Y SEGUIMIENTO.xlsx]POTENCIALES!R105C18</stp>
        <tr r="R105" s="1"/>
      </tp>
      <tp>
        <v>9674.5159999999996</v>
        <stp/>
        <stp>##V3_BDPV12</stp>
        <stp>NCR US Equity</stp>
        <stp>CURR_ENTP_VAL</stp>
        <stp>[VALORES POTENCIALES Y SEGUIMIENTO.xlsx]POTENCIALES!R343C18</stp>
        <tr r="R343" s="1"/>
      </tp>
      <tp>
        <v>90988.930000000008</v>
        <stp/>
        <stp>##V3_BDPV12</stp>
        <stp>NOW US Equity</stp>
        <stp>CURR_ENTP_VAL</stp>
        <stp>[VALORES POTENCIALES Y SEGUIMIENTO.xlsx]POTENCIALES!R285C18</stp>
        <tr r="R285" s="1"/>
      </tp>
      <tp>
        <v>79734.480895945002</v>
        <stp/>
        <stp>##V3_BDPV12</stp>
        <stp>NOC US Equity</stp>
        <stp>CURR_ENTP_VAL</stp>
        <stp>[VALORES POTENCIALES Y SEGUIMIENTO.xlsx]POTENCIALES!R199C18</stp>
        <tr r="R199" s="1"/>
      </tp>
      <tp>
        <v>25.71605242635199</v>
        <stp/>
        <stp>##V3_BDPV12</stp>
        <stp>PEP US Equity</stp>
        <stp>pe_ratio</stp>
        <stp>[VALORES POTENCIALES Y SEGUIMIENTO.xlsx]POTENCIALES!R35C16</stp>
        <tr r="P35" s="1"/>
      </tp>
      <tp>
        <v>28.642308161808891</v>
        <stp/>
        <stp>##V3_BDPV12</stp>
        <stp>NSP US Equity</stp>
        <stp>pe_ratio</stp>
        <stp>[VALORES POTENCIALES Y SEGUIMIENTO.xlsx]POTENCIALES!R56C16</stp>
        <tr r="P56" s="1"/>
      </tp>
      <tp>
        <v>22.339744387185171</v>
        <stp/>
        <stp>##V3_BDPV12</stp>
        <stp>KDP US Equity</stp>
        <stp>pe_ratio</stp>
        <stp>[VALORES POTENCIALES Y SEGUIMIENTO.xlsx]POTENCIALES!R34C16</stp>
        <tr r="P34" s="1"/>
      </tp>
      <tp>
        <v>18.734561135039979</v>
        <stp/>
        <stp>##V3_BDPV12</stp>
        <stp>REGN US Equity</stp>
        <stp>pe_ratio</stp>
        <stp>[VALORES POTENCIALES Y SEGUIMIENTO.xlsx]POTENCIALES!R41C16</stp>
        <tr r="P41" s="1"/>
      </tp>
      <tp>
        <v>61.869522144441014</v>
        <stp/>
        <stp>##V3_BDPV12</stp>
        <stp>RGEN US Equity</stp>
        <stp>pe_ratio</stp>
        <stp>[VALORES POTENCIALES Y SEGUIMIENTO.xlsx]POTENCIALES!R75C16</stp>
        <tr r="P75" s="1"/>
      </tp>
      <tp t="s">
        <v>#N/A N/A</v>
        <stp/>
        <stp>##V3_BDPV12</stp>
        <stp>PTON US Equity</stp>
        <stp>pe_ratio</stp>
        <stp>[VALORES POTENCIALES Y SEGUIMIENTO.xlsx]POTENCIALES!R22C16</stp>
        <tr r="P22" s="1"/>
      </tp>
      <tp t="s">
        <v>#N/A N/A</v>
        <stp/>
        <stp>##V3_BDPV12</stp>
        <stp>NLSN US Equity</stp>
        <stp>pe_ratio</stp>
        <stp>[VALORES POTENCIALES Y SEGUIMIENTO.xlsx]POTENCIALES!R48C16</stp>
        <tr r="P48" s="1"/>
      </tp>
      <tp>
        <v>64.269654065715542</v>
        <stp/>
        <stp>##V3_BDPV12</stp>
        <stp>MORN US Equity</stp>
        <stp>pe_ratio</stp>
        <stp>[VALORES POTENCIALES Y SEGUIMIENTO.xlsx]POTENCIALES!R44C16</stp>
        <tr r="P44" s="1"/>
      </tp>
      <tp>
        <v>71143.087827759999</v>
        <stp/>
        <stp>##V3_BDPV12</stp>
        <stp>NSC US Equity</stp>
        <stp>CURR_ENTP_VAL</stp>
        <stp>[VALORES POTENCIALES Y SEGUIMIENTO.xlsx]POTENCIALES!R171C18</stp>
        <tr r="R171" s="1"/>
      </tp>
      <tp t="s">
        <v>USD</v>
        <stp/>
        <stp>##V3_BDPV12</stp>
        <stp>JWN US Equity</stp>
        <stp>CRNCY</stp>
        <stp>[VALORES POTENCIALES Y SEGUIMIENTO.xlsx]POTENCIALES!R235C14</stp>
        <tr r="N235" s="1"/>
      </tp>
      <tp>
        <v>9.120609729286393</v>
        <stp/>
        <stp>##V3_BDPV12</stp>
        <stp>ALSN US Equity</stp>
        <stp>pe_ratio</stp>
        <stp>[VALORES POTENCIALES Y SEGUIMIENTO.xlsx]POTENCIALES!R18C16</stp>
        <tr r="P18" s="1"/>
      </tp>
      <tp>
        <v>17.163474272023624</v>
        <stp/>
        <stp>##V3_BDPV12</stp>
        <stp>ASGN US Equity</stp>
        <stp>pe_ratio</stp>
        <stp>[VALORES POTENCIALES Y SEGUIMIENTO.xlsx]POTENCIALES!R60C16</stp>
        <tr r="P60" s="1"/>
      </tp>
      <tp>
        <v>15.435</v>
        <stp/>
        <stp>##V3_BDPV12</stp>
        <stp>QTRX US Equity</stp>
        <stp>LAST PRICE</stp>
        <stp>[VALORES POTENCIALES Y SEGUIMIENTO.xlsx]CARTERA!R18C15</stp>
        <tr r="O18" s="4"/>
      </tp>
      <tp t="s">
        <v>#N/A Field Not Applicable</v>
        <stp/>
        <stp>##V3_BDPV12</stp>
        <stp>CHKP US Equity</stp>
        <stp>DVD_PAY_DT</stp>
        <stp>[VALORES POTENCIALES Y SEGUIMIENTO.xlsx]CARTERA!R35C41</stp>
        <tr r="AO35" s="4"/>
      </tp>
      <tp>
        <v>7.9776486902816224</v>
        <stp/>
        <stp>##V3_BDPV12</stp>
        <stp>GLNG US Equity</stp>
        <stp>EV_EBITDA_ADJUSTED</stp>
        <stp>[VALORES POTENCIALES Y SEGUIMIENTO.xlsx]CARTERA!R61C17</stp>
        <tr r="Q61" s="4"/>
      </tp>
      <tp>
        <v>26713315095.600002</v>
        <stp/>
        <stp>##V3_BDPV12</stp>
        <stp>KNEBV FH Equity</stp>
        <stp>CUR_MKT_CAP</stp>
        <stp>[VALORES POTENCIALES Y SEGUIMIENTO.xlsx]SPX SX5E CAC40 DAX30 IBEX35!R38C12</stp>
        <tr r="L38" s="6"/>
      </tp>
      <tp>
        <v>206.01</v>
        <stp/>
        <stp>##V3_BDPV12</stp>
        <stp>BA US Equity</stp>
        <stp>PX_CLOSE_1D</stp>
        <stp>[VALORES POTENCIALES Y SEGUIMIENTO.xlsx]POTENCIALES!R196C32</stp>
        <tr r="AF196" s="1"/>
      </tp>
      <tp>
        <v>373.91</v>
        <stp/>
        <stp>##V3_BDPV12</stp>
        <stp>MA US Equity</stp>
        <stp>PX_CLOSE_1D</stp>
        <stp>[VALORES POTENCIALES Y SEGUIMIENTO.xlsx]POTENCIALES!R103C32</stp>
        <tr r="AF103" s="1"/>
      </tp>
      <tp>
        <v>113.92</v>
        <stp/>
        <stp>##V3_BDPV12</stp>
        <stp>EA US Equity</stp>
        <stp>PX_CLOSE_1D</stp>
        <stp>[VALORES POTENCIALES Y SEGUIMIENTO.xlsx]POTENCIALES!R329C32</stp>
        <tr r="AF329" s="1"/>
      </tp>
      <tp t="s">
        <v>USD</v>
        <stp/>
        <stp>##V3_BDPV12</stp>
        <stp>EXPO US Equity</stp>
        <stp>CRNCY</stp>
        <stp>[VALORES POTENCIALES Y SEGUIMIENTO.xlsx]POTENCIALES!R139C14</stp>
        <tr r="N139" s="1"/>
      </tp>
      <tp t="s">
        <v>USD</v>
        <stp/>
        <stp>##V3_BDPV12</stp>
        <stp>EXPD US Equity</stp>
        <stp>CRNCY</stp>
        <stp>[VALORES POTENCIALES Y SEGUIMIENTO.xlsx]POTENCIALES!R177C14</stp>
        <tr r="N177" s="1"/>
      </tp>
      <tp t="s">
        <v>USD</v>
        <stp/>
        <stp>##V3_BDPV12</stp>
        <stp>EXPE US Equity</stp>
        <stp>CRNCY</stp>
        <stp>[VALORES POTENCIALES Y SEGUIMIENTO.xlsx]POTENCIALES!R264C14</stp>
        <tr r="N264" s="1"/>
      </tp>
      <tp t="s">
        <v>Financials</v>
        <stp/>
        <stp>##V3_BDPV12</stp>
        <stp>RJF UN Equity</stp>
        <stp>ICB_INDUSTRY_NAME</stp>
        <stp>[VALORES POTENCIALES Y SEGUIMIENTO.xlsx]SPX SX5E CAC40 DAX30 IBEX35!R403C4</stp>
        <tr r="D403" s="6"/>
      </tp>
      <tp t="s">
        <v>Health Care</v>
        <stp/>
        <stp>##V3_BDPV12</stp>
        <stp>SYK UN Equity</stp>
        <stp>ICB_INDUSTRY_NAME</stp>
        <stp>[VALORES POTENCIALES Y SEGUIMIENTO.xlsx]SPX SX5E CAC40 DAX30 IBEX35!R433C4</stp>
        <tr r="D433" s="6"/>
      </tp>
      <tp t="s">
        <v>Real Estate</v>
        <stp/>
        <stp>##V3_BDPV12</stp>
        <stp>SPG UN Equity</stp>
        <stp>ICB_INDUSTRY_NAME</stp>
        <stp>[VALORES POTENCIALES Y SEGUIMIENTO.xlsx]SPX SX5E CAC40 DAX30 IBEX35!R423C4</stp>
        <tr r="D423" s="6"/>
      </tp>
      <tp t="s">
        <v>Consumer Discretionary</v>
        <stp/>
        <stp>##V3_BDPV12</stp>
        <stp>SBUX UW Equity</stp>
        <stp>ICB_INDUSTRY_NAME</stp>
        <stp>[VALORES POTENCIALES Y SEGUIMIENTO.xlsx]SPX SX5E CAC40 DAX30 IBEX35!R413C4</stp>
        <tr r="D413" s="6"/>
      </tp>
      <tp t="s">
        <v>Utilities</v>
        <stp/>
        <stp>##V3_BDPV12</stp>
        <stp>PNW UN Equity</stp>
        <stp>ICB_INDUSTRY_NAME</stp>
        <stp>[VALORES POTENCIALES Y SEGUIMIENTO.xlsx]SPX SX5E CAC40 DAX30 IBEX35!R383C4</stp>
        <tr r="D383" s="6"/>
      </tp>
      <tp t="s">
        <v>Energy</v>
        <stp/>
        <stp>##V3_BDPV12</stp>
        <stp>PXD UN Equity</stp>
        <stp>ICB_INDUSTRY_NAME</stp>
        <stp>[VALORES POTENCIALES Y SEGUIMIENTO.xlsx]SPX SX5E CAC40 DAX30 IBEX35!R393C4</stp>
        <tr r="D393" s="6"/>
      </tp>
      <tp t="s">
        <v>Consumer Discretionary</v>
        <stp/>
        <stp>##V3_BDPV12</stp>
        <stp>VFC UN Equity</stp>
        <stp>ICB_INDUSTRY_NAME</stp>
        <stp>[VALORES POTENCIALES Y SEGUIMIENTO.xlsx]SPX SX5E CAC40 DAX30 IBEX35!R473C4</stp>
        <tr r="D473" s="6"/>
      </tp>
      <tp t="s">
        <v>Health Care</v>
        <stp/>
        <stp>##V3_BDPV12</stp>
        <stp>TFX UN Equity</stp>
        <stp>ICB_INDUSTRY_NAME</stp>
        <stp>[VALORES POTENCIALES Y SEGUIMIENTO.xlsx]SPX SX5E CAC40 DAX30 IBEX35!R443C4</stp>
        <tr r="D443" s="6"/>
      </tp>
      <tp t="s">
        <v>Consumer Discretionary</v>
        <stp/>
        <stp>##V3_BDPV12</stp>
        <stp>UAL UW Equity</stp>
        <stp>ICB_INDUSTRY_NAME</stp>
        <stp>[VALORES POTENCIALES Y SEGUIMIENTO.xlsx]SPX SX5E CAC40 DAX30 IBEX35!R463C4</stp>
        <tr r="D463" s="6"/>
      </tp>
      <tp t="s">
        <v>Health Care</v>
        <stp/>
        <stp>##V3_BDPV12</stp>
        <stp>JNJ UN Equity</stp>
        <stp>ICB_INDUSTRY_NAME</stp>
        <stp>[VALORES POTENCIALES Y SEGUIMIENTO.xlsx]SPX SX5E CAC40 DAX30 IBEX35!R263C4</stp>
        <tr r="D263" s="6"/>
      </tp>
      <tp t="s">
        <v>iShares Global Clean Energy ET</v>
        <stp/>
        <stp>##V3_BDPV12</stp>
        <stp>ICLN US Equity</stp>
        <stp>SECURITY_NAME</stp>
        <stp>[VALORES POTENCIALES Y SEGUIMIENTO.xlsx]CARTERA!R52C10</stp>
        <tr r="J52" s="4"/>
      </tp>
      <tp t="s">
        <v>Energy</v>
        <stp/>
        <stp>##V3_BDPV12</stp>
        <stp>KMI UN Equity</stp>
        <stp>ICB_INDUSTRY_NAME</stp>
        <stp>[VALORES POTENCIALES Y SEGUIMIENTO.xlsx]SPX SX5E CAC40 DAX30 IBEX35!R273C4</stp>
        <tr r="D273" s="6"/>
      </tp>
      <tp t="s">
        <v>Health Care</v>
        <stp/>
        <stp>##V3_BDPV12</stp>
        <stp>HCA UN Equity</stp>
        <stp>ICB_INDUSTRY_NAME</stp>
        <stp>[VALORES POTENCIALES Y SEGUIMIENTO.xlsx]SPX SX5E CAC40 DAX30 IBEX35!R223C4</stp>
        <tr r="D223" s="6"/>
      </tp>
      <tp t="s">
        <v>Consumer Staples</v>
        <stp/>
        <stp>##V3_BDPV12</stp>
        <stp>HRL UN Equity</stp>
        <stp>ICB_INDUSTRY_NAME</stp>
        <stp>[VALORES POTENCIALES Y SEGUIMIENTO.xlsx]SPX SX5E CAC40 DAX30 IBEX35!R233C4</stp>
        <tr r="D233" s="6"/>
      </tp>
      <tp t="s">
        <v>iShares Global Clean Energy ET</v>
        <stp/>
        <stp>##V3_BDPV12</stp>
        <stp>ICLN US Equity</stp>
        <stp>SECURITY_NAME</stp>
        <stp>[VALORES POTENCIALES Y SEGUIMIENTO.xlsx]CARTERA!R52C34</stp>
        <tr r="AH52" s="4"/>
      </tp>
      <tp t="s">
        <v>Basic Materials</v>
        <stp/>
        <stp>##V3_BDPV12</stp>
        <stp>IFF UN Equity</stp>
        <stp>ICB_INDUSTRY_NAME</stp>
        <stp>[VALORES POTENCIALES Y SEGUIMIENTO.xlsx]SPX SX5E CAC40 DAX30 IBEX35!R243C4</stp>
        <tr r="D243" s="6"/>
      </tp>
      <tp t="s">
        <v>Utilities</v>
        <stp/>
        <stp>##V3_BDPV12</stp>
        <stp>NRG UN Equity</stp>
        <stp>ICB_INDUSTRY_NAME</stp>
        <stp>[VALORES POTENCIALES Y SEGUIMIENTO.xlsx]SPX SX5E CAC40 DAX30 IBEX35!R343C4</stp>
        <tr r="D343" s="6"/>
      </tp>
      <tp t="s">
        <v>Industrials</v>
        <stp/>
        <stp>##V3_BDPV12</stp>
        <stp>LHX UN Equity</stp>
        <stp>ICB_INDUSTRY_NAME</stp>
        <stp>[VALORES POTENCIALES Y SEGUIMIENTO.xlsx]SPX SX5E CAC40 DAX30 IBEX35!R283C4</stp>
        <tr r="D283" s="6"/>
      </tp>
      <tp t="s">
        <v>Consumer Discretionary</v>
        <stp/>
        <stp>##V3_BDPV12</stp>
        <stp>LUV UN Equity</stp>
        <stp>ICB_INDUSTRY_NAME</stp>
        <stp>[VALORES POTENCIALES Y SEGUIMIENTO.xlsx]SPX SX5E CAC40 DAX30 IBEX35!R293C4</stp>
        <tr r="D293" s="6"/>
      </tp>
      <tp t="s">
        <v>Industrials</v>
        <stp/>
        <stp>##V3_BDPV12</stp>
        <stp>MLM UN Equity</stp>
        <stp>ICB_INDUSTRY_NAME</stp>
        <stp>[VALORES POTENCIALES Y SEGUIMIENTO.xlsx]SPX SX5E CAC40 DAX30 IBEX35!R313C4</stp>
        <tr r="D313" s="6"/>
      </tp>
      <tp t="s">
        <v>Energy</v>
        <stp/>
        <stp>##V3_BDPV12</stp>
        <stp>MRO UN Equity</stp>
        <stp>ICB_INDUSTRY_NAME</stp>
        <stp>[VALORES POTENCIALES Y SEGUIMIENTO.xlsx]SPX SX5E CAC40 DAX30 IBEX35!R323C4</stp>
        <tr r="D323" s="6"/>
      </tp>
      <tp t="s">
        <v>Industrials</v>
        <stp/>
        <stp>##V3_BDPV12</stp>
        <stp>CSX UW Equity</stp>
        <stp>ICB_INDUSTRY_NAME</stp>
        <stp>[VALORES POTENCIALES Y SEGUIMIENTO.xlsx]SPX SX5E CAC40 DAX30 IBEX35!R123C4</stp>
        <tr r="D123" s="6"/>
      </tp>
      <tp t="s">
        <v>Utilities</v>
        <stp/>
        <stp>##V3_BDPV12</stp>
        <stp>CNP UN Equity</stp>
        <stp>ICB_INDUSTRY_NAME</stp>
        <stp>[VALORES POTENCIALES Y SEGUIMIENTO.xlsx]SPX SX5E CAC40 DAX30 IBEX35!R113C4</stp>
        <tr r="D113" s="6"/>
      </tp>
      <tp t="s">
        <v>Intel Corp</v>
        <stp/>
        <stp>##V3_BDPV12</stp>
        <stp>INTC US Equity</stp>
        <stp>SECURITY_NAME</stp>
        <stp>[VALORES POTENCIALES Y SEGUIMIENTO.xlsx]CARTERA!R28C10</stp>
        <tr r="J28" s="4"/>
      </tp>
      <tp>
        <v>54.45</v>
        <stp/>
        <stp>##V3_BDPV12</stp>
        <stp>HP US Equity</stp>
        <stp>HIGH_52WEEK</stp>
        <stp>[VALORES POTENCIALES Y SEGUIMIENTO.xlsx]POTENCIALES!R332C33</stp>
        <tr r="AG332" s="1"/>
      </tp>
      <tp t="s">
        <v>Consumer Discretionary</v>
        <stp/>
        <stp>##V3_BDPV12</stp>
        <stp>GPC UN Equity</stp>
        <stp>ICB_INDUSTRY_NAME</stp>
        <stp>[VALORES POTENCIALES Y SEGUIMIENTO.xlsx]SPX SX5E CAC40 DAX30 IBEX35!R213C4</stp>
        <tr r="D213" s="6"/>
      </tp>
      <tp>
        <v>111.45</v>
        <stp/>
        <stp>##V3_BDPV12</stp>
        <stp>CP CN Equity</stp>
        <stp>HIGH_52WEEK</stp>
        <stp>[VALORES POTENCIALES Y SEGUIMIENTO.xlsx]POTENCIALES!R170C33</stp>
        <tr r="AG170" s="1"/>
      </tp>
      <tp t="s">
        <v>Intel Corp</v>
        <stp/>
        <stp>##V3_BDPV12</stp>
        <stp>INTC US Equity</stp>
        <stp>SECURITY_NAME</stp>
        <stp>[VALORES POTENCIALES Y SEGUIMIENTO.xlsx]CARTERA!R28C34</stp>
        <tr r="AH28" s="4"/>
      </tp>
      <tp t="s">
        <v>Utilities</v>
        <stp/>
        <stp>##V3_BDPV12</stp>
        <stp>DTE UN Equity</stp>
        <stp>ICB_INDUSTRY_NAME</stp>
        <stp>[VALORES POTENCIALES Y SEGUIMIENTO.xlsx]SPX SX5E CAC40 DAX30 IBEX35!R153C4</stp>
        <tr r="D153" s="6"/>
      </tp>
      <tp t="s">
        <v>Industrials</v>
        <stp/>
        <stp>##V3_BDPV12</stp>
        <stp>EFX UN Equity</stp>
        <stp>ICB_INDUSTRY_NAME</stp>
        <stp>[VALORES POTENCIALES Y SEGUIMIENTO.xlsx]SPX SX5E CAC40 DAX30 IBEX35!R163C4</stp>
        <tr r="D163" s="6"/>
      </tp>
      <tp t="s">
        <v>Real Estate</v>
        <stp/>
        <stp>##V3_BDPV12</stp>
        <stp>ESS UN Equity</stp>
        <stp>ICB_INDUSTRY_NAME</stp>
        <stp>[VALORES POTENCIALES Y SEGUIMIENTO.xlsx]SPX SX5E CAC40 DAX30 IBEX35!R173C4</stp>
        <tr r="D173" s="6"/>
      </tp>
      <tp t="s">
        <v>USD</v>
        <stp/>
        <stp>##V3_BDPV12</stp>
        <stp>MXIM US Equity</stp>
        <stp>CRNCY</stp>
        <stp>[VALORES POTENCIALES Y SEGUIMIENTO.xlsx]POTENCIALES!R354C14</stp>
        <tr r="N354" s="1"/>
      </tp>
      <tp t="s">
        <v>UNITED STATES</v>
        <stp/>
        <stp>##V3_BDPV12</stp>
        <stp>BRK/B US Equity</stp>
        <stp>COUNTRY_FULL_NAME</stp>
        <stp>[VALORES POTENCIALES Y SEGUIMIENTO.xlsx]POTENCIALES!R115C13</stp>
        <tr r="M115" s="1"/>
      </tp>
      <tp>
        <v>0.16</v>
        <stp/>
        <stp>##V3_BDPV12</stp>
        <stp>NVDA US Equity</stp>
        <stp>EQY_DPS</stp>
        <stp>[VALORES POTENCIALES Y SEGUIMIENTO.xlsx]POTENCIALES!R346C10</stp>
        <tr r="J346" s="1"/>
      </tp>
      <tp>
        <v>0</v>
        <stp/>
        <stp>##V3_BDPV12</stp>
        <stp>BABA US Equity</stp>
        <stp>EQY_DPS</stp>
        <stp>[VALORES POTENCIALES Y SEGUIMIENTO.xlsx]POTENCIALES!R362C10</stp>
        <tr r="J362" s="1"/>
      </tp>
      <tp t="s">
        <v>Consumer Discretionary</v>
        <stp/>
        <stp>##V3_BDPV12</stp>
        <stp>AAP UN Equity</stp>
        <stp>ICB_INDUSTRY_NAME</stp>
        <stp>[VALORES POTENCIALES Y SEGUIMIENTO.xlsx]SPX SX5E CAC40 DAX30 IBEX35!R9C4</stp>
        <tr r="D9" s="6"/>
      </tp>
      <tp>
        <v>0</v>
        <stp/>
        <stp>##V3_BDPV12</stp>
        <stp>ZNGA US Equity</stp>
        <stp>EQY_DPS</stp>
        <stp>[VALORES POTENCIALES Y SEGUIMIENTO.xlsx]POTENCIALES!R328C10</stp>
        <tr r="J328" s="1"/>
      </tp>
      <tp>
        <v>0</v>
        <stp/>
        <stp>##V3_BDPV12</stp>
        <stp>ZBRA US Equity</stp>
        <stp>EQY_DPS</stp>
        <stp>[VALORES POTENCIALES Y SEGUIMIENTO.xlsx]POTENCIALES!R345C10</stp>
        <tr r="J345" s="1"/>
      </tp>
      <tp t="s">
        <v>#N/A N/A</v>
        <stp/>
        <stp>##V3_BDPV12</stp>
        <stp>EKT SM Equity</stp>
        <stp>EXPECTED_REPORT_DT</stp>
        <stp>[VALORES POTENCIALES Y SEGUIMIENTO.xlsx]CARTERA!R47C36</stp>
        <tr r="AJ47" s="4"/>
      </tp>
      <tp>
        <v>9.4</v>
        <stp/>
        <stp>##V3_BDPV12</stp>
        <stp>COR PL Equity</stp>
        <stp>LAST PRICE</stp>
        <stp>[VALORES POTENCIALES Y SEGUIMIENTO.xlsx]CARTERA!R54C15</stp>
        <tr r="O54" s="4"/>
      </tp>
      <tp>
        <v>0</v>
        <stp/>
        <stp>##V3_BDPV12</stp>
        <stp>ULTA US Equity</stp>
        <stp>EQY_DPS</stp>
        <stp>[VALORES POTENCIALES Y SEGUIMIENTO.xlsx]POTENCIALES!R237C10</stp>
        <tr r="J237" s="1"/>
      </tp>
      <tp t="s">
        <v>USD</v>
        <stp/>
        <stp>##V3_BDPV12</stp>
        <stp>KBR US Equity</stp>
        <stp>CRNCY</stp>
        <stp>[VALORES POTENCIALES Y SEGUIMIENTO.xlsx]POTENCIALES!R142C14</stp>
        <tr r="N142" s="1"/>
      </tp>
      <tp t="s">
        <v>#N/A N/A</v>
        <stp/>
        <stp>##V3_BDPV12</stp>
        <stp>XLNX US Equity</stp>
        <stp>pe_ratio</stp>
        <stp>[VALORES POTENCIALES Y SEGUIMIENTO.xlsx]POTENCIALES!R347C16</stp>
        <tr r="P347" s="1"/>
      </tp>
      <tp t="s">
        <v>USD</v>
        <stp/>
        <stp>##V3_BDPV12</stp>
        <stp>KFY US Equity</stp>
        <stp>CRNCY</stp>
        <stp>[VALORES POTENCIALES Y SEGUIMIENTO.xlsx]POTENCIALES!R250C14</stp>
        <tr r="N250" s="1"/>
      </tp>
      <tp>
        <v>0.89254</v>
        <stp/>
        <stp>##V3_BDPV12</stp>
        <stp>eurgbp curncy</stp>
        <stp>last_price</stp>
        <stp>[VALORES POTENCIALES Y SEGUIMIENTO.xlsx]CARTERA!R5C14</stp>
        <tr r="N5" s="4"/>
      </tp>
      <tp>
        <v>7588.8659689599999</v>
        <stp/>
        <stp>##V3_BDPV12</stp>
        <stp>OSK US Equity</stp>
        <stp>CURR_ENTP_VAL</stp>
        <stp>[VALORES POTENCIALES Y SEGUIMIENTO.xlsx]POTENCIALES!R154C18</stp>
        <tr r="R154" s="1"/>
      </tp>
      <tp t="s">
        <v>USD</v>
        <stp/>
        <stp>##V3_BDPV12</stp>
        <stp>KSS US Equity</stp>
        <stp>CRNCY</stp>
        <stp>[VALORES POTENCIALES Y SEGUIMIENTO.xlsx]POTENCIALES!R239C14</stp>
        <tr r="N239" s="1"/>
      </tp>
      <tp t="s">
        <v>USD</v>
        <stp/>
        <stp>##V3_BDPV12</stp>
        <stp>KSU US Equity</stp>
        <stp>CRNCY</stp>
        <stp>[VALORES POTENCIALES Y SEGUIMIENTO.xlsx]POTENCIALES!R175C14</stp>
        <tr r="N175" s="1"/>
      </tp>
      <tp>
        <v>17.064566466767218</v>
        <stp/>
        <stp>##V3_BDPV12</stp>
        <stp>CSCO US Equity</stp>
        <stp>pe_ratio</stp>
        <stp>[VALORES POTENCIALES Y SEGUIMIENTO.xlsx]POTENCIALES!R13C16</stp>
        <tr r="P13" s="1"/>
      </tp>
      <tp t="s">
        <v>07/07/2022</v>
        <stp/>
        <stp>##V3_BDPV12</stp>
        <stp>ROVI SM Equity</stp>
        <stp>DVD_PAY_DT</stp>
        <stp>[VALORES POTENCIALES Y SEGUIMIENTO.xlsx]CARTERA!R36C41</stp>
        <tr r="AO36" s="4"/>
      </tp>
      <tp t="s">
        <v>28/03/2023</v>
        <stp/>
        <stp>##V3_BDPV12</stp>
        <stp>XPEV US Equity</stp>
        <stp>EXPECTED_REPORT_DT</stp>
        <stp>[VALORES POTENCIALES Y SEGUIMIENTO.xlsx]CARTERA!R33C36</stp>
        <tr r="AJ33" s="4"/>
      </tp>
      <tp t="s">
        <v>09/02/2023</v>
        <stp/>
        <stp>##V3_BDPV12</stp>
        <stp>SPGI US Equity</stp>
        <stp>EXPECTED_REPORT_DT</stp>
        <stp>[VALORES POTENCIALES Y SEGUIMIENTO.xlsx]CARTERA!R21C36</stp>
        <tr r="AJ21" s="4"/>
      </tp>
      <tp t="s">
        <v>#N/A Field Not Applicable</v>
        <stp/>
        <stp>##V3_BDPV12</stp>
        <stp>VIPS US Equity</stp>
        <stp>DVD_PAY_DT</stp>
        <stp>[VALORES POTENCIALES Y SEGUIMIENTO.xlsx]CARTERA!R58C41</stp>
        <tr r="AO58" s="4"/>
      </tp>
      <tp>
        <v>2.4433898048706704</v>
        <stp/>
        <stp>##V3_BDPV12</stp>
        <stp>EBRO SM Equity</stp>
        <stp>NET_DEBT_TO_EBITDA</stp>
        <stp>[VALORES POTENCIALES Y SEGUIMIENTO.xlsx]CARTERA!R49C23</stp>
        <tr r="W49" s="4"/>
      </tp>
      <tp t="s">
        <v>Utilities</v>
        <stp/>
        <stp>##V3_BDPV12</stp>
        <stp>XEL UW Equity</stp>
        <stp>ICB_INDUSTRY_NAME</stp>
        <stp>[VALORES POTENCIALES Y SEGUIMIENTO.xlsx]SPX SX5E CAC40 DAX30 IBEX35!R502C4</stp>
        <tr r="D502" s="6"/>
      </tp>
      <tp t="s">
        <v>USD</v>
        <stp/>
        <stp>##V3_BDPV12</stp>
        <stp>PYPL US Equity</stp>
        <stp>CRNCY</stp>
        <stp>[VALORES POTENCIALES Y SEGUIMIENTO.xlsx]POTENCIALES!R188C14</stp>
        <tr r="N188" s="1"/>
      </tp>
      <tp t="s">
        <v>UNITED STATES</v>
        <stp/>
        <stp>##V3_BDPV12</stp>
        <stp>PTON US Equity</stp>
        <stp>COUNTRY_FULL_NAME</stp>
        <stp>[VALORES POTENCIALES Y SEGUIMIENTO.xlsx]POTENCIALES!R22C13</stp>
        <tr r="M22" s="1"/>
      </tp>
      <tp>
        <v>15.52400016784668</v>
        <stp/>
        <stp>##V3_BDPV12</stp>
        <stp>PTON US Equity</stp>
        <stp>BEST_TARGET_PRICE</stp>
        <stp>[VALORES POTENCIALES Y SEGUIMIENTO.xlsx]POTENCIALES!R22C27</stp>
        <tr r="AA22" s="1"/>
      </tp>
      <tp t="s">
        <v>Industrials</v>
        <stp/>
        <stp>##V3_BDPV12</stp>
        <stp>RHI UN Equity</stp>
        <stp>ICB_INDUSTRY_NAME</stp>
        <stp>[VALORES POTENCIALES Y SEGUIMIENTO.xlsx]SPX SX5E CAC40 DAX30 IBEX35!R402C4</stp>
        <tr r="D402" s="6"/>
      </tp>
      <tp>
        <v>3187.7664249600002</v>
        <stp/>
        <stp>##V3_BDPV12</stp>
        <stp>EBRO SM Equity</stp>
        <stp>CURR_ENTP_VAL</stp>
        <stp>[VALORES POTENCIALES Y SEGUIMIENTO.xlsx]CARTERA!R49C21</stp>
        <tr r="U49" s="4"/>
      </tp>
      <tp t="s">
        <v>Industrials</v>
        <stp/>
        <stp>##V3_BDPV12</stp>
        <stp>SYF UN Equity</stp>
        <stp>ICB_INDUSTRY_NAME</stp>
        <stp>[VALORES POTENCIALES Y SEGUIMIENTO.xlsx]SPX SX5E CAC40 DAX30 IBEX35!R432C4</stp>
        <tr r="D432" s="6"/>
      </tp>
      <tp t="s">
        <v>Real Estate</v>
        <stp/>
        <stp>##V3_BDPV12</stp>
        <stp>SBAC UW Equity</stp>
        <stp>ICB_INDUSTRY_NAME</stp>
        <stp>[VALORES POTENCIALES Y SEGUIMIENTO.xlsx]SPX SX5E CAC40 DAX30 IBEX35!R412C4</stp>
        <tr r="D412" s="6"/>
      </tp>
      <tp t="s">
        <v>Industrials</v>
        <stp/>
        <stp>##V3_BDPV12</stp>
        <stp>PNR UN Equity</stp>
        <stp>ICB_INDUSTRY_NAME</stp>
        <stp>[VALORES POTENCIALES Y SEGUIMIENTO.xlsx]SPX SX5E CAC40 DAX30 IBEX35!R382C4</stp>
        <tr r="D382" s="6"/>
      </tp>
      <tp t="s">
        <v>Financials</v>
        <stp/>
        <stp>##V3_BDPV12</stp>
        <stp>PFG UW Equity</stp>
        <stp>ICB_INDUSTRY_NAME</stp>
        <stp>[VALORES POTENCIALES Y SEGUIMIENTO.xlsx]SPX SX5E CAC40 DAX30 IBEX35!R372C4</stp>
        <tr r="D372" s="6"/>
      </tp>
      <tp t="s">
        <v>Industrials</v>
        <stp/>
        <stp>##V3_BDPV12</stp>
        <stp>PWR UN Equity</stp>
        <stp>ICB_INDUSTRY_NAME</stp>
        <stp>[VALORES POTENCIALES Y SEGUIMIENTO.xlsx]SPX SX5E CAC40 DAX30 IBEX35!R392C4</stp>
        <tr r="D392" s="6"/>
      </tp>
      <tp t="s">
        <v>Financials</v>
        <stp/>
        <stp>##V3_BDPV12</stp>
        <stp>TFC UN Equity</stp>
        <stp>ICB_INDUSTRY_NAME</stp>
        <stp>[VALORES POTENCIALES Y SEGUIMIENTO.xlsx]SPX SX5E CAC40 DAX30 IBEX35!R442C4</stp>
        <tr r="D442" s="6"/>
      </tp>
      <tp t="s">
        <v>Consumer Discretionary</v>
        <stp/>
        <stp>##V3_BDPV12</stp>
        <stp>UAA UN Equity</stp>
        <stp>ICB_INDUSTRY_NAME</stp>
        <stp>[VALORES POTENCIALES Y SEGUIMIENTO.xlsx]SPX SX5E CAC40 DAX30 IBEX35!R462C4</stp>
        <tr r="D462" s="6"/>
      </tp>
      <tp t="s">
        <v>Consumer Staples</v>
        <stp/>
        <stp>##V3_BDPV12</stp>
        <stp>KMB UN Equity</stp>
        <stp>ICB_INDUSTRY_NAME</stp>
        <stp>[VALORES POTENCIALES Y SEGUIMIENTO.xlsx]SPX SX5E CAC40 DAX30 IBEX35!R272C4</stp>
        <tr r="D272" s="6"/>
      </tp>
      <tp t="s">
        <v>UNITED STATES</v>
        <stp/>
        <stp>##V3_BDPV12</stp>
        <stp>PCTY US Equity</stp>
        <stp>COUNTRY_FULL_NAME</stp>
        <stp>[VALORES POTENCIALES Y SEGUIMIENTO.xlsx]POTENCIALES!R62C13</stp>
        <tr r="M62" s="1"/>
      </tp>
      <tp t="s">
        <v>Consumer Discretionary</v>
        <stp/>
        <stp>##V3_BDPV12</stp>
        <stp>HBI UN Equity</stp>
        <stp>ICB_INDUSTRY_NAME</stp>
        <stp>[VALORES POTENCIALES Y SEGUIMIENTO.xlsx]SPX SX5E CAC40 DAX30 IBEX35!R222C4</stp>
        <tr r="D222" s="6"/>
      </tp>
      <tp t="s">
        <v>Technology</v>
        <stp/>
        <stp>##V3_BDPV12</stp>
        <stp>HPQ UN Equity</stp>
        <stp>ICB_INDUSTRY_NAME</stp>
        <stp>[VALORES POTENCIALES Y SEGUIMIENTO.xlsx]SPX SX5E CAC40 DAX30 IBEX35!R232C4</stp>
        <tr r="D232" s="6"/>
      </tp>
      <tp t="s">
        <v>Industrials</v>
        <stp/>
        <stp>##V3_BDPV12</stp>
        <stp>IEX UN Equity</stp>
        <stp>ICB_INDUSTRY_NAME</stp>
        <stp>[VALORES POTENCIALES Y SEGUIMIENTO.xlsx]SPX SX5E CAC40 DAX30 IBEX35!R242C4</stp>
        <tr r="D242" s="6"/>
      </tp>
      <tp t="s">
        <v>Health Care</v>
        <stp/>
        <stp>##V3_BDPV12</stp>
        <stp>IQV UN Equity</stp>
        <stp>ICB_INDUSTRY_NAME</stp>
        <stp>[VALORES POTENCIALES Y SEGUIMIENTO.xlsx]SPX SX5E CAC40 DAX30 IBEX35!R252C4</stp>
        <tr r="D252" s="6"/>
      </tp>
      <tp t="s">
        <v>Technology</v>
        <stp/>
        <stp>##V3_BDPV12</stp>
        <stp>NOW UN Equity</stp>
        <stp>ICB_INDUSTRY_NAME</stp>
        <stp>[VALORES POTENCIALES Y SEGUIMIENTO.xlsx]SPX SX5E CAC40 DAX30 IBEX35!R342C4</stp>
        <tr r="D342" s="6"/>
      </tp>
      <tp>
        <v>38.285713195800781</v>
        <stp/>
        <stp>##V3_BDPV12</stp>
        <stp>PINC US Equity</stp>
        <stp>BEST_TARGET_PRICE</stp>
        <stp>[VALORES POTENCIALES Y SEGUIMIENTO.xlsx]POTENCIALES!R95C27</stp>
        <tr r="AA95" s="1"/>
      </tp>
      <tp t="s">
        <v>Energy</v>
        <stp/>
        <stp>##V3_BDPV12</stp>
        <stp>OXY UN Equity</stp>
        <stp>ICB_INDUSTRY_NAME</stp>
        <stp>[VALORES POTENCIALES Y SEGUIMIENTO.xlsx]SPX SX5E CAC40 DAX30 IBEX35!R362C4</stp>
        <tr r="D362" s="6"/>
      </tp>
      <tp t="s">
        <v>Consumer Discretionary</v>
        <stp/>
        <stp>##V3_BDPV12</stp>
        <stp>MCD UN Equity</stp>
        <stp>ICB_INDUSTRY_NAME</stp>
        <stp>[VALORES POTENCIALES Y SEGUIMIENTO.xlsx]SPX SX5E CAC40 DAX30 IBEX35!R302C4</stp>
        <tr r="D302" s="6"/>
      </tp>
      <tp t="s">
        <v>USD</v>
        <stp/>
        <stp>##V3_BDPV12</stp>
        <stp>XPEV US Equity</stp>
        <stp>CRNCY</stp>
        <stp>[VALORES POTENCIALES Y SEGUIMIENTO.xlsx]CARTERA!R33C33</stp>
        <tr r="AG33" s="4"/>
      </tp>
      <tp t="s">
        <v>UNITED STATES</v>
        <stp/>
        <stp>##V3_BDPV12</stp>
        <stp>PINC US Equity</stp>
        <stp>COUNTRY_FULL_NAME</stp>
        <stp>[VALORES POTENCIALES Y SEGUIMIENTO.xlsx]POTENCIALES!R95C13</stp>
        <tr r="M95" s="1"/>
      </tp>
      <tp t="s">
        <v>Health Care</v>
        <stp/>
        <stp>##V3_BDPV12</stp>
        <stp>CNC UN Equity</stp>
        <stp>ICB_INDUSTRY_NAME</stp>
        <stp>[VALORES POTENCIALES Y SEGUIMIENTO.xlsx]SPX SX5E CAC40 DAX30 IBEX35!R112C4</stp>
        <tr r="D112" s="6"/>
      </tp>
      <tp t="s">
        <v>Consumer Discretionary</v>
        <stp/>
        <stp>##V3_BDPV12</stp>
        <stp>CZR UW Equity</stp>
        <stp>ICB_INDUSTRY_NAME</stp>
        <stp>[VALORES POTENCIALES Y SEGUIMIENTO.xlsx]SPX SX5E CAC40 DAX30 IBEX35!R132C4</stp>
        <tr r="D132" s="6"/>
      </tp>
      <tp t="s">
        <v>Industrials</v>
        <stp/>
        <stp>##V3_BDPV12</stp>
        <stp>FIS UN Equity</stp>
        <stp>ICB_INDUSTRY_NAME</stp>
        <stp>[VALORES POTENCIALES Y SEGUIMIENTO.xlsx]SPX SX5E CAC40 DAX30 IBEX35!R192C4</stp>
        <tr r="D192" s="6"/>
      </tp>
      <tp t="s">
        <v>Industrials</v>
        <stp/>
        <stp>##V3_BDPV12</stp>
        <stp>FTV UN Equity</stp>
        <stp>ICB_INDUSTRY_NAME</stp>
        <stp>[VALORES POTENCIALES Y SEGUIMIENTO.xlsx]SPX SX5E CAC40 DAX30 IBEX35!R202C4</stp>
        <tr r="D202" s="6"/>
      </tp>
      <tp>
        <v>149</v>
        <stp/>
        <stp>##V3_BDPV12</stp>
        <stp>SQ US Equity</stp>
        <stp>HIGH_52WEEK</stp>
        <stp>[VALORES POTENCIALES Y SEGUIMIENTO.xlsx]POTENCIALES!R190C33</stp>
        <tr r="AG190" s="1"/>
      </tp>
      <tp t="s">
        <v>Consumer Discretionary</v>
        <stp/>
        <stp>##V3_BDPV12</stp>
        <stp>DIS UN Equity</stp>
        <stp>ICB_INDUSTRY_NAME</stp>
        <stp>[VALORES POTENCIALES Y SEGUIMIENTO.xlsx]SPX SX5E CAC40 DAX30 IBEX35!R142C4</stp>
        <tr r="D142" s="6"/>
      </tp>
      <tp t="s">
        <v>Consumer Discretionary</v>
        <stp/>
        <stp>##V3_BDPV12</stp>
        <stp>DRI UN Equity</stp>
        <stp>ICB_INDUSTRY_NAME</stp>
        <stp>[VALORES POTENCIALES Y SEGUIMIENTO.xlsx]SPX SX5E CAC40 DAX30 IBEX35!R152C4</stp>
        <tr r="D152" s="6"/>
      </tp>
      <tp>
        <v>274.058837890625</v>
        <stp/>
        <stp>##V3_BDPV12</stp>
        <stp>PCTY US Equity</stp>
        <stp>BEST_TARGET_PRICE</stp>
        <stp>[VALORES POTENCIALES Y SEGUIMIENTO.xlsx]POTENCIALES!R62C27</stp>
        <tr r="AA62" s="1"/>
      </tp>
      <tp t="s">
        <v>Real Estate</v>
        <stp/>
        <stp>##V3_BDPV12</stp>
        <stp>EXR UN Equity</stp>
        <stp>ICB_INDUSTRY_NAME</stp>
        <stp>[VALORES POTENCIALES Y SEGUIMIENTO.xlsx]SPX SX5E CAC40 DAX30 IBEX35!R182C4</stp>
        <tr r="D182" s="6"/>
      </tp>
      <tp>
        <v>1.1000305738812024</v>
        <stp/>
        <stp>##V3_BDPV12</stp>
        <stp>SEM PL Equity</stp>
        <stp>NET_DEBT_TO_EBITDA</stp>
        <stp>[VALORES POTENCIALES Y SEGUIMIENTO.xlsx]CARTERA!R48C23</stp>
        <tr r="W48" s="4"/>
      </tp>
      <tp>
        <v>61.22</v>
        <stp/>
        <stp>##V3_BDPV12</stp>
        <stp>AMS SM Equity</stp>
        <stp>LAST PRICE</stp>
        <stp>[VALORES POTENCIALES Y SEGUIMIENTO.xlsx]CARTERA!R39C15</stp>
        <tr r="O39" s="4"/>
      </tp>
      <tp t="s">
        <v>USD</v>
        <stp/>
        <stp>##V3_BDPV12</stp>
        <stp>HII US Equity</stp>
        <stp>CRNCY</stp>
        <stp>[VALORES POTENCIALES Y SEGUIMIENTO.xlsx]POTENCIALES!R169C14</stp>
        <tr r="N169" s="1"/>
      </tp>
      <tp>
        <v>38.799999237060547</v>
        <stp/>
        <stp>##V3_BDPV12</stp>
        <stp>VVV US Equity</stp>
        <stp>BEST_TARGET_PRICE</stp>
        <stp>[VALORES POTENCIALES Y SEGUIMIENTO.xlsx]POTENCIALES!R6C27</stp>
        <tr r="AA6" s="1"/>
      </tp>
      <tp t="s">
        <v>USD</v>
        <stp/>
        <stp>##V3_BDPV12</stp>
        <stp>HLF US Equity</stp>
        <stp>CRNCY</stp>
        <stp>[VALORES POTENCIALES Y SEGUIMIENTO.xlsx]POTENCIALES!R102C14</stp>
        <tr r="N102" s="1"/>
      </tp>
      <tp t="s">
        <v>USD</v>
        <stp/>
        <stp>##V3_BDPV12</stp>
        <stp>HLI US Equity</stp>
        <stp>CRNCY</stp>
        <stp>[VALORES POTENCIALES Y SEGUIMIENTO.xlsx]POTENCIALES!R106C14</stp>
        <tr r="N106" s="1"/>
      </tp>
      <tp t="s">
        <v>USD</v>
        <stp/>
        <stp>##V3_BDPV12</stp>
        <stp>HON US Equity</stp>
        <stp>CRNCY</stp>
        <stp>[VALORES POTENCIALES Y SEGUIMIENTO.xlsx]POTENCIALES!R125C14</stp>
        <tr r="N125" s="1"/>
      </tp>
      <tp>
        <v>164790.79357775001</v>
        <stp/>
        <stp>##V3_BDPV12</stp>
        <stp>LOW US Equity</stp>
        <stp>CURR_ENTP_VAL</stp>
        <stp>[VALORES POTENCIALES Y SEGUIMIENTO.xlsx]POTENCIALES!R222C18</stp>
        <tr r="R222" s="1"/>
      </tp>
      <tp>
        <v>132834.10140762001</v>
        <stp/>
        <stp>##V3_BDPV12</stp>
        <stp>LMT US Equity</stp>
        <stp>CURR_ENTP_VAL</stp>
        <stp>[VALORES POTENCIALES Y SEGUIMIENTO.xlsx]POTENCIALES!R194C18</stp>
        <tr r="R194" s="1"/>
      </tp>
      <tp t="s">
        <v>#N/A N/A</v>
        <stp/>
        <stp>##V3_BDPV12</stp>
        <stp>VAR US Equity</stp>
        <stp>pe_ratio</stp>
        <stp>[VALORES POTENCIALES Y SEGUIMIENTO.xlsx]POTENCIALES!R77C16</stp>
        <tr r="P77" s="1"/>
      </tp>
      <tp>
        <v>25.966947151422207</v>
        <stp/>
        <stp>##V3_BDPV12</stp>
        <stp>MAR US Equity</stp>
        <stp>pe_ratio</stp>
        <stp>[VALORES POTENCIALES Y SEGUIMIENTO.xlsx]POTENCIALES!R26C16</stp>
        <tr r="P26" s="1"/>
      </tp>
      <tp>
        <v>10.514873211963588</v>
        <stp/>
        <stp>##V3_BDPV12</stp>
        <stp>NVR US Equity</stp>
        <stp>pe_ratio</stp>
        <stp>[VALORES POTENCIALES Y SEGUIMIENTO.xlsx]POTENCIALES!R20C16</stp>
        <tr r="P20" s="1"/>
      </tp>
      <tp t="s">
        <v>USD</v>
        <stp/>
        <stp>##V3_BDPV12</stp>
        <stp>HGV US Equity</stp>
        <stp>CRNCY</stp>
        <stp>[VALORES POTENCIALES Y SEGUIMIENTO.xlsx]POTENCIALES!R255C14</stp>
        <tr r="N255" s="1"/>
      </tp>
      <tp>
        <v>11140.474112390002</v>
        <stp/>
        <stp>##V3_BDPV12</stp>
        <stp>LII US Equity</stp>
        <stp>CURR_ENTP_VAL</stp>
        <stp>[VALORES POTENCIALES Y SEGUIMIENTO.xlsx]POTENCIALES!R121C18</stp>
        <tr r="R121" s="1"/>
      </tp>
      <tp t="s">
        <v>USD</v>
        <stp/>
        <stp>##V3_BDPV12</stp>
        <stp>HEI US Equity</stp>
        <stp>CRNCY</stp>
        <stp>[VALORES POTENCIALES Y SEGUIMIENTO.xlsx]POTENCIALES!R206C14</stp>
        <tr r="N206" s="1"/>
      </tp>
      <tp>
        <v>47000.068557125</v>
        <stp/>
        <stp>##V3_BDPV12</stp>
        <stp>LHX US Equity</stp>
        <stp>CURR_ENTP_VAL</stp>
        <stp>[VALORES POTENCIALES Y SEGUIMIENTO.xlsx]POTENCIALES!R204C18</stp>
        <tr r="R204" s="1"/>
      </tp>
      <tp t="s">
        <v>USD</v>
        <stp/>
        <stp>##V3_BDPV12</stp>
        <stp>HRB US Equity</stp>
        <stp>CRNCY</stp>
        <stp>[VALORES POTENCIALES Y SEGUIMIENTO.xlsx]POTENCIALES!R191C14</stp>
        <tr r="N191" s="1"/>
      </tp>
      <tp>
        <v>7.5803916714276651</v>
        <stp/>
        <stp>##V3_BDPV12</stp>
        <stp>INTC US Equity</stp>
        <stp>EV_EBITDA_ADJUSTED</stp>
        <stp>[VALORES POTENCIALES Y SEGUIMIENTO.xlsx]CARTERA!R28C17</stp>
        <tr r="Q28" s="4"/>
      </tp>
      <tp>
        <v>8.0981112824577011</v>
        <stp/>
        <stp>##V3_BDPV12</stp>
        <stp>MOG/A US Equity</stp>
        <stp>EV_EBITDA_ADJUSTED</stp>
        <stp>[VALORES POTENCIALES Y SEGUIMIENTO.xlsx]POTENCIALES!R208C15</stp>
        <tr r="O208" s="1"/>
      </tp>
      <tp t="s">
        <v>26/04/2022</v>
        <stp/>
        <stp>##V3_BDPV12</stp>
        <stp>TLGO SM Equity</stp>
        <stp>DVD_PAY_DT</stp>
        <stp>[VALORES POTENCIALES Y SEGUIMIENTO.xlsx]CARTERA!R62C41</stp>
        <tr r="AO62" s="4"/>
      </tp>
      <tp>
        <v>22733899749.329998</v>
        <stp/>
        <stp>##V3_BDPV12</stp>
        <stp>ZM US Equity</stp>
        <stp>CUR_MKT_CAP</stp>
        <stp>[VALORES POTENCIALES Y SEGUIMIENTO.xlsx]POTENCIALES!R298C17</stp>
        <tr r="Q298" s="1"/>
      </tp>
      <tp t="s">
        <v>29/03/2023</v>
        <stp/>
        <stp>##V3_BDPV12</stp>
        <stp>SANT GY Equity</stp>
        <stp>EXPECTED_REPORT_DT</stp>
        <stp>[VALORES POTENCIALES Y SEGUIMIENTO.xlsx]CARTERA!R53C36</stp>
        <tr r="AJ53" s="4"/>
      </tp>
      <tp t="s">
        <v>#N/A Field Not Applicable</v>
        <stp/>
        <stp>##V3_BDPV12</stp>
        <stp>BRK/B US Equity</stp>
        <stp>EV_EBITDA_ADJUSTED</stp>
        <stp>[VALORES POTENCIALES Y SEGUIMIENTO.xlsx]POTENCIALES!R115C15</stp>
        <tr r="O115" s="1"/>
      </tp>
      <tp>
        <v>62133918021.520004</v>
        <stp/>
        <stp>##V3_BDPV12</stp>
        <stp>WM US Equity</stp>
        <stp>CUR_MKT_CAP</stp>
        <stp>[VALORES POTENCIALES Y SEGUIMIENTO.xlsx]POTENCIALES!R146C17</stp>
        <tr r="Q146" s="1"/>
      </tp>
      <tp t="s">
        <v>26/04/2023</v>
        <stp/>
        <stp>##V3_BDPV12</stp>
        <stp>MSFT US Equity</stp>
        <stp>EXPECTED_REPORT_DT</stp>
        <stp>[VALORES POTENCIALES Y SEGUIMIENTO.xlsx]CARTERA!R30C36</stp>
        <tr r="AJ30" s="4"/>
      </tp>
      <tp>
        <v>31829175093.77</v>
        <stp/>
        <stp>##V3_BDPV12</stp>
        <stp>ENGI FP Equity</stp>
        <stp>CUR_MKT_CAP</stp>
        <stp>[VALORES POTENCIALES Y SEGUIMIENTO.xlsx]SPX SX5E CAC40 DAX30 IBEX35!R20C21</stp>
        <tr r="U20" s="6"/>
      </tp>
      <tp>
        <v>9054717868.5600014</v>
        <stp/>
        <stp>##V3_BDPV12</stp>
        <stp>DWNI GY Equity</stp>
        <stp>CUR_MKT_CAP</stp>
        <stp>[VALORES POTENCIALES Y SEGUIMIENTO.xlsx]SPX SX5E CAC40 DAX30 IBEX35!R22C30</stp>
        <tr r="AD22" s="6"/>
      </tp>
      <tp t="s">
        <v>UNITED STATES</v>
        <stp/>
        <stp>##V3_BDPV12</stp>
        <stp>CAH US Equity</stp>
        <stp>COUNTRY_FULL_NAME</stp>
        <stp>[VALORES POTENCIALES Y SEGUIMIENTO.xlsx]POTENCIALES!R96C13</stp>
        <tr r="M96" s="1"/>
      </tp>
      <tp t="s">
        <v>UNITED STATES</v>
        <stp/>
        <stp>##V3_BDPV12</stp>
        <stp>CHH US Equity</stp>
        <stp>COUNTRY_FULL_NAME</stp>
        <stp>[VALORES POTENCIALES Y SEGUIMIENTO.xlsx]POTENCIALES!R25C13</stp>
        <tr r="M25" s="1"/>
      </tp>
      <tp t="s">
        <v>UNITED STATES</v>
        <stp/>
        <stp>##V3_BDPV12</stp>
        <stp>CLX US Equity</stp>
        <stp>COUNTRY_FULL_NAME</stp>
        <stp>[VALORES POTENCIALES Y SEGUIMIENTO.xlsx]POTENCIALES!R88C13</stp>
        <tr r="M88" s="1"/>
      </tp>
      <tp>
        <v>130.03125</v>
        <stp/>
        <stp>##V3_BDPV12</stp>
        <stp>NKE US Equity</stp>
        <stp>BEST_TARGET_PRICE</stp>
        <stp>[VALORES POTENCIALES Y SEGUIMIENTO.xlsx]POTENCIALES!R16C27</stp>
        <tr r="AA16" s="1"/>
      </tp>
      <tp t="s">
        <v>UNITED STATES</v>
        <stp/>
        <stp>##V3_BDPV12</stp>
        <stp>CNC US Equity</stp>
        <stp>COUNTRY_FULL_NAME</stp>
        <stp>[VALORES POTENCIALES Y SEGUIMIENTO.xlsx]POTENCIALES!R82C13</stp>
        <tr r="M82" s="1"/>
      </tp>
      <tp t="s">
        <v>UNITED STATES</v>
        <stp/>
        <stp>##V3_BDPV12</stp>
        <stp>CHE US Equity</stp>
        <stp>COUNTRY_FULL_NAME</stp>
        <stp>[VALORES POTENCIALES Y SEGUIMIENTO.xlsx]POTENCIALES!R81C13</stp>
        <tr r="M81" s="1"/>
      </tp>
      <tp t="s">
        <v>UNITED STATES</v>
        <stp/>
        <stp>##V3_BDPV12</stp>
        <stp>CHD US Equity</stp>
        <stp>COUNTRY_FULL_NAME</stp>
        <stp>[VALORES POTENCIALES Y SEGUIMIENTO.xlsx]POTENCIALES!R90C13</stp>
        <tr r="M90" s="1"/>
      </tp>
      <tp t="s">
        <v>#N/A N/A</v>
        <stp/>
        <stp>##V3_BDPV12</stp>
        <stp>NSP US Equity</stp>
        <stp>BEST_TARGET_PRICE</stp>
        <stp>[VALORES POTENCIALES Y SEGUIMIENTO.xlsx]POTENCIALES!R56C27</stp>
        <tr r="AA56" s="1"/>
      </tp>
      <tp>
        <v>5840</v>
        <stp/>
        <stp>##V3_BDPV12</stp>
        <stp>NVR US Equity</stp>
        <stp>BEST_TARGET_PRICE</stp>
        <stp>[VALORES POTENCIALES Y SEGUIMIENTO.xlsx]POTENCIALES!R20C27</stp>
        <tr r="AA20" s="1"/>
      </tp>
      <tp t="s">
        <v>Health Care</v>
        <stp/>
        <stp>##V3_BDPV12</stp>
        <stp>ZTS UN Equity</stp>
        <stp>ICB_INDUSTRY_NAME</stp>
        <stp>[VALORES POTENCIALES Y SEGUIMIENTO.xlsx]SPX SX5E CAC40 DAX30 IBEX35!R511C4</stp>
        <tr r="D511" s="6"/>
      </tp>
      <tp t="s">
        <v>#N/A Invalid Security</v>
        <stp/>
        <stp>##V3_BDPV12</stp>
        <stp>VIAC UW Equity</stp>
        <stp>ICB_INDUSTRY_NAME</stp>
        <stp>[VALORES POTENCIALES Y SEGUIMIENTO.xlsx]SPX SX5E CAC40 DAX30 IBEX35!R474C4</stp>
        <tr r="D474" s="6"/>
      </tp>
      <tp t="s">
        <v>UNITED STATES</v>
        <stp/>
        <stp>##V3_BDPV12</stp>
        <stp>BMY US Equity</stp>
        <stp>COUNTRY_FULL_NAME</stp>
        <stp>[VALORES POTENCIALES Y SEGUIMIENTO.xlsx]POTENCIALES!R92C13</stp>
        <tr r="M92" s="1"/>
      </tp>
      <tp t="s">
        <v>UNITED STATES</v>
        <stp/>
        <stp>##V3_BDPV12</stp>
        <stp>BAH US Equity</stp>
        <stp>COUNTRY_FULL_NAME</stp>
        <stp>[VALORES POTENCIALES Y SEGUIMIENTO.xlsx]POTENCIALES!R50C13</stp>
        <tr r="M50" s="1"/>
      </tp>
      <tp t="s">
        <v>UNITED STATES</v>
        <stp/>
        <stp>##V3_BDPV12</stp>
        <stp>BCO US Equity</stp>
        <stp>COUNTRY_FULL_NAME</stp>
        <stp>[VALORES POTENCIALES Y SEGUIMIENTO.xlsx]POTENCIALES!R66C13</stp>
        <tr r="M66" s="1"/>
      </tp>
      <tp t="s">
        <v>CANADA</v>
        <stp/>
        <stp>##V3_BDPV12</stp>
        <stp>TOY CN Equity</stp>
        <stp>COUNTRY_FULL_NAME</stp>
        <stp>[VALORES POTENCIALES Y SEGUIMIENTO.xlsx]POTENCIALES!R29C13</stp>
        <tr r="M29" s="1"/>
      </tp>
      <tp t="s">
        <v>UNITED STATES</v>
        <stp/>
        <stp>##V3_BDPV12</stp>
        <stp>AMN US Equity</stp>
        <stp>COUNTRY_FULL_NAME</stp>
        <stp>[VALORES POTENCIALES Y SEGUIMIENTO.xlsx]POTENCIALES!R59C13</stp>
        <tr r="M59" s="1"/>
      </tp>
      <tp t="s">
        <v>UNITED STATES</v>
        <stp/>
        <stp>##V3_BDPV12</stp>
        <stp>ABC US Equity</stp>
        <stp>COUNTRY_FULL_NAME</stp>
        <stp>[VALORES POTENCIALES Y SEGUIMIENTO.xlsx]POTENCIALES!R98C13</stp>
        <tr r="M98" s="1"/>
      </tp>
      <tp>
        <v>102.66666412353516</v>
        <stp/>
        <stp>##V3_BDPV12</stp>
        <stp>LYV US Equity</stp>
        <stp>BEST_TARGET_PRICE</stp>
        <stp>[VALORES POTENCIALES Y SEGUIMIENTO.xlsx]POTENCIALES!R19C27</stp>
        <tr r="AA19" s="1"/>
      </tp>
      <tp>
        <v>173.38888549804688</v>
        <stp/>
        <stp>##V3_BDPV12</stp>
        <stp>MAR US Equity</stp>
        <stp>BEST_TARGET_PRICE</stp>
        <stp>[VALORES POTENCIALES Y SEGUIMIENTO.xlsx]POTENCIALES!R26C27</stp>
        <tr r="AA26" s="1"/>
      </tp>
      <tp>
        <v>374.3636474609375</v>
        <stp/>
        <stp>##V3_BDPV12</stp>
        <stp>MOH US Equity</stp>
        <stp>BEST_TARGET_PRICE</stp>
        <stp>[VALORES POTENCIALES Y SEGUIMIENTO.xlsx]POTENCIALES!R83C27</stp>
        <tr r="AA83" s="1"/>
      </tp>
      <tp>
        <v>86.636360168457031</v>
        <stp/>
        <stp>##V3_BDPV12</stp>
        <stp>MAN US Equity</stp>
        <stp>BEST_TARGET_PRICE</stp>
        <stp>[VALORES POTENCIALES Y SEGUIMIENTO.xlsx]POTENCIALES!R58C27</stp>
        <tr r="AA58" s="1"/>
      </tp>
      <tp>
        <v>423.16665649414063</v>
        <stp/>
        <stp>##V3_BDPV12</stp>
        <stp>MCK US Equity</stp>
        <stp>BEST_TARGET_PRICE</stp>
        <stp>[VALORES POTENCIALES Y SEGUIMIENTO.xlsx]POTENCIALES!R97C27</stp>
        <tr r="AA97" s="1"/>
      </tp>
      <tp>
        <v>264.60000610351563</v>
        <stp/>
        <stp>##V3_BDPV12</stp>
        <stp>MSI US Equity</stp>
        <stp>BEST_TARGET_PRICE</stp>
        <stp>[VALORES POTENCIALES Y SEGUIMIENTO.xlsx]POTENCIALES!R14C27</stp>
        <tr r="AA14" s="1"/>
      </tp>
      <tp>
        <v>116.89473724365234</v>
        <stp/>
        <stp>##V3_BDPV12</stp>
        <stp>MRK US Equity</stp>
        <stp>BEST_TARGET_PRICE</stp>
        <stp>[VALORES POTENCIALES Y SEGUIMIENTO.xlsx]POTENCIALES!R94C27</stp>
        <tr r="AA94" s="1"/>
      </tp>
      <tp t="s">
        <v>16/01/2023</v>
        <stp/>
        <stp>##V3_BDPV12</stp>
        <stp>SXIPEX GY Equity</stp>
        <stp>DVD_EX_DT</stp>
        <stp>[VALORES POTENCIALES Y SEGUIMIENTO.xlsx]CARTERA!R44C40</stp>
        <tr r="AN44" s="4"/>
      </tp>
      <tp>
        <v>27374686387.5</v>
        <stp/>
        <stp>##V3_BDPV12</stp>
        <stp>HEN3 GY Equity</stp>
        <stp>CUR_MKT_CAP</stp>
        <stp>[VALORES POTENCIALES Y SEGUIMIENTO.xlsx]SPX SX5E CAC40 DAX30 IBEX35!R28C30</stp>
        <tr r="AD28" s="6"/>
      </tp>
      <tp>
        <v>40.027778625488281</v>
        <stp/>
        <stp>##V3_BDPV12</stp>
        <stp>KDP US Equity</stp>
        <stp>BEST_TARGET_PRICE</stp>
        <stp>[VALORES POTENCIALES Y SEGUIMIENTO.xlsx]POTENCIALES!R34C27</stp>
        <tr r="AA34" s="1"/>
      </tp>
      <tp>
        <v>128.90554809570313</v>
        <stp/>
        <stp>##V3_BDPV12</stp>
        <stp>KMB US Equity</stp>
        <stp>BEST_TARGET_PRICE</stp>
        <stp>[VALORES POTENCIALES Y SEGUIMIENTO.xlsx]POTENCIALES!R89C27</stp>
        <tr r="AA89" s="1"/>
      </tp>
      <tp t="s">
        <v>UNITED STATES</v>
        <stp/>
        <stp>##V3_BDPV12</stp>
        <stp>FDS US Equity</stp>
        <stp>COUNTRY_FULL_NAME</stp>
        <stp>[VALORES POTENCIALES Y SEGUIMIENTO.xlsx]POTENCIALES!R10C13</stp>
        <tr r="M10" s="1"/>
      </tp>
      <tp t="s">
        <v>UNITED STATES</v>
        <stp/>
        <stp>##V3_BDPV12</stp>
        <stp>FCN US Equity</stp>
        <stp>COUNTRY_FULL_NAME</stp>
        <stp>[VALORES POTENCIALES Y SEGUIMIENTO.xlsx]POTENCIALES!R51C13</stp>
        <tr r="M51" s="1"/>
      </tp>
      <tp>
        <v>10.728690207459437</v>
        <stp/>
        <stp>##V3_BDPV12</stp>
        <stp>KR US Equity</stp>
        <stp>pe_ratio</stp>
        <stp>[VALORES POTENCIALES Y SEGUIMIENTO.xlsx]CARTERA!R43C18</stp>
        <tr r="R43" s="4"/>
      </tp>
      <tp t="s">
        <v>Technology</v>
        <stp/>
        <stp>##V3_BDPV12</stp>
        <stp>SNPS UW Equity</stp>
        <stp>ICB_INDUSTRY_NAME</stp>
        <stp>[VALORES POTENCIALES Y SEGUIMIENTO.xlsx]SPX SX5E CAC40 DAX30 IBEX35!R421C4</stp>
        <tr r="D421" s="6"/>
      </tp>
      <tp>
        <v>75.538459777832031</v>
        <stp/>
        <stp>##V3_BDPV12</stp>
        <stp>HAS US Equity</stp>
        <stp>BEST_TARGET_PRICE</stp>
        <stp>[VALORES POTENCIALES Y SEGUIMIENTO.xlsx]POTENCIALES!R30C27</stp>
        <tr r="AA30" s="1"/>
      </tp>
      <tp>
        <v>146.375</v>
        <stp/>
        <stp>##V3_BDPV12</stp>
        <stp>HLT US Equity</stp>
        <stp>BEST_TARGET_PRICE</stp>
        <stp>[VALORES POTENCIALES Y SEGUIMIENTO.xlsx]POTENCIALES!R28C27</stp>
        <tr r="AA28" s="1"/>
      </tp>
      <tp>
        <v>600.1363525390625</v>
        <stp/>
        <stp>##V3_BDPV12</stp>
        <stp>HUM US Equity</stp>
        <stp>BEST_TARGET_PRICE</stp>
        <stp>[VALORES POTENCIALES Y SEGUIMIENTO.xlsx]POTENCIALES!R79C27</stp>
        <tr r="AA79" s="1"/>
      </tp>
      <tp>
        <v>82.230766296386719</v>
        <stp/>
        <stp>##V3_BDPV12</stp>
        <stp>HQY US Equity</stp>
        <stp>BEST_TARGET_PRICE</stp>
        <stp>[VALORES POTENCIALES Y SEGUIMIENTO.xlsx]POTENCIALES!R55C27</stp>
        <tr r="AA55" s="1"/>
      </tp>
      <tp t="s">
        <v>UNITED STATES</v>
        <stp/>
        <stp>##V3_BDPV12</stp>
        <stp>DGX US Equity</stp>
        <stp>COUNTRY_FULL_NAME</stp>
        <stp>[VALORES POTENCIALES Y SEGUIMIENTO.xlsx]POTENCIALES!R86C13</stp>
        <tr r="M86" s="1"/>
      </tp>
      <tp t="s">
        <v>UNITED STATES</v>
        <stp/>
        <stp>##V3_BDPV12</stp>
        <stp>DVA US Equity</stp>
        <stp>COUNTRY_FULL_NAME</stp>
        <stp>[VALORES POTENCIALES Y SEGUIMIENTO.xlsx]POTENCIALES!R85C13</stp>
        <tr r="M85" s="1"/>
      </tp>
      <tp t="s">
        <v>USD</v>
        <stp/>
        <stp>##V3_BDPV12</stp>
        <stp>AZPN US Equity</stp>
        <stp>CRNCY</stp>
        <stp>[VALORES POTENCIALES Y SEGUIMIENTO.xlsx]POTENCIALES!R294C14</stp>
        <tr r="N294" s="1"/>
      </tp>
      <tp>
        <v>193.5</v>
        <stp/>
        <stp>##V3_BDPV12</stp>
        <stp>FCN US Equity</stp>
        <stp>BEST_TARGET_PRICE</stp>
        <stp>[VALORES POTENCIALES Y SEGUIMIENTO.xlsx]POTENCIALES!R51C27</stp>
        <tr r="AA51" s="1"/>
      </tp>
      <tp>
        <v>433.6363525390625</v>
        <stp/>
        <stp>##V3_BDPV12</stp>
        <stp>FDS US Equity</stp>
        <stp>BEST_TARGET_PRICE</stp>
        <stp>[VALORES POTENCIALES Y SEGUIMIENTO.xlsx]POTENCIALES!R10C27</stp>
        <tr r="AA10" s="1"/>
      </tp>
      <tp t="s">
        <v>UNITED STATES</v>
        <stp/>
        <stp>##V3_BDPV12</stp>
        <stp>KMB US Equity</stp>
        <stp>COUNTRY_FULL_NAME</stp>
        <stp>[VALORES POTENCIALES Y SEGUIMIENTO.xlsx]POTENCIALES!R89C13</stp>
        <tr r="M89" s="1"/>
      </tp>
      <tp t="s">
        <v>UNITED STATES</v>
        <stp/>
        <stp>##V3_BDPV12</stp>
        <stp>KDP US Equity</stp>
        <stp>COUNTRY_FULL_NAME</stp>
        <stp>[VALORES POTENCIALES Y SEGUIMIENTO.xlsx]POTENCIALES!R34C13</stp>
        <tr r="M34" s="1"/>
      </tp>
      <tp t="s">
        <v>Industrials</v>
        <stp/>
        <stp>##V3_BDPV12</stp>
        <stp>RTX UN Equity</stp>
        <stp>ICB_INDUSTRY_NAME</stp>
        <stp>[VALORES POTENCIALES Y SEGUIMIENTO.xlsx]SPX SX5E CAC40 DAX30 IBEX35!R411C4</stp>
        <tr r="D411" s="6"/>
      </tp>
      <tp t="s">
        <v>Financials</v>
        <stp/>
        <stp>##V3_BDPV12</stp>
        <stp>PNC UN Equity</stp>
        <stp>ICB_INDUSTRY_NAME</stp>
        <stp>[VALORES POTENCIALES Y SEGUIMIENTO.xlsx]SPX SX5E CAC40 DAX30 IBEX35!R381C4</stp>
        <tr r="D381" s="6"/>
      </tp>
      <tp>
        <v>149.93333435058594</v>
        <stp/>
        <stp>##V3_BDPV12</stp>
        <stp>DGX US Equity</stp>
        <stp>BEST_TARGET_PRICE</stp>
        <stp>[VALORES POTENCIALES Y SEGUIMIENTO.xlsx]POTENCIALES!R86C27</stp>
        <tr r="AA86" s="1"/>
      </tp>
      <tp t="s">
        <v>Health Care</v>
        <stp/>
        <stp>##V3_BDPV12</stp>
        <stp>PFE UN Equity</stp>
        <stp>ICB_INDUSTRY_NAME</stp>
        <stp>[VALORES POTENCIALES Y SEGUIMIENTO.xlsx]SPX SX5E CAC40 DAX30 IBEX35!R371C4</stp>
        <tr r="D371" s="6"/>
      </tp>
      <tp>
        <v>80</v>
        <stp/>
        <stp>##V3_BDPV12</stp>
        <stp>DVA US Equity</stp>
        <stp>BEST_TARGET_PRICE</stp>
        <stp>[VALORES POTENCIALES Y SEGUIMIENTO.xlsx]POTENCIALES!R85C27</stp>
        <tr r="AA85" s="1"/>
      </tp>
      <tp t="s">
        <v>Consumer Discretionary</v>
        <stp/>
        <stp>##V3_BDPV12</stp>
        <stp>PVH UN Equity</stp>
        <stp>ICB_INDUSTRY_NAME</stp>
        <stp>[VALORES POTENCIALES Y SEGUIMIENTO.xlsx]SPX SX5E CAC40 DAX30 IBEX35!R391C4</stp>
        <tr r="D391" s="6"/>
      </tp>
      <tp t="s">
        <v>UNITED STATES</v>
        <stp/>
        <stp>##V3_BDPV12</stp>
        <stp>HLT US Equity</stp>
        <stp>COUNTRY_FULL_NAME</stp>
        <stp>[VALORES POTENCIALES Y SEGUIMIENTO.xlsx]POTENCIALES!R28C13</stp>
        <tr r="M28" s="1"/>
      </tp>
      <tp t="s">
        <v>UNITED STATES</v>
        <stp/>
        <stp>##V3_BDPV12</stp>
        <stp>HAS US Equity</stp>
        <stp>COUNTRY_FULL_NAME</stp>
        <stp>[VALORES POTENCIALES Y SEGUIMIENTO.xlsx]POTENCIALES!R30C13</stp>
        <tr r="M30" s="1"/>
      </tp>
      <tp t="s">
        <v>UNITED STATES</v>
        <stp/>
        <stp>##V3_BDPV12</stp>
        <stp>HQY US Equity</stp>
        <stp>COUNTRY_FULL_NAME</stp>
        <stp>[VALORES POTENCIALES Y SEGUIMIENTO.xlsx]POTENCIALES!R55C13</stp>
        <tr r="M55" s="1"/>
      </tp>
      <tp t="s">
        <v>UNITED STATES</v>
        <stp/>
        <stp>##V3_BDPV12</stp>
        <stp>HUM US Equity</stp>
        <stp>COUNTRY_FULL_NAME</stp>
        <stp>[VALORES POTENCIALES Y SEGUIMIENTO.xlsx]POTENCIALES!R79C13</stp>
        <tr r="M79" s="1"/>
      </tp>
      <tp>
        <v>80.888885498046875</v>
        <stp/>
        <stp>##V3_BDPV12</stp>
        <stp>BMY US Equity</stp>
        <stp>BEST_TARGET_PRICE</stp>
        <stp>[VALORES POTENCIALES Y SEGUIMIENTO.xlsx]POTENCIALES!R92C27</stp>
        <tr r="AA92" s="1"/>
      </tp>
      <tp>
        <v>113</v>
        <stp/>
        <stp>##V3_BDPV12</stp>
        <stp>BAH US Equity</stp>
        <stp>BEST_TARGET_PRICE</stp>
        <stp>[VALORES POTENCIALES Y SEGUIMIENTO.xlsx]POTENCIALES!R50C27</stp>
        <tr r="AA50" s="1"/>
      </tp>
      <tp>
        <v>72</v>
        <stp/>
        <stp>##V3_BDPV12</stp>
        <stp>BCO US Equity</stp>
        <stp>BEST_TARGET_PRICE</stp>
        <stp>[VALORES POTENCIALES Y SEGUIMIENTO.xlsx]POTENCIALES!R66C27</stp>
        <tr r="AA66" s="1"/>
      </tp>
      <tp>
        <v>47.555557250976563</v>
        <stp/>
        <stp>##V3_BDPV12</stp>
        <stp>TOY CN Equity</stp>
        <stp>BEST_TARGET_PRICE</stp>
        <stp>[VALORES POTENCIALES Y SEGUIMIENTO.xlsx]POTENCIALES!R29C27</stp>
        <tr r="AA29" s="1"/>
      </tp>
      <tp t="s">
        <v>Real Estate</v>
        <stp/>
        <stp>##V3_BDPV12</stp>
        <stp>VTR UN Equity</stp>
        <stp>ICB_INDUSTRY_NAME</stp>
        <stp>[VALORES POTENCIALES Y SEGUIMIENTO.xlsx]SPX SX5E CAC40 DAX30 IBEX35!R481C4</stp>
        <tr r="D481" s="6"/>
      </tp>
      <tp t="s">
        <v>Health Care</v>
        <stp/>
        <stp>##V3_BDPV12</stp>
        <stp>REGN UW Equity</stp>
        <stp>ICB_INDUSTRY_NAME</stp>
        <stp>[VALORES POTENCIALES Y SEGUIMIENTO.xlsx]SPX SX5E CAC40 DAX30 IBEX35!R400C4</stp>
        <tr r="D400" s="6"/>
      </tp>
      <tp>
        <v>577.5</v>
        <stp/>
        <stp>##V3_BDPV12</stp>
        <stp>CHE US Equity</stp>
        <stp>BEST_TARGET_PRICE</stp>
        <stp>[VALORES POTENCIALES Y SEGUIMIENTO.xlsx]POTENCIALES!R81C27</stp>
        <tr r="AA81" s="1"/>
      </tp>
      <tp>
        <v>84.052635192871094</v>
        <stp/>
        <stp>##V3_BDPV12</stp>
        <stp>CHD US Equity</stp>
        <stp>BEST_TARGET_PRICE</stp>
        <stp>[VALORES POTENCIALES Y SEGUIMIENTO.xlsx]POTENCIALES!R90C27</stp>
        <tr r="AA90" s="1"/>
      </tp>
      <tp t="s">
        <v>Consumer Discretionary</v>
        <stp/>
        <stp>##V3_BDPV12</stp>
        <stp>WHR UN Equity</stp>
        <stp>ICB_INDUSTRY_NAME</stp>
        <stp>[VALORES POTENCIALES Y SEGUIMIENTO.xlsx]SPX SX5E CAC40 DAX30 IBEX35!R491C4</stp>
        <tr r="D491" s="6"/>
      </tp>
      <tp>
        <v>98.894737243652344</v>
        <stp/>
        <stp>##V3_BDPV12</stp>
        <stp>CNC US Equity</stp>
        <stp>BEST_TARGET_PRICE</stp>
        <stp>[VALORES POTENCIALES Y SEGUIMIENTO.xlsx]POTENCIALES!R82C27</stp>
        <tr r="AA82" s="1"/>
      </tp>
      <tp>
        <v>140.05262756347656</v>
        <stp/>
        <stp>##V3_BDPV12</stp>
        <stp>CLX US Equity</stp>
        <stp>BEST_TARGET_PRICE</stp>
        <stp>[VALORES POTENCIALES Y SEGUIMIENTO.xlsx]POTENCIALES!R88C27</stp>
        <tr r="AA88" s="1"/>
      </tp>
      <tp t="s">
        <v>UNITED STATES</v>
        <stp/>
        <stp>##V3_BDPV12</stp>
        <stp>NKE US Equity</stp>
        <stp>COUNTRY_FULL_NAME</stp>
        <stp>[VALORES POTENCIALES Y SEGUIMIENTO.xlsx]POTENCIALES!R16C13</stp>
        <tr r="M16" s="1"/>
      </tp>
      <tp>
        <v>121</v>
        <stp/>
        <stp>##V3_BDPV12</stp>
        <stp>CHH US Equity</stp>
        <stp>BEST_TARGET_PRICE</stp>
        <stp>[VALORES POTENCIALES Y SEGUIMIENTO.xlsx]POTENCIALES!R25C27</stp>
        <tr r="AA25" s="1"/>
      </tp>
      <tp>
        <v>84.800003051757813</v>
        <stp/>
        <stp>##V3_BDPV12</stp>
        <stp>CAH US Equity</stp>
        <stp>BEST_TARGET_PRICE</stp>
        <stp>[VALORES POTENCIALES Y SEGUIMIENTO.xlsx]POTENCIALES!R96C27</stp>
        <tr r="AA96" s="1"/>
      </tp>
      <tp t="s">
        <v>UNITED STATES</v>
        <stp/>
        <stp>##V3_BDPV12</stp>
        <stp>NVR US Equity</stp>
        <stp>COUNTRY_FULL_NAME</stp>
        <stp>[VALORES POTENCIALES Y SEGUIMIENTO.xlsx]POTENCIALES!R20C13</stp>
        <tr r="M20" s="1"/>
      </tp>
      <tp t="s">
        <v>UNITED STATES</v>
        <stp/>
        <stp>##V3_BDPV12</stp>
        <stp>NSP US Equity</stp>
        <stp>COUNTRY_FULL_NAME</stp>
        <stp>[VALORES POTENCIALES Y SEGUIMIENTO.xlsx]POTENCIALES!R56C13</stp>
        <tr r="M56" s="1"/>
      </tp>
      <tp t="s">
        <v>UNITED STATES</v>
        <stp/>
        <stp>##V3_BDPV12</stp>
        <stp>MCK US Equity</stp>
        <stp>COUNTRY_FULL_NAME</stp>
        <stp>[VALORES POTENCIALES Y SEGUIMIENTO.xlsx]POTENCIALES!R97C13</stp>
        <tr r="M97" s="1"/>
      </tp>
      <tp t="s">
        <v>UNITED STATES</v>
        <stp/>
        <stp>##V3_BDPV12</stp>
        <stp>MAN US Equity</stp>
        <stp>COUNTRY_FULL_NAME</stp>
        <stp>[VALORES POTENCIALES Y SEGUIMIENTO.xlsx]POTENCIALES!R58C13</stp>
        <tr r="M58" s="1"/>
      </tp>
      <tp t="s">
        <v>UNITED STATES</v>
        <stp/>
        <stp>##V3_BDPV12</stp>
        <stp>MOH US Equity</stp>
        <stp>COUNTRY_FULL_NAME</stp>
        <stp>[VALORES POTENCIALES Y SEGUIMIENTO.xlsx]POTENCIALES!R83C13</stp>
        <tr r="M83" s="1"/>
      </tp>
      <tp t="s">
        <v>UNITED STATES</v>
        <stp/>
        <stp>##V3_BDPV12</stp>
        <stp>MAR US Equity</stp>
        <stp>COUNTRY_FULL_NAME</stp>
        <stp>[VALORES POTENCIALES Y SEGUIMIENTO.xlsx]POTENCIALES!R26C13</stp>
        <tr r="M26" s="1"/>
      </tp>
      <tp t="s">
        <v>Technology</v>
        <stp/>
        <stp>##V3_BDPV12</stp>
        <stp>TER UW Equity</stp>
        <stp>ICB_INDUSTRY_NAME</stp>
        <stp>[VALORES POTENCIALES Y SEGUIMIENTO.xlsx]SPX SX5E CAC40 DAX30 IBEX35!R441C4</stp>
        <tr r="D441" s="6"/>
      </tp>
      <tp t="s">
        <v>UNITED STATES</v>
        <stp/>
        <stp>##V3_BDPV12</stp>
        <stp>MRK US Equity</stp>
        <stp>COUNTRY_FULL_NAME</stp>
        <stp>[VALORES POTENCIALES Y SEGUIMIENTO.xlsx]POTENCIALES!R94C13</stp>
        <tr r="M94" s="1"/>
      </tp>
      <tp t="s">
        <v>Financials</v>
        <stp/>
        <stp>##V3_BDPV12</stp>
        <stp>TRV UN Equity</stp>
        <stp>ICB_INDUSTRY_NAME</stp>
        <stp>[VALORES POTENCIALES Y SEGUIMIENTO.xlsx]SPX SX5E CAC40 DAX30 IBEX35!R451C4</stp>
        <tr r="D451" s="6"/>
      </tp>
      <tp t="s">
        <v>UNITED STATES</v>
        <stp/>
        <stp>##V3_BDPV12</stp>
        <stp>MSI US Equity</stp>
        <stp>COUNTRY_FULL_NAME</stp>
        <stp>[VALORES POTENCIALES Y SEGUIMIENTO.xlsx]POTENCIALES!R14C13</stp>
        <tr r="M14" s="1"/>
      </tp>
      <tp>
        <v>183.07142639160156</v>
        <stp/>
        <stp>##V3_BDPV12</stp>
        <stp>ABC US Equity</stp>
        <stp>BEST_TARGET_PRICE</stp>
        <stp>[VALORES POTENCIALES Y SEGUIMIENTO.xlsx]POTENCIALES!R98C27</stp>
        <tr r="AA98" s="1"/>
      </tp>
      <tp>
        <v>139.39999389648438</v>
        <stp/>
        <stp>##V3_BDPV12</stp>
        <stp>AMN US Equity</stp>
        <stp>BEST_TARGET_PRICE</stp>
        <stp>[VALORES POTENCIALES Y SEGUIMIENTO.xlsx]POTENCIALES!R59C27</stp>
        <tr r="AA59" s="1"/>
      </tp>
      <tp t="s">
        <v>UNITED STATES</v>
        <stp/>
        <stp>##V3_BDPV12</stp>
        <stp>LYV US Equity</stp>
        <stp>COUNTRY_FULL_NAME</stp>
        <stp>[VALORES POTENCIALES Y SEGUIMIENTO.xlsx]POTENCIALES!R19C13</stp>
        <tr r="M19" s="1"/>
      </tp>
      <tp t="s">
        <v>Financials</v>
        <stp/>
        <stp>##V3_BDPV12</stp>
        <stp>USB UN Equity</stp>
        <stp>ICB_INDUSTRY_NAME</stp>
        <stp>[VALORES POTENCIALES Y SEGUIMIENTO.xlsx]SPX SX5E CAC40 DAX30 IBEX35!R471C4</stp>
        <tr r="D471" s="6"/>
      </tp>
      <tp t="s">
        <v>Industrials</v>
        <stp/>
        <stp>##V3_BDPV12</stp>
        <stp>JCI UN Equity</stp>
        <stp>ICB_INDUSTRY_NAME</stp>
        <stp>[VALORES POTENCIALES Y SEGUIMIENTO.xlsx]SPX SX5E CAC40 DAX30 IBEX35!R261C4</stp>
        <tr r="D261" s="6"/>
      </tp>
      <tp t="s">
        <v>UNITED STATES</v>
        <stp/>
        <stp>##V3_BDPV12</stp>
        <stp>SCI US Equity</stp>
        <stp>COUNTRY_FULL_NAME</stp>
        <stp>[VALORES POTENCIALES Y SEGUIMIENTO.xlsx]POTENCIALES!R54C13</stp>
        <tr r="M54" s="1"/>
      </tp>
      <tp t="s">
        <v>UNITED STATES</v>
        <stp/>
        <stp>##V3_BDPV12</stp>
        <stp>SAM US Equity</stp>
        <stp>COUNTRY_FULL_NAME</stp>
        <stp>[VALORES POTENCIALES Y SEGUIMIENTO.xlsx]POTENCIALES!R37C13</stp>
        <tr r="M37" s="1"/>
      </tp>
      <tp t="s">
        <v>UNITED STATES</v>
        <stp/>
        <stp>##V3_BDPV12</stp>
        <stp>RHI US Equity</stp>
        <stp>COUNTRY_FULL_NAME</stp>
        <stp>[VALORES POTENCIALES Y SEGUIMIENTO.xlsx]POTENCIALES!R57C13</stp>
        <tr r="M57" s="1"/>
      </tp>
      <tp t="s">
        <v>UNITED STATES</v>
        <stp/>
        <stp>##V3_BDPV12</stp>
        <stp>RMD US Equity</stp>
        <stp>COUNTRY_FULL_NAME</stp>
        <stp>[VALORES POTENCIALES Y SEGUIMIENTO.xlsx]POTENCIALES!R74C13</stp>
        <tr r="M74" s="1"/>
      </tp>
      <tp t="s">
        <v>UNITED STATES</v>
        <stp/>
        <stp>##V3_BDPV12</stp>
        <stp>ROL US Equity</stp>
        <stp>COUNTRY_FULL_NAME</stp>
        <stp>[VALORES POTENCIALES Y SEGUIMIENTO.xlsx]POTENCIALES!R43C13</stp>
        <tr r="M43" s="1"/>
      </tp>
      <tp t="s">
        <v>CANADA</v>
        <stp/>
        <stp>##V3_BDPV12</stp>
        <stp>DOO CN Equity</stp>
        <stp>COUNTRY_FULL_NAME</stp>
        <stp>[VALORES POTENCIALES Y SEGUIMIENTO.xlsx]POTENCIALES!R24C13</stp>
        <tr r="M24" s="1"/>
      </tp>
      <tp t="s">
        <v>Technology</v>
        <stp/>
        <stp>##V3_BDPV12</stp>
        <stp>HPE UN Equity</stp>
        <stp>ICB_INDUSTRY_NAME</stp>
        <stp>[VALORES POTENCIALES Y SEGUIMIENTO.xlsx]SPX SX5E CAC40 DAX30 IBEX35!R231C4</stp>
        <tr r="D231" s="6"/>
      </tp>
      <tp t="s">
        <v>UNITED STATES</v>
        <stp/>
        <stp>##V3_BDPV12</stp>
        <stp>PII US Equity</stp>
        <stp>COUNTRY_FULL_NAME</stp>
        <stp>[VALORES POTENCIALES Y SEGUIMIENTO.xlsx]POTENCIALES!R23C13</stp>
        <tr r="M23" s="1"/>
      </tp>
      <tp t="s">
        <v>UNITED STATES</v>
        <stp/>
        <stp>##V3_BDPV12</stp>
        <stp>PEP US Equity</stp>
        <stp>COUNTRY_FULL_NAME</stp>
        <stp>[VALORES POTENCIALES Y SEGUIMIENTO.xlsx]POTENCIALES!R35C13</stp>
        <tr r="M35" s="1"/>
      </tp>
      <tp t="s">
        <v>Industrials</v>
        <stp/>
        <stp>##V3_BDPV12</stp>
        <stp>NOC UN Equity</stp>
        <stp>ICB_INDUSTRY_NAME</stp>
        <stp>[VALORES POTENCIALES Y SEGUIMIENTO.xlsx]SPX SX5E CAC40 DAX30 IBEX35!R341C4</stp>
        <tr r="D341" s="6"/>
      </tp>
      <tp t="s">
        <v>Consumer Discretionary</v>
        <stp/>
        <stp>##V3_BDPV12</stp>
        <stp>NWS UW Equity</stp>
        <stp>ICB_INDUSTRY_NAME</stp>
        <stp>[VALORES POTENCIALES Y SEGUIMIENTO.xlsx]SPX SX5E CAC40 DAX30 IBEX35!R351C4</stp>
        <tr r="D351" s="6"/>
      </tp>
      <tp t="s">
        <v>UNITED STATES</v>
        <stp/>
        <stp>##V3_BDPV12</stp>
        <stp>WBC US Equity</stp>
        <stp>COUNTRY_FULL_NAME</stp>
        <stp>[VALORES POTENCIALES Y SEGUIMIENTO.xlsx]POTENCIALES!R17C13</stp>
        <tr r="M17" s="1"/>
      </tp>
      <tp>
        <v>212.39999389648438</v>
        <stp/>
        <stp>##V3_BDPV12</stp>
        <stp>ZTS US Equity</stp>
        <stp>BEST_TARGET_PRICE</stp>
        <stp>[VALORES POTENCIALES Y SEGUIMIENTO.xlsx]POTENCIALES!R93C27</stp>
        <tr r="AA93" s="1"/>
      </tp>
      <tp t="s">
        <v>UNITED STATES</v>
        <stp/>
        <stp>##V3_BDPV12</stp>
        <stp>VAR US Equity</stp>
        <stp>COUNTRY_FULL_NAME</stp>
        <stp>[VALORES POTENCIALES Y SEGUIMIENTO.xlsx]POTENCIALES!R77C13</stp>
        <tr r="M77" s="1"/>
      </tp>
      <tp t="s">
        <v>UNITED STATES</v>
        <stp/>
        <stp>##V3_BDPV12</stp>
        <stp>UNH US Equity</stp>
        <stp>COUNTRY_FULL_NAME</stp>
        <stp>[VALORES POTENCIALES Y SEGUIMIENTO.xlsx]POTENCIALES!R87C13</stp>
        <tr r="M87" s="1"/>
      </tp>
      <tp t="s">
        <v>Consumer Discretionary</v>
        <stp/>
        <stp>##V3_BDPV12</stp>
        <stp>LEN UN Equity</stp>
        <stp>ICB_INDUSTRY_NAME</stp>
        <stp>[VALORES POTENCIALES Y SEGUIMIENTO.xlsx]SPX SX5E CAC40 DAX30 IBEX35!R281C4</stp>
        <tr r="D281" s="6"/>
      </tp>
      <tp t="s">
        <v>UNITED STATES</v>
        <stp/>
        <stp>##V3_BDPV12</stp>
        <stp>URI US Equity</stp>
        <stp>COUNTRY_FULL_NAME</stp>
        <stp>[VALORES POTENCIALES Y SEGUIMIENTO.xlsx]POTENCIALES!R63C13</stp>
        <tr r="M63" s="1"/>
      </tp>
      <tp t="s">
        <v>Consumer Staples</v>
        <stp/>
        <stp>##V3_BDPV12</stp>
        <stp>MKC UN Equity</stp>
        <stp>ICB_INDUSTRY_NAME</stp>
        <stp>[VALORES POTENCIALES Y SEGUIMIENTO.xlsx]SPX SX5E CAC40 DAX30 IBEX35!R311C4</stp>
        <tr r="D311" s="6"/>
      </tp>
      <tp t="s">
        <v>Industrials</v>
        <stp/>
        <stp>##V3_BDPV12</stp>
        <stp>MAS UN Equity</stp>
        <stp>ICB_INDUSTRY_NAME</stp>
        <stp>[VALORES POTENCIALES Y SEGUIMIENTO.xlsx]SPX SX5E CAC40 DAX30 IBEX35!R301C4</stp>
        <tr r="D301" s="6"/>
      </tp>
      <tp t="s">
        <v>CANADA</v>
        <stp/>
        <stp>##V3_BDPV12</stp>
        <stp>BYD CN Equity</stp>
        <stp>COUNTRY_FULL_NAME</stp>
        <stp>[VALORES POTENCIALES Y SEGUIMIENTO.xlsx]POTENCIALES!R42C13</stp>
        <tr r="M42" s="1"/>
      </tp>
      <tp t="s">
        <v>Health Care</v>
        <stp/>
        <stp>##V3_BDPV12</stp>
        <stp>MRK UN Equity</stp>
        <stp>ICB_INDUSTRY_NAME</stp>
        <stp>[VALORES POTENCIALES Y SEGUIMIENTO.xlsx]SPX SX5E CAC40 DAX30 IBEX35!R321C4</stp>
        <tr r="D321" s="6"/>
      </tp>
      <tp t="s">
        <v>UNITED STATES</v>
        <stp/>
        <stp>##V3_BDPV12</stp>
        <stp>TTC US Equity</stp>
        <stp>COUNTRY_FULL_NAME</stp>
        <stp>[VALORES POTENCIALES Y SEGUIMIENTO.xlsx]POTENCIALES!R21C13</stp>
        <tr r="M21" s="1"/>
      </tp>
      <tp t="s">
        <v>#N/A N/A</v>
        <stp/>
        <stp>##V3_BDPV12</stp>
        <stp>VAR US Equity</stp>
        <stp>BEST_TARGET_PRICE</stp>
        <stp>[VALORES POTENCIALES Y SEGUIMIENTO.xlsx]POTENCIALES!R77C27</stp>
        <tr r="AA77" s="1"/>
      </tp>
      <tp t="s">
        <v>#N/A N/A</v>
        <stp/>
        <stp>##V3_BDPV12</stp>
        <stp>WBC US Equity</stp>
        <stp>BEST_TARGET_PRICE</stp>
        <stp>[VALORES POTENCIALES Y SEGUIMIENTO.xlsx]POTENCIALES!R17C27</stp>
        <tr r="AA17" s="1"/>
      </tp>
      <tp t="s">
        <v>Utilities</v>
        <stp/>
        <stp>##V3_BDPV12</stp>
        <stp>CMS UN Equity</stp>
        <stp>ICB_INDUSTRY_NAME</stp>
        <stp>[VALORES POTENCIALES Y SEGUIMIENTO.xlsx]SPX SX5E CAC40 DAX30 IBEX35!R111C4</stp>
        <tr r="D111" s="6"/>
      </tp>
      <tp t="s">
        <v>UNITED STATES</v>
        <stp/>
        <stp>##V3_BDPV12</stp>
        <stp>ZTS US Equity</stp>
        <stp>COUNTRY_FULL_NAME</stp>
        <stp>[VALORES POTENCIALES Y SEGUIMIENTO.xlsx]POTENCIALES!R93C13</stp>
        <tr r="M93" s="1"/>
      </tp>
      <tp t="s">
        <v>Technology</v>
        <stp/>
        <stp>##V3_BDPV12</stp>
        <stp>CRM UN Equity</stp>
        <stp>ICB_INDUSTRY_NAME</stp>
        <stp>[VALORES POTENCIALES Y SEGUIMIENTO.xlsx]SPX SX5E CAC40 DAX30 IBEX35!R121C4</stp>
        <tr r="D121" s="6"/>
      </tp>
      <tp t="s">
        <v>Energy</v>
        <stp/>
        <stp>##V3_BDPV12</stp>
        <stp>CVX UN Equity</stp>
        <stp>ICB_INDUSTRY_NAME</stp>
        <stp>[VALORES POTENCIALES Y SEGUIMIENTO.xlsx]SPX SX5E CAC40 DAX30 IBEX35!R131C4</stp>
        <tr r="D131" s="6"/>
      </tp>
      <tp>
        <v>230.91667175292969</v>
        <stp/>
        <stp>##V3_BDPV12</stp>
        <stp>BYD CN Equity</stp>
        <stp>BEST_TARGET_PRICE</stp>
        <stp>[VALORES POTENCIALES Y SEGUIMIENTO.xlsx]POTENCIALES!R42C27</stp>
        <tr r="AA42" s="1"/>
      </tp>
      <tp>
        <v>127.66666412353516</v>
        <stp/>
        <stp>##V3_BDPV12</stp>
        <stp>TTC US Equity</stp>
        <stp>BEST_TARGET_PRICE</stp>
        <stp>[VALORES POTENCIALES Y SEGUIMIENTO.xlsx]POTENCIALES!R21C27</stp>
        <tr r="AA21" s="1"/>
      </tp>
      <tp>
        <v>594.29168701171875</v>
        <stp/>
        <stp>##V3_BDPV12</stp>
        <stp>UNH US Equity</stp>
        <stp>BEST_TARGET_PRICE</stp>
        <stp>[VALORES POTENCIALES Y SEGUIMIENTO.xlsx]POTENCIALES!R87C27</stp>
        <tr r="AA87" s="1"/>
      </tp>
      <tp>
        <v>470.36474609375</v>
        <stp/>
        <stp>##V3_BDPV12</stp>
        <stp>URI US Equity</stp>
        <stp>BEST_TARGET_PRICE</stp>
        <stp>[VALORES POTENCIALES Y SEGUIMIENTO.xlsx]POTENCIALES!R63C27</stp>
        <tr r="AA63" s="1"/>
      </tp>
      <tp t="s">
        <v>Consumer Discretionary</v>
        <stp/>
        <stp>##V3_BDPV12</stp>
        <stp>TTWO UW Equity</stp>
        <stp>ICB_INDUSTRY_NAME</stp>
        <stp>[VALORES POTENCIALES Y SEGUIMIENTO.xlsx]SPX SX5E CAC40 DAX30 IBEX35!R456C4</stp>
        <tr r="D456" s="6"/>
      </tp>
      <tp>
        <v>256.4444580078125</v>
        <stp/>
        <stp>##V3_BDPV12</stp>
        <stp>RMD US Equity</stp>
        <stp>BEST_TARGET_PRICE</stp>
        <stp>[VALORES POTENCIALES Y SEGUIMIENTO.xlsx]POTENCIALES!R74C27</stp>
        <tr r="AA74" s="1"/>
      </tp>
      <tp>
        <v>40.666667938232422</v>
        <stp/>
        <stp>##V3_BDPV12</stp>
        <stp>ROL US Equity</stp>
        <stp>BEST_TARGET_PRICE</stp>
        <stp>[VALORES POTENCIALES Y SEGUIMIENTO.xlsx]POTENCIALES!R43C27</stp>
        <tr r="AA43" s="1"/>
      </tp>
      <tp>
        <v>74.083335876464844</v>
        <stp/>
        <stp>##V3_BDPV12</stp>
        <stp>RHI US Equity</stp>
        <stp>BEST_TARGET_PRICE</stp>
        <stp>[VALORES POTENCIALES Y SEGUIMIENTO.xlsx]POTENCIALES!R57C27</stp>
        <tr r="AA57" s="1"/>
      </tp>
      <tp>
        <v>135.02951049804688</v>
        <stp/>
        <stp>##V3_BDPV12</stp>
        <stp>DOO CN Equity</stp>
        <stp>BEST_TARGET_PRICE</stp>
        <stp>[VALORES POTENCIALES Y SEGUIMIENTO.xlsx]POTENCIALES!R24C27</stp>
        <tr r="AA24" s="1"/>
      </tp>
      <tp>
        <v>336</v>
        <stp/>
        <stp>##V3_BDPV12</stp>
        <stp>SAM US Equity</stp>
        <stp>BEST_TARGET_PRICE</stp>
        <stp>[VALORES POTENCIALES Y SEGUIMIENTO.xlsx]POTENCIALES!R37C27</stp>
        <tr r="AA37" s="1"/>
      </tp>
      <tp>
        <v>80.75</v>
        <stp/>
        <stp>##V3_BDPV12</stp>
        <stp>SCI US Equity</stp>
        <stp>BEST_TARGET_PRICE</stp>
        <stp>[VALORES POTENCIALES Y SEGUIMIENTO.xlsx]POTENCIALES!R54C27</stp>
        <tr r="AA54" s="1"/>
      </tp>
      <tp>
        <v>119.67</v>
        <stp/>
        <stp>##V3_BDPV12</stp>
        <stp>CR US Equity</stp>
        <stp>HIGH_52WEEK</stp>
        <stp>[VALORES POTENCIALES Y SEGUIMIENTO.xlsx]POTENCIALES!R156C33</stp>
        <tr r="AG156" s="1"/>
      </tp>
      <tp>
        <v>57.77</v>
        <stp/>
        <stp>##V3_BDPV12</stp>
        <stp>IR US Equity</stp>
        <stp>HIGH_52WEEK</stp>
        <stp>[VALORES POTENCIALES Y SEGUIMIENTO.xlsx]POTENCIALES!R163C33</stp>
        <tr r="AG163" s="1"/>
      </tp>
      <tp t="s">
        <v>Health Care</v>
        <stp/>
        <stp>##V3_BDPV12</stp>
        <stp>DHR UN Equity</stp>
        <stp>ICB_INDUSTRY_NAME</stp>
        <stp>[VALORES POTENCIALES Y SEGUIMIENTO.xlsx]SPX SX5E CAC40 DAX30 IBEX35!R141C4</stp>
        <tr r="D141" s="6"/>
      </tp>
      <tp>
        <v>192.25</v>
        <stp/>
        <stp>##V3_BDPV12</stp>
        <stp>PEP US Equity</stp>
        <stp>BEST_TARGET_PRICE</stp>
        <stp>[VALORES POTENCIALES Y SEGUIMIENTO.xlsx]POTENCIALES!R35C27</stp>
        <tr r="AA35" s="1"/>
      </tp>
      <tp>
        <v>115.07691955566406</v>
        <stp/>
        <stp>##V3_BDPV12</stp>
        <stp>PII US Equity</stp>
        <stp>BEST_TARGET_PRICE</stp>
        <stp>[VALORES POTENCIALES Y SEGUIMIENTO.xlsx]POTENCIALES!R23C27</stp>
        <tr r="AA23" s="1"/>
      </tp>
      <tp t="s">
        <v>Real Estate</v>
        <stp/>
        <stp>##V3_BDPV12</stp>
        <stp>DRE UN Equity</stp>
        <stp>ICB_INDUSTRY_NAME</stp>
        <stp>[VALORES POTENCIALES Y SEGUIMIENTO.xlsx]SPX SX5E CAC40 DAX30 IBEX35!R151C4</stp>
        <tr r="D151" s="6"/>
      </tp>
      <tp t="s">
        <v>Technology</v>
        <stp/>
        <stp>##V3_BDPV12</stp>
        <stp>SWKS UW Equity</stp>
        <stp>ICB_INDUSTRY_NAME</stp>
        <stp>[VALORES POTENCIALES Y SEGUIMIENTO.xlsx]SPX SX5E CAC40 DAX30 IBEX35!R431C4</stp>
        <tr r="D431" s="6"/>
      </tp>
      <tp t="s">
        <v>Basic Materials</v>
        <stp/>
        <stp>##V3_BDPV12</stp>
        <stp>ECL UN Equity</stp>
        <stp>ICB_INDUSTRY_NAME</stp>
        <stp>[VALORES POTENCIALES Y SEGUIMIENTO.xlsx]SPX SX5E CAC40 DAX30 IBEX35!R161C4</stp>
        <tr r="D161" s="6"/>
      </tp>
      <tp t="s">
        <v>Real Estate</v>
        <stp/>
        <stp>##V3_BDPV12</stp>
        <stp>EQR UN Equity</stp>
        <stp>ICB_INDUSTRY_NAME</stp>
        <stp>[VALORES POTENCIALES Y SEGUIMIENTO.xlsx]SPX SX5E CAC40 DAX30 IBEX35!R171C4</stp>
        <tr r="D171" s="6"/>
      </tp>
      <tp>
        <v>1.46</v>
        <stp/>
        <stp>##V3_BDPV12</stp>
        <stp>INTC US Equity</stp>
        <stp>EQY_DPS</stp>
        <stp>[VALORES POTENCIALES Y SEGUIMIENTO.xlsx]POTENCIALES!R352C10</stp>
        <tr r="J352" s="1"/>
      </tp>
      <tp>
        <v>4.2</v>
        <stp/>
        <stp>##V3_BDPV12</stp>
        <stp>KLAC US Equity</stp>
        <stp>EQY_DPS</stp>
        <stp>[VALORES POTENCIALES Y SEGUIMIENTO.xlsx]POTENCIALES!R357C10</stp>
        <tr r="J357" s="1"/>
      </tp>
      <tp t="s">
        <v>27/04/2023</v>
        <stp/>
        <stp>##V3_BDPV12</stp>
        <stp>SOW GY Equity</stp>
        <stp>EXPECTED_REPORT_DT</stp>
        <stp>[VALORES POTENCIALES Y SEGUIMIENTO.xlsx]CARTERA!R38C36</stp>
        <tr r="AJ38" s="4"/>
      </tp>
      <tp>
        <v>0</v>
        <stp/>
        <stp>##V3_BDPV12</stp>
        <stp>ARNC US Equity</stp>
        <stp>EQY_DPS</stp>
        <stp>[VALORES POTENCIALES Y SEGUIMIENTO.xlsx]POTENCIALES!R207C10</stp>
        <tr r="J207" s="1"/>
      </tp>
      <tp>
        <v>101.66666412353516</v>
        <stp/>
        <stp>##V3_BDPV12</stp>
        <stp>MOG/A US Equity</stp>
        <stp>BEST_TARGET_PRICE</stp>
        <stp>[VALORES POTENCIALES Y SEGUIMIENTO.xlsx]POTENCIALES!R208C27</stp>
        <tr r="AA208" s="1"/>
      </tp>
      <tp t="s">
        <v>21/04/2023</v>
        <stp/>
        <stp>##V3_BDPV12</stp>
        <stp>SAP GY Equity</stp>
        <stp>EXPECTED_REPORT_DT</stp>
        <stp>[VALORES POTENCIALES Y SEGUIMIENTO.xlsx]CARTERA!R15C36</stp>
        <tr r="AJ15" s="4"/>
      </tp>
      <tp t="s">
        <v>09/03/2023</v>
        <stp/>
        <stp>##V3_BDPV12</stp>
        <stp>AM FP Equity</stp>
        <stp>EXPECTED_REPORT_DT</stp>
        <stp>[VALORES POTENCIALES Y SEGUIMIENTO.xlsx]CARTERA!R13C36</stp>
        <tr r="AJ13" s="4"/>
      </tp>
      <tp t="s">
        <v>16/02/2023</v>
        <stp/>
        <stp>##V3_BDPV12</stp>
        <stp>AI FP Equity</stp>
        <stp>EXPECTED_REPORT_DT</stp>
        <stp>[VALORES POTENCIALES Y SEGUIMIENTO.xlsx]CARTERA!R19C36</stp>
        <tr r="AJ19" s="4"/>
      </tp>
      <tp>
        <v>0</v>
        <stp/>
        <stp>##V3_BDPV12</stp>
        <stp>PAYC US Equity</stp>
        <stp>EQY_DPS</stp>
        <stp>[VALORES POTENCIALES Y SEGUIMIENTO.xlsx]POTENCIALES!R320C10</stp>
        <tr r="J320" s="1"/>
      </tp>
      <tp>
        <v>0.83</v>
        <stp/>
        <stp>##V3_BDPV12</stp>
        <stp>SEIC US Equity</stp>
        <stp>EQY_DPS</stp>
        <stp>[VALORES POTENCIALES Y SEGUIMIENTO.xlsx]POTENCIALES!R109C10</stp>
        <tr r="J109" s="1"/>
      </tp>
      <tp>
        <v>0.68</v>
        <stp/>
        <stp>##V3_BDPV12</stp>
        <stp>SSNC US Equity</stp>
        <stp>EQY_DPS</stp>
        <stp>[VALORES POTENCIALES Y SEGUIMIENTO.xlsx]POTENCIALES!R299C10</stp>
        <tr r="J299" s="1"/>
      </tp>
      <tp>
        <v>3.06</v>
        <stp/>
        <stp>##V3_BDPV12</stp>
        <stp>WDFC US Equity</stp>
        <stp>EQY_DPS</stp>
        <stp>[VALORES POTENCIALES Y SEGUIMIENTO.xlsx]POTENCIALES!R248C10</stp>
        <tr r="J248" s="1"/>
      </tp>
      <tp>
        <v>1.08</v>
        <stp/>
        <stp>##V3_BDPV12</stp>
        <stp>IPG US Equity</stp>
        <stp>EQY_DPS</stp>
        <stp>[VALORES POTENCIALES Y SEGUIMIENTO.xlsx]POTENCIALES!R9C10</stp>
        <tr r="J9" s="1"/>
      </tp>
      <tp t="s">
        <v>20/06/2022</v>
        <stp/>
        <stp>##V3_BDPV12</stp>
        <stp>JEN GY Equity</stp>
        <stp>DVD_PAY_DT</stp>
        <stp>[VALORES POTENCIALES Y SEGUIMIENTO.xlsx]CARTERA!R55C41</stp>
        <tr r="AO55" s="4"/>
      </tp>
      <tp>
        <v>160.26499999999999</v>
        <stp/>
        <stp>##V3_BDPV12</stp>
        <stp>A US Equity</stp>
        <stp>HIGH_52WEEK</stp>
        <stp>[VALORES POTENCIALES Y SEGUIMIENTO.xlsx]POTENCIALES!R131C33</stp>
        <tr r="AG131" s="1"/>
      </tp>
      <tp>
        <v>24.304545714757531</v>
        <stp/>
        <stp>##V3_BDPV12</stp>
        <stp>ZBRA US Equity</stp>
        <stp>pe_ratio</stp>
        <stp>[VALORES POTENCIALES Y SEGUIMIENTO.xlsx]POTENCIALES!R345C16</stp>
        <tr r="P345" s="1"/>
      </tp>
      <tp>
        <v>239619.67376920002</v>
        <stp/>
        <stp>##V3_BDPV12</stp>
        <stp>MCD US Equity</stp>
        <stp>CURR_ENTP_VAL</stp>
        <stp>[VALORES POTENCIALES Y SEGUIMIENTO.xlsx]POTENCIALES!R246C18</stp>
        <tr r="R246" s="1"/>
      </tp>
      <tp>
        <v>64162.295999999995</v>
        <stp/>
        <stp>##V3_BDPV12</stp>
        <stp>MCO US Equity</stp>
        <stp>CURR_ENTP_VAL</stp>
        <stp>[VALORES POTENCIALES Y SEGUIMIENTO.xlsx]POTENCIALES!R182C18</stp>
        <tr r="R182" s="1"/>
      </tp>
      <tp t="s">
        <v>USD</v>
        <stp/>
        <stp>##V3_BDPV12</stp>
        <stp>IBM US Equity</stp>
        <stp>CRNCY</stp>
        <stp>[VALORES POTENCIALES Y SEGUIMIENTO.xlsx]POTENCIALES!R335C14</stp>
        <tr r="N335" s="1"/>
      </tp>
      <tp t="s">
        <v>USD</v>
        <stp/>
        <stp>##V3_BDPV12</stp>
        <stp>IAC US Equity</stp>
        <stp>CRNCY</stp>
        <stp>[VALORES POTENCIALES Y SEGUIMIENTO.xlsx]POTENCIALES!R268C14</stp>
        <tr r="N268" s="1"/>
      </tp>
      <tp>
        <v>6003.3961748599995</v>
        <stp/>
        <stp>##V3_BDPV12</stp>
        <stp>MMS US Equity</stp>
        <stp>CURR_ENTP_VAL</stp>
        <stp>[VALORES POTENCIALES Y SEGUIMIENTO.xlsx]POTENCIALES!R338C18</stp>
        <tr r="R338" s="1"/>
      </tp>
      <tp>
        <v>35.321189431079738</v>
        <stp/>
        <stp>##V3_BDPV12</stp>
        <stp>ZTS US Equity</stp>
        <stp>pe_ratio</stp>
        <stp>[VALORES POTENCIALES Y SEGUIMIENTO.xlsx]POTENCIALES!R93C16</stp>
        <tr r="P93" s="1"/>
      </tp>
      <tp>
        <v>29.824409616693242</v>
        <stp/>
        <stp>##V3_BDPV12</stp>
        <stp>FDS US Equity</stp>
        <stp>pe_ratio</stp>
        <stp>[VALORES POTENCIALES Y SEGUIMIENTO.xlsx]POTENCIALES!R10C16</stp>
        <tr r="P10" s="1"/>
      </tp>
      <tp>
        <v>14.803456656809212</v>
        <stp/>
        <stp>##V3_BDPV12</stp>
        <stp>HAS US Equity</stp>
        <stp>pe_ratio</stp>
        <stp>[VALORES POTENCIALES Y SEGUIMIENTO.xlsx]POTENCIALES!R30C16</stp>
        <tr r="P30" s="1"/>
      </tp>
      <tp t="s">
        <v>#N/A N/A</v>
        <stp/>
        <stp>##V3_BDPV12</stp>
        <stp>ZNGA US Equity</stp>
        <stp>pe_ratio</stp>
        <stp>[VALORES POTENCIALES Y SEGUIMIENTO.xlsx]POTENCIALES!R328C16</stp>
        <tr r="P328" s="1"/>
      </tp>
      <tp>
        <v>37080.459910550002</v>
        <stp/>
        <stp>##V3_BDPV12</stp>
        <stp>MTD US Equity</stp>
        <stp>CURR_ENTP_VAL</stp>
        <stp>[VALORES POTENCIALES Y SEGUIMIENTO.xlsx]POTENCIALES!R128C18</stp>
        <tr r="R128" s="1"/>
      </tp>
      <tp>
        <v>5716.7289365999995</v>
        <stp/>
        <stp>##V3_BDPV12</stp>
        <stp>MSM US Equity</stp>
        <stp>CURR_ENTP_VAL</stp>
        <stp>[VALORES POTENCIALES Y SEGUIMIENTO.xlsx]POTENCIALES!R223C18</stp>
        <tr r="R223" s="1"/>
      </tp>
      <tp>
        <v>5888.6594502499993</v>
        <stp/>
        <stp>##V3_BDPV12</stp>
        <stp>MSA US Equity</stp>
        <stp>CURR_ENTP_VAL</stp>
        <stp>[VALORES POTENCIALES Y SEGUIMIENTO.xlsx]POTENCIALES!R150C18</stp>
        <tr r="R150" s="1"/>
      </tp>
      <tp t="s">
        <v>USD</v>
        <stp/>
        <stp>##V3_BDPV12</stp>
        <stp>ITT US Equity</stp>
        <stp>CRNCY</stp>
        <stp>[VALORES POTENCIALES Y SEGUIMIENTO.xlsx]POTENCIALES!R161C14</stp>
        <tr r="N161" s="1"/>
      </tp>
      <tp t="s">
        <v>USD</v>
        <stp/>
        <stp>##V3_BDPV12</stp>
        <stp>ITW US Equity</stp>
        <stp>CRNCY</stp>
        <stp>[VALORES POTENCIALES Y SEGUIMIENTO.xlsx]POTENCIALES!R160C14</stp>
        <tr r="N160" s="1"/>
      </tp>
      <tp>
        <v>46.773827519365497</v>
        <stp/>
        <stp>##V3_BDPV12</stp>
        <stp>BFAM US Equity</stp>
        <stp>pe_ratio</stp>
        <stp>[VALORES POTENCIALES Y SEGUIMIENTO.xlsx]POTENCIALES!R64C16</stp>
        <tr r="P64" s="1"/>
      </tp>
      <tp t="s">
        <v>#N/A Field Not Applicable</v>
        <stp/>
        <stp>##V3_BDPV12</stp>
        <stp>ANTM US Equity</stp>
        <stp>pe_ratio</stp>
        <stp>[VALORES POTENCIALES Y SEGUIMIENTO.xlsx]POTENCIALES!R80C16</stp>
        <tr r="P80" s="1"/>
      </tp>
      <tp t="s">
        <v>#N/A Field Not Applicable</v>
        <stp/>
        <stp>##V3_BDPV12</stp>
        <stp>BKNG US Equity</stp>
        <stp>DVD_PAY_DT</stp>
        <stp>[VALORES POTENCIALES Y SEGUIMIENTO.xlsx]CARTERA!R12C41</stp>
        <tr r="AO12" s="4"/>
      </tp>
      <tp>
        <v>6.4977741424633875</v>
        <stp/>
        <stp>##V3_BDPV12</stp>
        <stp>GOLD US Equity</stp>
        <stp>EV_EBITDA_ADJUSTED</stp>
        <stp>[VALORES POTENCIALES Y SEGUIMIENTO.xlsx]CARTERA!R57C17</stp>
        <tr r="Q57" s="4"/>
      </tp>
      <tp>
        <v>4203152032.0799999</v>
        <stp/>
        <stp>##V3_BDPV12</stp>
        <stp>FL US Equity</stp>
        <stp>CUR_MKT_CAP</stp>
        <stp>[VALORES POTENCIALES Y SEGUIMIENTO.xlsx]POTENCIALES!R215C17</stp>
        <tr r="Q215" s="1"/>
      </tp>
      <tp t="s">
        <v>10/03/2023</v>
        <stp/>
        <stp>##V3_BDPV12</stp>
        <stp>ORCL US Equity</stp>
        <stp>EXPECTED_REPORT_DT</stp>
        <stp>[VALORES POTENCIALES Y SEGUIMIENTO.xlsx]CARTERA!R45C36</stp>
        <tr r="AJ45" s="4"/>
      </tp>
      <tp>
        <v>3744.9513097200002</v>
        <stp/>
        <stp>##V3_BDPV12</stp>
        <stp>GLNG US Equity</stp>
        <stp>CURR_ENTP_VAL</stp>
        <stp>[VALORES POTENCIALES Y SEGUIMIENTO.xlsx]CARTERA!R61C21</stp>
        <tr r="U61" s="4"/>
      </tp>
      <tp>
        <v>40385.967338046103</v>
        <stp/>
        <stp>##V3_BDPV12</stp>
        <stp>GOLD US Equity</stp>
        <stp>CURR_ENTP_VAL</stp>
        <stp>[VALORES POTENCIALES Y SEGUIMIENTO.xlsx]CARTERA!R57C21</stp>
        <tr r="U57" s="4"/>
      </tp>
      <tp t="s">
        <v>#N/A N/A</v>
        <stp/>
        <stp>##V3_BDPV12</stp>
        <stp>FB US Equity</stp>
        <stp>PX_CLOSE_1D</stp>
        <stp>[VALORES POTENCIALES Y SEGUIMIENTO.xlsx]POTENCIALES!R272C32</stp>
        <tr r="AF272" s="1"/>
      </tp>
      <tp>
        <v>64.590119999999999</v>
        <stp/>
        <stp>##V3_BDPV12</stp>
        <stp>LB US Equity</stp>
        <stp>PX_CLOSE_1D</stp>
        <stp>[VALORES POTENCIALES Y SEGUIMIENTO.xlsx]POTENCIALES!R211C32</stp>
        <tr r="AF211" s="1"/>
      </tp>
      <tp t="s">
        <v>Consumer Discretionary</v>
        <stp/>
        <stp>##V3_BDPV12</stp>
        <stp>ULTA UW Equity</stp>
        <stp>ICB_INDUSTRY_NAME</stp>
        <stp>[VALORES POTENCIALES Y SEGUIMIENTO.xlsx]SPX SX5E CAC40 DAX30 IBEX35!R466C4</stp>
        <tr r="D466" s="6"/>
      </tp>
      <tp t="s">
        <v>Telecommunications</v>
        <stp/>
        <stp>##V3_BDPV12</stp>
        <stp>TMUS UW Equity</stp>
        <stp>ICB_INDUSTRY_NAME</stp>
        <stp>[VALORES POTENCIALES Y SEGUIMIENTO.xlsx]SPX SX5E CAC40 DAX30 IBEX35!R447C4</stp>
        <tr r="D447" s="6"/>
      </tp>
      <tp t="s">
        <v>Utilities</v>
        <stp/>
        <stp>##V3_BDPV12</stp>
        <stp>RSG UN Equity</stp>
        <stp>ICB_INDUSTRY_NAME</stp>
        <stp>[VALORES POTENCIALES Y SEGUIMIENTO.xlsx]SPX SX5E CAC40 DAX30 IBEX35!R410C4</stp>
        <tr r="D410" s="6"/>
      </tp>
      <tp t="s">
        <v>Technology</v>
        <stp/>
        <stp>##V3_BDPV12</stp>
        <stp>PAYC UN Equity</stp>
        <stp>ICB_INDUSTRY_NAME</stp>
        <stp>[VALORES POTENCIALES Y SEGUIMIENTO.xlsx]SPX SX5E CAC40 DAX30 IBEX35!R363C4</stp>
        <tr r="D363" s="6"/>
      </tp>
      <tp t="s">
        <v>Industrials</v>
        <stp/>
        <stp>##V3_BDPV12</stp>
        <stp>SNA UN Equity</stp>
        <stp>ICB_INDUSTRY_NAME</stp>
        <stp>[VALORES POTENCIALES Y SEGUIMIENTO.xlsx]SPX SX5E CAC40 DAX30 IBEX35!R420C4</stp>
        <tr r="D420" s="6"/>
      </tp>
      <tp t="s">
        <v>Industrials</v>
        <stp/>
        <stp>##V3_BDPV12</stp>
        <stp>SWK UN Equity</stp>
        <stp>ICB_INDUSTRY_NAME</stp>
        <stp>[VALORES POTENCIALES Y SEGUIMIENTO.xlsx]SPX SX5E CAC40 DAX30 IBEX35!R430C4</stp>
        <tr r="D430" s="6"/>
      </tp>
      <tp t="s">
        <v>Industrials</v>
        <stp/>
        <stp>##V3_BDPV12</stp>
        <stp>ZBRA UW Equity</stp>
        <stp>ICB_INDUSTRY_NAME</stp>
        <stp>[VALORES POTENCIALES Y SEGUIMIENTO.xlsx]SPX SX5E CAC40 DAX30 IBEX35!R509C4</stp>
        <tr r="D509" s="6"/>
      </tp>
      <tp t="s">
        <v>Technology</v>
        <stp/>
        <stp>##V3_BDPV12</stp>
        <stp>PTC UW Equity</stp>
        <stp>ICB_INDUSTRY_NAME</stp>
        <stp>[VALORES POTENCIALES Y SEGUIMIENTO.xlsx]SPX SX5E CAC40 DAX30 IBEX35!R390C4</stp>
        <tr r="D390" s="6"/>
      </tp>
      <tp t="s">
        <v>Consumer Staples</v>
        <stp/>
        <stp>##V3_BDPV12</stp>
        <stp>PEP UW Equity</stp>
        <stp>ICB_INDUSTRY_NAME</stp>
        <stp>[VALORES POTENCIALES Y SEGUIMIENTO.xlsx]SPX SX5E CAC40 DAX30 IBEX35!R370C4</stp>
        <tr r="D370" s="6"/>
      </tp>
      <tp t="s">
        <v>Financials</v>
        <stp/>
        <stp>##V3_BDPV12</stp>
        <stp>WFC UN Equity</stp>
        <stp>ICB_INDUSTRY_NAME</stp>
        <stp>[VALORES POTENCIALES Y SEGUIMIENTO.xlsx]SPX SX5E CAC40 DAX30 IBEX35!R490C4</stp>
        <tr r="D490" s="6"/>
      </tp>
      <tp t="s">
        <v>Technology</v>
        <stp/>
        <stp>##V3_BDPV12</stp>
        <stp>TEL UN Equity</stp>
        <stp>ICB_INDUSTRY_NAME</stp>
        <stp>[VALORES POTENCIALES Y SEGUIMIENTO.xlsx]SPX SX5E CAC40 DAX30 IBEX35!R440C4</stp>
        <tr r="D440" s="6"/>
      </tp>
      <tp t="s">
        <v>Technology</v>
        <stp/>
        <stp>##V3_BDPV12</stp>
        <stp>TYL UN Equity</stp>
        <stp>ICB_INDUSTRY_NAME</stp>
        <stp>[VALORES POTENCIALES Y SEGUIMIENTO.xlsx]SPX SX5E CAC40 DAX30 IBEX35!R460C4</stp>
        <tr r="D460" s="6"/>
      </tp>
      <tp t="s">
        <v>Industrials</v>
        <stp/>
        <stp>##V3_BDPV12</stp>
        <stp>URI UN Equity</stp>
        <stp>ICB_INDUSTRY_NAME</stp>
        <stp>[VALORES POTENCIALES Y SEGUIMIENTO.xlsx]SPX SX5E CAC40 DAX30 IBEX35!R470C4</stp>
        <tr r="D470" s="6"/>
      </tp>
      <tp t="s">
        <v>Real Estate</v>
        <stp/>
        <stp>##V3_BDPV12</stp>
        <stp>KIM UN Equity</stp>
        <stp>ICB_INDUSTRY_NAME</stp>
        <stp>[VALORES POTENCIALES Y SEGUIMIENTO.xlsx]SPX SX5E CAC40 DAX30 IBEX35!R270C4</stp>
        <tr r="D270" s="6"/>
      </tp>
      <tp t="s">
        <v>Consumer Discretionary</v>
        <stp/>
        <stp>##V3_BDPV12</stp>
        <stp>HAS UW Equity</stp>
        <stp>ICB_INDUSTRY_NAME</stp>
        <stp>[VALORES POTENCIALES Y SEGUIMIENTO.xlsx]SPX SX5E CAC40 DAX30 IBEX35!R220C4</stp>
        <tr r="D220" s="6"/>
      </tp>
      <tp t="s">
        <v>Industrials</v>
        <stp/>
        <stp>##V3_BDPV12</stp>
        <stp>HON UW Equity</stp>
        <stp>ICB_INDUSTRY_NAME</stp>
        <stp>[VALORES POTENCIALES Y SEGUIMIENTO.xlsx]SPX SX5E CAC40 DAX30 IBEX35!R230C4</stp>
        <tr r="D230" s="6"/>
      </tp>
      <tp t="s">
        <v>Financials</v>
        <stp/>
        <stp>##V3_BDPV12</stp>
        <stp>ICE UN Equity</stp>
        <stp>ICB_INDUSTRY_NAME</stp>
        <stp>[VALORES POTENCIALES Y SEGUIMIENTO.xlsx]SPX SX5E CAC40 DAX30 IBEX35!R240C4</stp>
        <tr r="D240" s="6"/>
      </tp>
      <tp t="s">
        <v>Consumer Discretionary</v>
        <stp/>
        <stp>##V3_BDPV12</stp>
        <stp>IPG UN Equity</stp>
        <stp>ICB_INDUSTRY_NAME</stp>
        <stp>[VALORES POTENCIALES Y SEGUIMIENTO.xlsx]SPX SX5E CAC40 DAX30 IBEX35!R250C4</stp>
        <tr r="D250" s="6"/>
      </tp>
      <tp t="s">
        <v>UNITED STATES</v>
        <stp/>
        <stp>##V3_BDPV12</stp>
        <stp>REGN US Equity</stp>
        <stp>COUNTRY_FULL_NAME</stp>
        <stp>[VALORES POTENCIALES Y SEGUIMIENTO.xlsx]POTENCIALES!R41C13</stp>
        <tr r="M41" s="1"/>
      </tp>
      <tp t="s">
        <v>Consumer Discretionary</v>
        <stp/>
        <stp>##V3_BDPV12</stp>
        <stp>NWL UW Equity</stp>
        <stp>ICB_INDUSTRY_NAME</stp>
        <stp>[VALORES POTENCIALES Y SEGUIMIENTO.xlsx]SPX SX5E CAC40 DAX30 IBEX35!R350C4</stp>
        <tr r="D350" s="6"/>
      </tp>
      <tp t="s">
        <v>UNITED STATES</v>
        <stp/>
        <stp>##V3_BDPV12</stp>
        <stp>RGEN US Equity</stp>
        <stp>COUNTRY_FULL_NAME</stp>
        <stp>[VALORES POTENCIALES Y SEGUIMIENTO.xlsx]POTENCIALES!R75C13</stp>
        <tr r="M75" s="1"/>
      </tp>
      <tp t="s">
        <v>Consumer Discretionary</v>
        <stp/>
        <stp>##V3_BDPV12</stp>
        <stp>LOW UN Equity</stp>
        <stp>ICB_INDUSTRY_NAME</stp>
        <stp>[VALORES POTENCIALES Y SEGUIMIENTO.xlsx]SPX SX5E CAC40 DAX30 IBEX35!R290C4</stp>
        <tr r="D290" s="6"/>
      </tp>
      <tp t="s">
        <v>Consumer Discretionary</v>
        <stp/>
        <stp>##V3_BDPV12</stp>
        <stp>LEG UN Equity</stp>
        <stp>ICB_INDUSTRY_NAME</stp>
        <stp>[VALORES POTENCIALES Y SEGUIMIENTO.xlsx]SPX SX5E CAC40 DAX30 IBEX35!R280C4</stp>
        <tr r="D280" s="6"/>
      </tp>
      <tp t="s">
        <v>Industrials</v>
        <stp/>
        <stp>##V3_BDPV12</stp>
        <stp>MHK UN Equity</stp>
        <stp>ICB_INDUSTRY_NAME</stp>
        <stp>[VALORES POTENCIALES Y SEGUIMIENTO.xlsx]SPX SX5E CAC40 DAX30 IBEX35!R310C4</stp>
        <tr r="D310" s="6"/>
      </tp>
      <tp t="s">
        <v>Consumer Discretionary</v>
        <stp/>
        <stp>##V3_BDPV12</stp>
        <stp>MAR UW Equity</stp>
        <stp>ICB_INDUSTRY_NAME</stp>
        <stp>[VALORES POTENCIALES Y SEGUIMIENTO.xlsx]SPX SX5E CAC40 DAX30 IBEX35!R300C4</stp>
        <tr r="D300" s="6"/>
      </tp>
      <tp t="s">
        <v>Industrials</v>
        <stp/>
        <stp>##V3_BDPV12</stp>
        <stp>MTD UN Equity</stp>
        <stp>ICB_INDUSTRY_NAME</stp>
        <stp>[VALORES POTENCIALES Y SEGUIMIENTO.xlsx]SPX SX5E CAC40 DAX30 IBEX35!R330C4</stp>
        <tr r="D330" s="6"/>
      </tp>
      <tp>
        <v>828.91302490234375</v>
        <stp/>
        <stp>##V3_BDPV12</stp>
        <stp>REGN US Equity</stp>
        <stp>BEST_TARGET_PRICE</stp>
        <stp>[VALORES POTENCIALES Y SEGUIMIENTO.xlsx]POTENCIALES!R41C27</stp>
        <tr r="AA41" s="1"/>
      </tp>
      <tp t="s">
        <v>Industrials</v>
        <stp/>
        <stp>##V3_BDPV12</stp>
        <stp>CMI UN Equity</stp>
        <stp>ICB_INDUSTRY_NAME</stp>
        <stp>[VALORES POTENCIALES Y SEGUIMIENTO.xlsx]SPX SX5E CAC40 DAX30 IBEX35!R110C4</stp>
        <tr r="D110" s="6"/>
      </tp>
      <tp t="s">
        <v>Health Care</v>
        <stp/>
        <stp>##V3_BDPV12</stp>
        <stp>CRL UN Equity</stp>
        <stp>ICB_INDUSTRY_NAME</stp>
        <stp>[VALORES POTENCIALES Y SEGUIMIENTO.xlsx]SPX SX5E CAC40 DAX30 IBEX35!R120C4</stp>
        <tr r="D120" s="6"/>
      </tp>
      <tp t="s">
        <v>Consumer Staples</v>
        <stp/>
        <stp>##V3_BDPV12</stp>
        <stp>CVS UN Equity</stp>
        <stp>ICB_INDUSTRY_NAME</stp>
        <stp>[VALORES POTENCIALES Y SEGUIMIENTO.xlsx]SPX SX5E CAC40 DAX30 IBEX35!R130C4</stp>
        <tr r="D130" s="6"/>
      </tp>
      <tp>
        <v>217</v>
        <stp/>
        <stp>##V3_BDPV12</stp>
        <stp>RGEN US Equity</stp>
        <stp>BEST_TARGET_PRICE</stp>
        <stp>[VALORES POTENCIALES Y SEGUIMIENTO.xlsx]POTENCIALES!R75C27</stp>
        <tr r="AA75" s="1"/>
      </tp>
      <tp t="s">
        <v>Real Estate</v>
        <stp/>
        <stp>##V3_BDPV12</stp>
        <stp>FRT UN Equity</stp>
        <stp>ICB_INDUSTRY_NAME</stp>
        <stp>[VALORES POTENCIALES Y SEGUIMIENTO.xlsx]SPX SX5E CAC40 DAX30 IBEX35!R200C4</stp>
        <tr r="D200" s="6"/>
      </tp>
      <tp t="s">
        <v>Consumer Discretionary</v>
        <stp/>
        <stp>##V3_BDPV12</stp>
        <stp>DHI UN Equity</stp>
        <stp>ICB_INDUSTRY_NAME</stp>
        <stp>[VALORES POTENCIALES Y SEGUIMIENTO.xlsx]SPX SX5E CAC40 DAX30 IBEX35!R140C4</stp>
        <tr r="D140" s="6"/>
      </tp>
      <tp t="s">
        <v>Consumer Discretionary</v>
        <stp/>
        <stp>##V3_BDPV12</stp>
        <stp>DPZ UN Equity</stp>
        <stp>ICB_INDUSTRY_NAME</stp>
        <stp>[VALORES POTENCIALES Y SEGUIMIENTO.xlsx]SPX SX5E CAC40 DAX30 IBEX35!R150C4</stp>
        <tr r="D150" s="6"/>
      </tp>
      <tp t="s">
        <v>Technology</v>
        <stp/>
        <stp>##V3_BDPV12</stp>
        <stp>TWTR UN Equity</stp>
        <stp>ICB_INDUSTRY_NAME</stp>
        <stp>[VALORES POTENCIALES Y SEGUIMIENTO.xlsx]SPX SX5E CAC40 DAX30 IBEX35!R457C4</stp>
        <tr r="D457" s="6"/>
      </tp>
      <tp t="s">
        <v>27/04/2023</v>
        <stp/>
        <stp>##V3_BDPV12</stp>
        <stp>SAN FP Equity</stp>
        <stp>EXPECTED_REPORT_DT</stp>
        <stp>[VALORES POTENCIALES Y SEGUIMIENTO.xlsx]CARTERA!R26C36</stp>
        <tr r="AJ26" s="4"/>
      </tp>
      <tp>
        <v>0.78691369606003747</v>
        <stp/>
        <stp>##V3_BDPV12</stp>
        <stp>ROG SW Equity</stp>
        <stp>NET_DEBT_TO_EBITDA</stp>
        <stp>[VALORES POTENCIALES Y SEGUIMIENTO.xlsx]CARTERA!R17C23</stp>
        <tr r="W17" s="4"/>
      </tp>
      <tp>
        <v>6.7944548261831867</v>
        <stp/>
        <stp>##V3_BDPV12</stp>
        <stp>TGP US Equity</stp>
        <stp>NET_DEBT_TO_EBITDA</stp>
        <stp>[VALORES POTENCIALES Y SEGUIMIENTO.xlsx]CARTERA!R56C23</stp>
        <tr r="W56" s="4"/>
      </tp>
      <tp>
        <v>0.48</v>
        <stp/>
        <stp>##V3_BDPV12</stp>
        <stp>BLKB US Equity</stp>
        <stp>EQY_DPS</stp>
        <stp>[VALORES POTENCIALES Y SEGUIMIENTO.xlsx]POTENCIALES!R322C10</stp>
        <tr r="J322" s="1"/>
      </tp>
      <tp t="s">
        <v>12/02/2015</v>
        <stp/>
        <stp>##V3_BDPV12</stp>
        <stp>BBD/B CN Equity</stp>
        <stp>DVD_EX_DT</stp>
        <stp>[VALORES POTENCIALES Y SEGUIMIENTO.xlsx]POTENCIALES!R198C11</stp>
        <tr r="K198" s="1"/>
      </tp>
      <tp t="s">
        <v>01/12/2021</v>
        <stp/>
        <stp>##V3_BDPV12</stp>
        <stp>ATD/B CN Equity</stp>
        <stp>DVD_EX_DT</stp>
        <stp>[VALORES POTENCIALES Y SEGUIMIENTO.xlsx]POTENCIALES!R225C11</stp>
        <tr r="K225" s="1"/>
      </tp>
      <tp t="s">
        <v>#N/A Field Not Applicable</v>
        <stp/>
        <stp>##V3_BDPV12</stp>
        <stp>GRUB US Equity</stp>
        <stp>EQY_DPS</stp>
        <stp>[VALORES POTENCIALES Y SEGUIMIENTO.xlsx]POTENCIALES!R266C10</stp>
        <tr r="J266" s="1"/>
      </tp>
      <tp>
        <v>0</v>
        <stp/>
        <stp>##V3_BDPV12</stp>
        <stp>TRMB US Equity</stp>
        <stp>EQY_DPS</stp>
        <stp>[VALORES POTENCIALES Y SEGUIMIENTO.xlsx]POTENCIALES!R135C10</stp>
        <tr r="J135" s="1"/>
      </tp>
      <tp>
        <v>25428.567207115</v>
        <stp/>
        <stp>##V3_BDPV12</stp>
        <stp>BEN US Equity</stp>
        <stp>CURR_ENTP_VAL</stp>
        <stp>[VALORES POTENCIALES Y SEGUIMIENTO.xlsx]POTENCIALES!R113C18</stp>
        <tr r="R113" s="1"/>
      </tp>
      <tp t="s">
        <v>USD</v>
        <stp/>
        <stp>##V3_BDPV12</stp>
        <stp>FLT US Equity</stp>
        <stp>CRNCY</stp>
        <stp>[VALORES POTENCIALES Y SEGUIMIENTO.xlsx]POTENCIALES!R192C14</stp>
        <tr r="N192" s="1"/>
      </tp>
      <tp>
        <v>22672.9674017</v>
        <stp/>
        <stp>##V3_BDPV12</stp>
        <stp>BBY US Equity</stp>
        <stp>CURR_ENTP_VAL</stp>
        <stp>[VALORES POTENCIALES Y SEGUIMIENTO.xlsx]POTENCIALES!R224C18</stp>
        <tr r="R224" s="1"/>
      </tp>
      <tp>
        <v>22.697547042535533</v>
        <stp/>
        <stp>##V3_BDPV12</stp>
        <stp>ULTA US Equity</stp>
        <stp>pe_ratio</stp>
        <stp>[VALORES POTENCIALES Y SEGUIMIENTO.xlsx]POTENCIALES!R237C16</stp>
        <tr r="P237" s="1"/>
      </tp>
      <tp>
        <v>2694.6676493000004</v>
        <stp/>
        <stp>##V3_BDPV12</stp>
        <stp>BRC US Equity</stp>
        <stp>CURR_ENTP_VAL</stp>
        <stp>[VALORES POTENCIALES Y SEGUIMIENTO.xlsx]POTENCIALES!R308C18</stp>
        <tr r="R308" s="1"/>
      </tp>
      <tp>
        <v>2694.6676493000004</v>
        <stp/>
        <stp>##V3_BDPV12</stp>
        <stp>BRC US Equity</stp>
        <stp>CURR_ENTP_VAL</stp>
        <stp>[VALORES POTENCIALES Y SEGUIMIENTO.xlsx]POTENCIALES!R258C18</stp>
        <tr r="R258" s="1"/>
      </tp>
      <tp>
        <v>2694.6676493000004</v>
        <stp/>
        <stp>##V3_BDPV12</stp>
        <stp>BRC US Equity</stp>
        <stp>CURR_ENTP_VAL</stp>
        <stp>[VALORES POTENCIALES Y SEGUIMIENTO.xlsx]POTENCIALES!R130C18</stp>
        <tr r="R130" s="1"/>
      </tp>
      <tp>
        <v>20063.023999999998</v>
        <stp/>
        <stp>##V3_BDPV12</stp>
        <stp>BRO US Equity</stp>
        <stp>CURR_ENTP_VAL</stp>
        <stp>[VALORES POTENCIALES Y SEGUIMIENTO.xlsx]POTENCIALES!R116C18</stp>
        <tr r="R116" s="1"/>
      </tp>
      <tp t="s">
        <v>USD</v>
        <stp/>
        <stp>##V3_BDPV12</stp>
        <stp>FTV US Equity</stp>
        <stp>CRNCY</stp>
        <stp>[VALORES POTENCIALES Y SEGUIMIENTO.xlsx]POTENCIALES!R127C14</stp>
        <tr r="N127" s="1"/>
      </tp>
      <tp>
        <v>34.396226727852579</v>
        <stp/>
        <stp>##V3_BDPV12</stp>
        <stp>BF/B US Equity</stp>
        <stp>pe_ratio</stp>
        <stp>[VALORES POTENCIALES Y SEGUIMIENTO.xlsx]POTENCIALES!R36C16</stp>
        <tr r="P36" s="1"/>
      </tp>
      <tp t="s">
        <v>03/04/2023</v>
        <stp/>
        <stp>##V3_BDPV12</stp>
        <stp>EBRO SM Equity</stp>
        <stp>DVD_PAY_DT</stp>
        <stp>[VALORES POTENCIALES Y SEGUIMIENTO.xlsx]CARTERA!R49C41</stp>
        <tr r="AO49" s="4"/>
      </tp>
      <tp t="s">
        <v>#N/A N/A</v>
        <stp/>
        <stp>##V3_BDPV12</stp>
        <stp>VIPS US Equity</stp>
        <stp>NET_DEBT_TO_EBITDA</stp>
        <stp>[VALORES POTENCIALES Y SEGUIMIENTO.xlsx]CARTERA!R58C23</stp>
        <tr r="W58" s="4"/>
      </tp>
      <tp>
        <v>-0.10123583760453192</v>
        <stp/>
        <stp>##V3_BDPV12</stp>
        <stp>ROVI SM Equity</stp>
        <stp>NET_DEBT_TO_EBITDA</stp>
        <stp>[VALORES POTENCIALES Y SEGUIMIENTO.xlsx]CARTERA!R36C23</stp>
        <tr r="W36" s="4"/>
      </tp>
      <tp t="s">
        <v>USD</v>
        <stp/>
        <stp>##V3_BDPV12</stp>
        <stp>ATVI US Equity</stp>
        <stp>CRNCY</stp>
        <stp>[VALORES POTENCIALES Y SEGUIMIENTO.xlsx]POTENCIALES!R326C14</stp>
        <tr r="N326" s="1"/>
      </tp>
      <tp t="s">
        <v>USD</v>
        <stp/>
        <stp>##V3_BDPV12</stp>
        <stp>TTWO US Equity</stp>
        <stp>CRNCY</stp>
        <stp>[VALORES POTENCIALES Y SEGUIMIENTO.xlsx]POTENCIALES!R327C14</stp>
        <tr r="N327" s="1"/>
      </tp>
      <tp>
        <v>151.06</v>
        <stp/>
        <stp>##V3_BDPV12</stp>
        <stp>WM US Equity</stp>
        <stp>PX_CLOSE_1D</stp>
        <stp>[VALORES POTENCIALES Y SEGUIMIENTO.xlsx]POTENCIALES!R146C32</stp>
        <tr r="AF146" s="1"/>
      </tp>
      <tp>
        <v>79.540000000000006</v>
        <stp/>
        <stp>##V3_BDPV12</stp>
        <stp>ZM US Equity</stp>
        <stp>PX_CLOSE_1D</stp>
        <stp>[VALORES POTENCIALES Y SEGUIMIENTO.xlsx]POTENCIALES!R298C32</stp>
        <tr r="AF298" s="1"/>
      </tp>
      <tp t="s">
        <v>USD</v>
        <stp/>
        <stp>##V3_BDPV12</stp>
        <stp>ETSY US Equity</stp>
        <stp>CRNCY</stp>
        <stp>[VALORES POTENCIALES Y SEGUIMIENTO.xlsx]POTENCIALES!R260C14</stp>
        <tr r="N260" s="1"/>
      </tp>
      <tp>
        <v>66.84</v>
        <stp/>
        <stp>##V3_BDPV12</stp>
        <stp>BF/B US Equity</stp>
        <stp>PX_CLOSE_1D</stp>
        <stp>[VALORES POTENCIALES Y SEGUIMIENTO.xlsx]POTENCIALES!R36C32</stp>
        <tr r="AF36" s="1"/>
      </tp>
      <tp>
        <v>3974.13590105</v>
        <stp/>
        <stp>##V3_BDPV12</stp>
        <stp>APPF US Equity</stp>
        <stp>CURR_ENTP_VAL</stp>
        <stp>[VALORES POTENCIALES Y SEGUIMIENTO.xlsx]POTENCIALES!R284C18</stp>
        <tr r="R284" s="1"/>
      </tp>
      <tp>
        <v>53.35</v>
        <stp/>
        <stp>##V3_BDPV12</stp>
        <stp>CCL/B CN Equity</stp>
        <stp>LOW_52WEEK</stp>
        <stp>[VALORES POTENCIALES Y SEGUIMIENTO.xlsx]POTENCIALES!R167C35</stp>
        <tr r="AI167" s="1"/>
      </tp>
      <tp t="s">
        <v>#N/A N/A</v>
        <stp/>
        <stp>##V3_BDPV12</stp>
        <stp>ATD/B CN Equity</stp>
        <stp>LOW_52WEEK</stp>
        <stp>[VALORES POTENCIALES Y SEGUIMIENTO.xlsx]POTENCIALES!R225C35</stp>
        <tr r="AI225" s="1"/>
      </tp>
      <tp>
        <v>18.29</v>
        <stp/>
        <stp>##V3_BDPV12</stp>
        <stp>BBD/B CN Equity</stp>
        <stp>LOW_52WEEK</stp>
        <stp>[VALORES POTENCIALES Y SEGUIMIENTO.xlsx]POTENCIALES!R198C35</stp>
        <tr r="AI198" s="1"/>
      </tp>
      <tp>
        <v>20649.704580000001</v>
        <stp/>
        <stp>##V3_BDPV12</stp>
        <stp>MPWR US Equity</stp>
        <stp>CURR_ENTP_VAL</stp>
        <stp>[VALORES POTENCIALES Y SEGUIMIENTO.xlsx]POTENCIALES!R353C18</stp>
        <tr r="R353" s="1"/>
      </tp>
      <tp t="s">
        <v>USD</v>
        <stp/>
        <stp>##V3_BDPV12</stp>
        <stp>CTXS US Equity</stp>
        <stp>CRNCY</stp>
        <stp>[VALORES POTENCIALES Y SEGUIMIENTO.xlsx]POTENCIALES!R302C14</stp>
        <tr r="N302" s="1"/>
      </tp>
      <tp t="s">
        <v>USD</v>
        <stp/>
        <stp>##V3_BDPV12</stp>
        <stp>TTEK US Equity</stp>
        <stp>CRNCY</stp>
        <stp>[VALORES POTENCIALES Y SEGUIMIENTO.xlsx]POTENCIALES!R143C14</stp>
        <tr r="N143" s="1"/>
      </tp>
      <tp t="s">
        <v>USD</v>
        <stp/>
        <stp>##V3_BDPV12</stp>
        <stp>OTEX US Equity</stp>
        <stp>CRNCY</stp>
        <stp>[VALORES POTENCIALES Y SEGUIMIENTO.xlsx]POTENCIALES!R323C14</stp>
        <tr r="N323" s="1"/>
      </tp>
      <tp t="s">
        <v>Ebro Foods SA</v>
        <stp/>
        <stp>##V3_BDPV12</stp>
        <stp>EBRO SM Equity</stp>
        <stp>SECURITY_NAME</stp>
        <stp>[VALORES POTENCIALES Y SEGUIMIENTO.xlsx]CARTERA!R49C34</stp>
        <tr r="AH49" s="4"/>
      </tp>
      <tp t="s">
        <v>USD</v>
        <stp/>
        <stp>##V3_BDPV12</stp>
        <stp>MTCH US Equity</stp>
        <stp>CRNCY</stp>
        <stp>[VALORES POTENCIALES Y SEGUIMIENTO.xlsx]POTENCIALES!R269C14</stp>
        <tr r="N269" s="1"/>
      </tp>
      <tp t="s">
        <v>Ebro Foods SA</v>
        <stp/>
        <stp>##V3_BDPV12</stp>
        <stp>EBRO SM Equity</stp>
        <stp>SECURITY_NAME</stp>
        <stp>[VALORES POTENCIALES Y SEGUIMIENTO.xlsx]CARTERA!R49C10</stp>
        <tr r="J49" s="4"/>
      </tp>
      <tp t="s">
        <v>USD</v>
        <stp/>
        <stp>##V3_BDPV12</stp>
        <stp>NTAP US Equity</stp>
        <stp>CRNCY</stp>
        <stp>[VALORES POTENCIALES Y SEGUIMIENTO.xlsx]POTENCIALES!R333C14</stp>
        <tr r="N333" s="1"/>
      </tp>
      <tp t="s">
        <v>USD</v>
        <stp/>
        <stp>##V3_BDPV12</stp>
        <stp>FTNT US Equity</stp>
        <stp>CRNCY</stp>
        <stp>[VALORES POTENCIALES Y SEGUIMIENTO.xlsx]POTENCIALES!R331C14</stp>
        <tr r="N331" s="1"/>
      </tp>
      <tp>
        <v>3882.7013562499997</v>
        <stp/>
        <stp>##V3_BDPV12</stp>
        <stp>IPAR US Equity</stp>
        <stp>CURR_ENTP_VAL</stp>
        <stp>[VALORES POTENCIALES Y SEGUIMIENTO.xlsx]POTENCIALES!R259C18</stp>
        <tr r="R259" s="1"/>
      </tp>
      <tp>
        <v>19704.340417280004</v>
        <stp/>
        <stp>##V3_BDPV12</stp>
        <stp>EPAM US Equity</stp>
        <stp>CURR_ENTP_VAL</stp>
        <stp>[VALORES POTENCIALES Y SEGUIMIENTO.xlsx]POTENCIALES!R340C18</stp>
        <tr r="R340" s="1"/>
      </tp>
      <tp>
        <v>4264.6220977549992</v>
        <stp/>
        <stp>##V3_BDPV12</stp>
        <stp>IPGP US Equity</stp>
        <stp>CURR_ENTP_VAL</stp>
        <stp>[VALORES POTENCIALES Y SEGUIMIENTO.xlsx]POTENCIALES!R350C18</stp>
        <tr r="R350" s="1"/>
      </tp>
      <tp t="s">
        <v>#N/A Field Not Applicable</v>
        <stp/>
        <stp>##V3_BDPV12</stp>
        <stp>UTHR US Equity</stp>
        <stp>DVD_EX_DT</stp>
        <stp>[VALORES POTENCIALES Y SEGUIMIENTO.xlsx]POTENCIALES!R40C11</stp>
        <tr r="K40" s="1"/>
      </tp>
      <tp>
        <v>132839.55300000001</v>
        <stp/>
        <stp>##V3_BDPV12</stp>
        <stp>SPGI US Equity</stp>
        <stp>CURR_ENTP_VAL</stp>
        <stp>[VALORES POTENCIALES Y SEGUIMIENTO.xlsx]POTENCIALES!R183C18</stp>
        <tr r="R183" s="1"/>
      </tp>
      <tp t="s">
        <v>UNITED STATES</v>
        <stp/>
        <stp>##V3_BDPV12</stp>
        <stp>MOG/A US Equity</stp>
        <stp>COUNTRY_FULL_NAME</stp>
        <stp>[VALORES POTENCIALES Y SEGUIMIENTO.xlsx]POTENCIALES!R208C13</stp>
        <tr r="M208" s="1"/>
      </tp>
      <tp t="s">
        <v>#N/A Field Not Applicable</v>
        <stp/>
        <stp>##V3_BDPV12</stp>
        <stp>JCOM US Equity</stp>
        <stp>EQY_DPS</stp>
        <stp>[VALORES POTENCIALES Y SEGUIMIENTO.xlsx]POTENCIALES!R303C10</stp>
        <tr r="J303" s="1"/>
      </tp>
      <tp>
        <v>6.3455490890688262</v>
        <stp/>
        <stp>##V3_BDPV12</stp>
        <stp>KR US Equity</stp>
        <stp>EV_EBITDA_ADJUSTED</stp>
        <stp>[VALORES POTENCIALES Y SEGUIMIENTO.xlsx]CARTERA!R43C17</stp>
        <tr r="Q43" s="4"/>
      </tp>
      <tp>
        <v>0.48</v>
        <stp/>
        <stp>##V3_BDPV12</stp>
        <stp>MXIM US Equity</stp>
        <stp>EQY_DPS</stp>
        <stp>[VALORES POTENCIALES Y SEGUIMIENTO.xlsx]POTENCIALES!R354C10</stp>
        <tr r="J354" s="1"/>
      </tp>
      <tp>
        <v>22.440614585755252</v>
        <stp/>
        <stp>##V3_BDPV12</stp>
        <stp>KO US Equity</stp>
        <stp>EV_EBITDA_ADJUSTED</stp>
        <stp>[VALORES POTENCIALES Y SEGUIMIENTO.xlsx]CARTERA!R42C17</stp>
        <tr r="Q42" s="4"/>
      </tp>
      <tp>
        <v>0</v>
        <stp/>
        <stp>##V3_BDPV12</stp>
        <stp>ALRM US Equity</stp>
        <stp>EQY_DPS</stp>
        <stp>[VALORES POTENCIALES Y SEGUIMIENTO.xlsx]POTENCIALES!R253C10</stp>
        <tr r="J253" s="1"/>
      </tp>
      <tp t="s">
        <v>#N/A Field Not Applicable</v>
        <stp/>
        <stp>##V3_BDPV12</stp>
        <stp>FB US Equity</stp>
        <stp>EV_EBITDA_ADJUSTED</stp>
        <stp>[VALORES POTENCIALES Y SEGUIMIENTO.xlsx]CARTERA!R37C17</stp>
        <tr r="Q37" s="4"/>
      </tp>
      <tp>
        <v>0</v>
        <stp/>
        <stp>##V3_BDPV12</stp>
        <stp>AKAM US Equity</stp>
        <stp>EQY_DPS</stp>
        <stp>[VALORES POTENCIALES Y SEGUIMIENTO.xlsx]POTENCIALES!R300C10</stp>
        <tr r="J300" s="1"/>
      </tp>
      <tp t="s">
        <v>13/12/2022</v>
        <stp/>
        <stp>##V3_BDPV12</stp>
        <stp>SEM PL Equity</stp>
        <stp>DVD_PAY_DT</stp>
        <stp>[VALORES POTENCIALES Y SEGUIMIENTO.xlsx]CARTERA!R48C41</stp>
        <tr r="AO48" s="4"/>
      </tp>
      <tp t="s">
        <v>#N/A N/A</v>
        <stp/>
        <stp>##V3_BDPV12</stp>
        <stp>BA US Equity</stp>
        <stp>EV_EBITDA_ADJUSTED</stp>
        <stp>[VALORES POTENCIALES Y SEGUIMIENTO.xlsx]CARTERA!R24C17</stp>
        <tr r="Q24" s="4"/>
      </tp>
      <tp>
        <v>0</v>
        <stp/>
        <stp>##V3_BDPV12</stp>
        <stp>EPAM US Equity</stp>
        <stp>EQY_DPS</stp>
        <stp>[VALORES POTENCIALES Y SEGUIMIENTO.xlsx]POTENCIALES!R340C10</stp>
        <tr r="J340" s="1"/>
      </tp>
      <tp t="s">
        <v>27/02/2023</v>
        <stp/>
        <stp>##V3_BDPV12</stp>
        <stp>SPM IM Equity</stp>
        <stp>EXPECTED_REPORT_DT</stp>
        <stp>[VALORES POTENCIALES Y SEGUIMIENTO.xlsx]CARTERA!R63C36</stp>
        <tr r="AJ63" s="4"/>
      </tp>
      <tp t="s">
        <v>Basic Materials</v>
        <stp/>
        <stp>##V3_BDPV12</stp>
        <stp>ACX SM Equity</stp>
        <stp>ICB_INDUSTRY_NAME</stp>
        <stp>[VALORES POTENCIALES Y SEGUIMIENTO.xlsx]SPX SX5E CAC40 DAX30 IBEX35!R8C40</stp>
        <tr r="AN8" s="6"/>
      </tp>
      <tp>
        <v>10.297712178554839</v>
        <stp/>
        <stp>##V3_BDPV12</stp>
        <stp>AIR FP Equity</stp>
        <stp>EV_EBITDA_ADJUSTED</stp>
        <stp>[VALORES POTENCIALES Y SEGUIMIENTO.xlsx]CARTERA!R32C17</stp>
        <tr r="Q32" s="4"/>
      </tp>
      <tp>
        <v>2.86</v>
        <stp/>
        <stp>##V3_BDPV12</stp>
        <stp>QCOM US Equity</stp>
        <stp>EQY_DPS</stp>
        <stp>[VALORES POTENCIALES Y SEGUIMIENTO.xlsx]POTENCIALES!R355C10</stp>
        <tr r="J355" s="1"/>
      </tp>
      <tp>
        <v>6.18</v>
        <stp/>
        <stp>##V3_BDPV12</stp>
        <stp>UPS US Equity</stp>
        <stp>EQY_DPS</stp>
        <stp>[VALORES POTENCIALES Y SEGUIMIENTO.xlsx]POTENCIALES!R178C10</stp>
        <tr r="J178" s="1"/>
      </tp>
      <tp>
        <v>2</v>
        <stp/>
        <stp>##V3_BDPV12</stp>
        <stp>CVS US Equity</stp>
        <stp>EQY_DPS</stp>
        <stp>[VALORES POTENCIALES Y SEGUIMIENTO.xlsx]POTENCIALES!R100C10</stp>
        <tr r="J100" s="1"/>
      </tp>
      <tp>
        <v>0</v>
        <stp/>
        <stp>##V3_BDPV12</stp>
        <stp>KXS CN Equity</stp>
        <stp>EQY_DPS</stp>
        <stp>[VALORES POTENCIALES Y SEGUIMIENTO.xlsx]POTENCIALES!R257C10</stp>
        <tr r="J257" s="1"/>
      </tp>
      <tp>
        <v>1</v>
        <stp/>
        <stp>##V3_BDPV12</stp>
        <stp>KSS US Equity</stp>
        <stp>EQY_DPS</stp>
        <stp>[VALORES POTENCIALES Y SEGUIMIENTO.xlsx]POTENCIALES!R239C10</stp>
        <tr r="J239" s="1"/>
      </tp>
      <tp t="s">
        <v>#N/A N/A</v>
        <stp/>
        <stp>##V3_BDPV12</stp>
        <stp>TK US Equity</stp>
        <stp>EV_EBITDA_ADJUSTED</stp>
        <stp>[VALORES POTENCIALES Y SEGUIMIENTO.xlsx]CARTERA!R64C17</stp>
        <tr r="Q64" s="4"/>
      </tp>
      <tp>
        <v>0.36</v>
        <stp/>
        <stp>##V3_BDPV12</stp>
        <stp>GPS US Equity</stp>
        <stp>EQY_DPS</stp>
        <stp>[VALORES POTENCIALES Y SEGUIMIENTO.xlsx]POTENCIALES!R214C10</stp>
        <tr r="J214" s="1"/>
      </tp>
      <tp>
        <v>7.15</v>
        <stp/>
        <stp>##V3_BDPV12</stp>
        <stp>DKS US Equity</stp>
        <stp>EQY_DPS</stp>
        <stp>[VALORES POTENCIALES Y SEGUIMIENTO.xlsx]POTENCIALES!R247C10</stp>
        <tr r="J247" s="1"/>
      </tp>
      <tp>
        <v>1.1200000000000001</v>
        <stp/>
        <stp>##V3_BDPV12</stp>
        <stp>MMS US Equity</stp>
        <stp>EQY_DPS</stp>
        <stp>[VALORES POTENCIALES Y SEGUIMIENTO.xlsx]POTENCIALES!R338C10</stp>
        <tr r="J338" s="1"/>
      </tp>
      <tp t="s">
        <v>#N/A Invalid Security</v>
        <stp/>
        <stp>##V3_BDPV12</stp>
        <stp>CGI US Equity</stp>
        <stp>CURR_ENTP_VAL</stp>
        <stp>[VALORES POTENCIALES Y SEGUIMIENTO.xlsx]POTENCIALES!R342C18</stp>
        <tr r="R342" s="1"/>
      </tp>
      <tp t="s">
        <v>#N/A N/A</v>
        <stp/>
        <stp>##V3_BDPV12</stp>
        <stp>CDK US Equity</stp>
        <stp>CURR_ENTP_VAL</stp>
        <stp>[VALORES POTENCIALES Y SEGUIMIENTO.xlsx]POTENCIALES!R287C18</stp>
        <tr r="R287" s="1"/>
      </tp>
      <tp>
        <v>33130.231816859996</v>
        <stp/>
        <stp>##V3_BDPV12</stp>
        <stp>CDW US Equity</stp>
        <stp>CURR_ENTP_VAL</stp>
        <stp>[VALORES POTENCIALES Y SEGUIMIENTO.xlsx]POTENCIALES!R270C18</stp>
        <tr r="R270" s="1"/>
      </tp>
      <tp>
        <v>133094.45980464999</v>
        <stp/>
        <stp>##V3_BDPV12</stp>
        <stp>CAT US Equity</stp>
        <stp>CURR_ENTP_VAL</stp>
        <stp>[VALORES POTENCIALES Y SEGUIMIENTO.xlsx]POTENCIALES!R152C18</stp>
        <tr r="R152" s="1"/>
      </tp>
      <tp>
        <v>17624.521547789998</v>
        <stp/>
        <stp>##V3_BDPV12</stp>
        <stp>CCK US Equity</stp>
        <stp>CURR_ENTP_VAL</stp>
        <stp>[VALORES POTENCIALES Y SEGUIMIENTO.xlsx]POTENCIALES!R166C18</stp>
        <tr r="R166" s="1"/>
      </tp>
      <tp>
        <v>9276.4058077599984</v>
        <stp/>
        <stp>##V3_BDPV12</stp>
        <stp>CLH US Equity</stp>
        <stp>CURR_ENTP_VAL</stp>
        <stp>[VALORES POTENCIALES Y SEGUIMIENTO.xlsx]POTENCIALES!R148C18</stp>
        <tr r="R148" s="1"/>
      </tp>
      <tp>
        <v>29.702142525975674</v>
        <stp/>
        <stp>##V3_BDPV12</stp>
        <stp>TJX  US Equity</stp>
        <stp>pe_ratio</stp>
        <stp>[VALORES POTENCIALES Y SEGUIMIENTO.xlsx]POTENCIALES!R234C16</stp>
        <tr r="P234" s="1"/>
      </tp>
      <tp>
        <v>49507.864404160006</v>
        <stp/>
        <stp>##V3_BDPV12</stp>
        <stp>CMG US Equity</stp>
        <stp>CURR_ENTP_VAL</stp>
        <stp>[VALORES POTENCIALES Y SEGUIMIENTO.xlsx]POTENCIALES!R244C18</stp>
        <tr r="R244" s="1"/>
      </tp>
      <tp>
        <v>18.101225519968295</v>
        <stp/>
        <stp>##V3_BDPV12</stp>
        <stp>PINC US Equity</stp>
        <stp>pe_ratio</stp>
        <stp>[VALORES POTENCIALES Y SEGUIMIENTO.xlsx]POTENCIALES!R95C16</stp>
        <tr r="P95" s="1"/>
      </tp>
      <tp t="s">
        <v>20/12/2022</v>
        <stp/>
        <stp>##V3_BDPV12</stp>
        <stp>OMC US Equity</stp>
        <stp>DVD_EX_DT</stp>
        <stp>[VALORES POTENCIALES Y SEGUIMIENTO.xlsx]POTENCIALES!R8C11</stp>
        <tr r="K8" s="1"/>
      </tp>
      <tp t="s">
        <v>USD</v>
        <stp/>
        <stp>##V3_BDPV12</stp>
        <stp>GGG US Equity</stp>
        <stp>CRNCY</stp>
        <stp>[VALORES POTENCIALES Y SEGUIMIENTO.xlsx]POTENCIALES!R157C14</stp>
        <tr r="N157" s="1"/>
      </tp>
      <tp>
        <v>26.310661521814126</v>
        <stp/>
        <stp>##V3_BDPV12</stp>
        <stp>TREX US Equity</stp>
        <stp>pe_ratio</stp>
        <stp>[VALORES POTENCIALES Y SEGUIMIENTO.xlsx]POTENCIALES!R119C16</stp>
        <tr r="P119" s="1"/>
      </tp>
      <tp>
        <v>40.520568461483641</v>
        <stp/>
        <stp>##V3_BDPV12</stp>
        <stp>TRMB US Equity</stp>
        <stp>pe_ratio</stp>
        <stp>[VALORES POTENCIALES Y SEGUIMIENTO.xlsx]POTENCIALES!R135C16</stp>
        <tr r="P135" s="1"/>
      </tp>
      <tp>
        <v>19.418980350954541</v>
        <stp/>
        <stp>##V3_BDPV12</stp>
        <stp>TROW US Equity</stp>
        <stp>pe_ratio</stp>
        <stp>[VALORES POTENCIALES Y SEGUIMIENTO.xlsx]POTENCIALES!R114C16</stp>
        <tr r="P114" s="1"/>
      </tp>
      <tp t="s">
        <v>#N/A N/A</v>
        <stp/>
        <stp>##V3_BDPV12</stp>
        <stp>TRIP US Equity</stp>
        <stp>pe_ratio</stp>
        <stp>[VALORES POTENCIALES Y SEGUIMIENTO.xlsx]POTENCIALES!R265C16</stp>
        <tr r="P265" s="1"/>
      </tp>
      <tp>
        <v>163682.90279584</v>
        <stp/>
        <stp>##V3_BDPV12</stp>
        <stp>CVS US Equity</stp>
        <stp>CURR_ENTP_VAL</stp>
        <stp>[VALORES POTENCIALES Y SEGUIMIENTO.xlsx]POTENCIALES!R100C18</stp>
        <tr r="R100" s="1"/>
      </tp>
      <tp>
        <v>88.526015495661625</v>
        <stp/>
        <stp>##V3_BDPV12</stp>
        <stp>TTWO US Equity</stp>
        <stp>pe_ratio</stp>
        <stp>[VALORES POTENCIALES Y SEGUIMIENTO.xlsx]POTENCIALES!R327C16</stp>
        <tr r="P327" s="1"/>
      </tp>
      <tp>
        <v>172036</v>
        <stp/>
        <stp>##V3_BDPV12</stp>
        <stp>CRM US Equity</stp>
        <stp>CURR_ENTP_VAL</stp>
        <stp>[VALORES POTENCIALES Y SEGUIMIENTO.xlsx]POTENCIALES!R288C18</stp>
        <tr r="R288" s="1"/>
      </tp>
      <tp t="s">
        <v>#N/A N/A</v>
        <stp/>
        <stp>##V3_BDPV12</stp>
        <stp>TWTR US Equity</stp>
        <stp>pe_ratio</stp>
        <stp>[VALORES POTENCIALES Y SEGUIMIENTO.xlsx]POTENCIALES!R273C16</stp>
        <tr r="P273" s="1"/>
      </tp>
      <tp>
        <v>25.929406962491555</v>
        <stp/>
        <stp>##V3_BDPV12</stp>
        <stp>TTEK US Equity</stp>
        <stp>pe_ratio</stp>
        <stp>[VALORES POTENCIALES Y SEGUIMIENTO.xlsx]POTENCIALES!R143C16</stp>
        <tr r="P143" s="1"/>
      </tp>
      <tp>
        <v>18.568989978011984</v>
        <stp/>
        <stp>##V3_BDPV12</stp>
        <stp>HSIC US Equity</stp>
        <stp>pe_ratio</stp>
        <stp>[VALORES POTENCIALES Y SEGUIMIENTO.xlsx]POTENCIALES!R76C16</stp>
        <tr r="P76" s="1"/>
      </tp>
      <tp>
        <v>83447.320200900009</v>
        <stp/>
        <stp>##V3_BDPV12</stp>
        <stp>CSX US Equity</stp>
        <stp>CURR_ENTP_VAL</stp>
        <stp>[VALORES POTENCIALES Y SEGUIMIENTO.xlsx]POTENCIALES!R174C18</stp>
        <tr r="R174" s="1"/>
      </tp>
      <tp t="s">
        <v>USD</v>
        <stp/>
        <stp>##V3_BDPV12</stp>
        <stp>GPN US Equity</stp>
        <stp>CRNCY</stp>
        <stp>[VALORES POTENCIALES Y SEGUIMIENTO.xlsx]POTENCIALES!R193C14</stp>
        <tr r="N193" s="1"/>
      </tp>
      <tp t="s">
        <v>USD</v>
        <stp/>
        <stp>##V3_BDPV12</stp>
        <stp>GPS US Equity</stp>
        <stp>CRNCY</stp>
        <stp>[VALORES POTENCIALES Y SEGUIMIENTO.xlsx]POTENCIALES!R214C14</stp>
        <tr r="N214" s="1"/>
      </tp>
      <tp t="s">
        <v>USD</v>
        <stp/>
        <stp>##V3_BDPV12</stp>
        <stp>GPC US Equity</stp>
        <stp>CRNCY</stp>
        <stp>[VALORES POTENCIALES Y SEGUIMIENTO.xlsx]POTENCIALES!R219C14</stp>
        <tr r="N219" s="1"/>
      </tp>
      <tp>
        <v>6.9594680683163324</v>
        <stp/>
        <stp>##V3_BDPV12</stp>
        <stp>BABA US Equity</stp>
        <stp>EV_EBITDA_ADJUSTED</stp>
        <stp>[VALORES POTENCIALES Y SEGUIMIENTO.xlsx]CARTERA!R41C17</stp>
        <tr r="Q41" s="4"/>
      </tp>
      <tp>
        <v>82.65</v>
        <stp/>
        <stp>##V3_BDPV12</stp>
        <stp>PYPL US Equity</stp>
        <stp>LAST PRICE</stp>
        <stp>[VALORES POTENCIALES Y SEGUIMIENTO.xlsx]CARTERA!R27C15</stp>
        <tr r="O27" s="4"/>
      </tp>
      <tp>
        <v>392.07492163009397</v>
        <stp/>
        <stp>##V3_BDPV12</stp>
        <stp>PANW US Equity</stp>
        <stp>EV_EBITDA_ADJUSTED</stp>
        <stp>[VALORES POTENCIALES Y SEGUIMIENTO.xlsx]CARTERA!R22C17</stp>
        <tr r="Q22" s="4"/>
      </tp>
      <tp>
        <v>17.832396484094804</v>
        <stp/>
        <stp>##V3_BDPV12</stp>
        <stp>AAPL US Equity</stp>
        <stp>EV_EBITDA_ADJUSTED</stp>
        <stp>[VALORES POTENCIALES Y SEGUIMIENTO.xlsx]CARTERA!R50C17</stp>
        <tr r="Q50" s="4"/>
      </tp>
      <tp>
        <v>26164904032.799999</v>
        <stp/>
        <stp>##V3_BDPV12</stp>
        <stp>EOAN GY Equity</stp>
        <stp>CUR_MKT_CAP</stp>
        <stp>[VALORES POTENCIALES Y SEGUIMIENTO.xlsx]SPX SX5E CAC40 DAX30 IBEX35!R24C30</stp>
        <tr r="AD24" s="6"/>
      </tp>
      <tp>
        <v>485069896233.06</v>
        <stp/>
        <stp>##V3_BDPV12</stp>
        <stp>FB US Equity</stp>
        <stp>CUR_MKT_CAP</stp>
        <stp>[VALORES POTENCIALES Y SEGUIMIENTO.xlsx]POTENCIALES!R272C17</stp>
        <tr r="Q272" s="1"/>
      </tp>
      <tp t="s">
        <v>#N/A N/A</v>
        <stp/>
        <stp>##V3_BDPV12</stp>
        <stp>LB US Equity</stp>
        <stp>CUR_MKT_CAP</stp>
        <stp>[VALORES POTENCIALES Y SEGUIMIENTO.xlsx]POTENCIALES!R211C17</stp>
        <tr r="Q211" s="1"/>
      </tp>
      <tp>
        <v>-3.9148936170212765</v>
        <stp/>
        <stp>##V3_BDPV12</stp>
        <stp>CHKP US Equity</stp>
        <stp>NET_DEBT_TO_EBITDA</stp>
        <stp>[VALORES POTENCIALES Y SEGUIMIENTO.xlsx]CARTERA!R35C23</stp>
        <tr r="W35" s="4"/>
      </tp>
      <tp t="s">
        <v>EUR</v>
        <stp/>
        <stp>##V3_BDPV12</stp>
        <stp>TLGO SM Equity</stp>
        <stp>CRNCY</stp>
        <stp>[VALORES POTENCIALES Y SEGUIMIENTO.xlsx]CARTERA!R62C33</stp>
        <tr r="AG62" s="4"/>
      </tp>
      <tp>
        <v>46.39</v>
        <stp/>
        <stp>##V3_BDPV12</stp>
        <stp>FL US Equity</stp>
        <stp>PX_CLOSE_1D</stp>
        <stp>[VALORES POTENCIALES Y SEGUIMIENTO.xlsx]POTENCIALES!R215C32</stp>
        <tr r="AF215" s="1"/>
      </tp>
      <tp>
        <v>131116.24190000002</v>
        <stp/>
        <stp>##V3_BDPV12</stp>
        <stp>INTC US Equity</stp>
        <stp>CURR_ENTP_VAL</stp>
        <stp>[VALORES POTENCIALES Y SEGUIMIENTO.xlsx]CARTERA!R28C21</stp>
        <tr r="U28" s="4"/>
      </tp>
      <tp t="s">
        <v>#N/A Field Not Applicable</v>
        <stp/>
        <stp>##V3_BDPV12</stp>
        <stp>TNET US Equity</stp>
        <stp>DVD_EX_DT</stp>
        <stp>[VALORES POTENCIALES Y SEGUIMIENTO.xlsx]POTENCIALES!R61C11</stp>
        <tr r="K61" s="1"/>
      </tp>
      <tp t="s">
        <v>USD</v>
        <stp/>
        <stp>##V3_BDPV12</stp>
        <stp>BURL US Equity</stp>
        <stp>CRNCY</stp>
        <stp>[VALORES POTENCIALES Y SEGUIMIENTO.xlsx]POTENCIALES!R216C14</stp>
        <tr r="N216" s="1"/>
      </tp>
      <tp t="s">
        <v>Health Care</v>
        <stp/>
        <stp>##V3_BDPV12</stp>
        <stp>TECH UW Equity</stp>
        <stp>ICB_INDUSTRY_NAME</stp>
        <stp>[VALORES POTENCIALES Y SEGUIMIENTO.xlsx]SPX SX5E CAC40 DAX30 IBEX35!R439C4</stp>
        <tr r="D439" s="6"/>
      </tp>
      <tp t="s">
        <v>#N/A N/A</v>
        <stp/>
        <stp>##V3_BDPV12</stp>
        <stp>ICLN US Equity</stp>
        <stp>CURR_ENTP_VAL</stp>
        <stp>[VALORES POTENCIALES Y SEGUIMIENTO.xlsx]CARTERA!R52C21</stp>
        <tr r="U52" s="4"/>
      </tp>
      <tp t="s">
        <v>USD</v>
        <stp/>
        <stp>##V3_BDPV12</stp>
        <stp>NUAN US Equity</stp>
        <stp>CRNCY</stp>
        <stp>[VALORES POTENCIALES Y SEGUIMIENTO.xlsx]POTENCIALES!R290C14</stp>
        <tr r="N290" s="1"/>
      </tp>
      <tp t="s">
        <v>Industrials</v>
        <stp/>
        <stp>##V3_BDPV12</stp>
        <stp>TRMB UW Equity</stp>
        <stp>ICB_INDUSTRY_NAME</stp>
        <stp>[VALORES POTENCIALES Y SEGUIMIENTO.xlsx]SPX SX5E CAC40 DAX30 IBEX35!R449C4</stp>
        <tr r="D449" s="6"/>
      </tp>
      <tp t="s">
        <v>Health Care</v>
        <stp/>
        <stp>##V3_BDPV12</stp>
        <stp>XRAY UW Equity</stp>
        <stp>ICB_INDUSTRY_NAME</stp>
        <stp>[VALORES POTENCIALES Y SEGUIMIENTO.xlsx]SPX SX5E CAC40 DAX30 IBEX35!R505C4</stp>
        <tr r="D505" s="6"/>
      </tp>
      <tp t="s">
        <v>USD</v>
        <stp/>
        <stp>##V3_BDPV12</stp>
        <stp>LULU US Equity</stp>
        <stp>CRNCY</stp>
        <stp>[VALORES POTENCIALES Y SEGUIMIENTO.xlsx]POTENCIALES!R212C14</stp>
        <tr r="N212" s="1"/>
      </tp>
      <tp t="s">
        <v>01/03/2023</v>
        <stp/>
        <stp>##V3_BDPV12</stp>
        <stp>MT IM Equity</stp>
        <stp>EXPECTED_REPORT_DT</stp>
        <stp>[VALORES POTENCIALES Y SEGUIMIENTO.xlsx]CARTERA!R65C36</stp>
        <tr r="AJ65" s="4"/>
      </tp>
      <tp t="s">
        <v>Wireless Telecommunication Ser</v>
        <stp/>
        <stp>##V3_BDPV12</stp>
        <stp>941 HK Equity</stp>
        <stp>GICS_SUB_INDUSTRY_NAME</stp>
        <stp>[VALORES POTENCIALES Y SEGUIMIENTO.xlsx]POTENCIALES!R363C7</stp>
        <tr r="G363" s="1"/>
      </tp>
      <tp>
        <v>1.28</v>
        <stp/>
        <stp>##V3_BDPV12</stp>
        <stp>ORCL US Equity</stp>
        <stp>EQY_DPS</stp>
        <stp>[VALORES POTENCIALES Y SEGUIMIENTO.xlsx]POTENCIALES!R318C10</stp>
        <tr r="J318" s="1"/>
      </tp>
      <tp>
        <v>0.9</v>
        <stp/>
        <stp>##V3_BDPV12</stp>
        <stp>AAPL US Equity</stp>
        <stp>EQY_DPS</stp>
        <stp>[VALORES POTENCIALES Y SEGUIMIENTO.xlsx]POTENCIALES!R330C10</stp>
        <tr r="J330" s="1"/>
      </tp>
      <tp>
        <v>0</v>
        <stp/>
        <stp>##V3_BDPV12</stp>
        <stp>BURL US Equity</stp>
        <stp>EQY_DPS</stp>
        <stp>[VALORES POTENCIALES Y SEGUIMIENTO.xlsx]POTENCIALES!R216C10</stp>
        <tr r="J216" s="1"/>
      </tp>
      <tp>
        <v>2.93</v>
        <stp/>
        <stp>##V3_BDPV12</stp>
        <stp>CNR CN Equity</stp>
        <stp>EQY_DPS</stp>
        <stp>[VALORES POTENCIALES Y SEGUIMIENTO.xlsx]POTENCIALES!R172C10</stp>
        <tr r="J172" s="1"/>
      </tp>
      <tp>
        <v>0.45</v>
        <stp/>
        <stp>##V3_BDPV12</stp>
        <stp>KBR US Equity</stp>
        <stp>EQY_DPS</stp>
        <stp>[VALORES POTENCIALES Y SEGUIMIENTO.xlsx]POTENCIALES!R142C10</stp>
        <tr r="J142" s="1"/>
      </tp>
      <tp>
        <v>0</v>
        <stp/>
        <stp>##V3_BDPV12</stp>
        <stp>SRCL US Equity</stp>
        <stp>EQY_DPS</stp>
        <stp>[VALORES POTENCIALES Y SEGUIMIENTO.xlsx]POTENCIALES!R145C10</stp>
        <tr r="J145" s="1"/>
      </tp>
      <tp>
        <v>2.08</v>
        <stp/>
        <stp>##V3_BDPV12</stp>
        <stp>EMR US Equity</stp>
        <stp>EQY_DPS</stp>
        <stp>[VALORES POTENCIALES Y SEGUIMIENTO.xlsx]POTENCIALES!R123C10</stp>
        <tr r="J123" s="1"/>
      </tp>
      <tp>
        <v>0.04</v>
        <stp/>
        <stp>##V3_BDPV12</stp>
        <stp>SPR US Equity</stp>
        <stp>EQY_DPS</stp>
        <stp>[VALORES POTENCIALES Y SEGUIMIENTO.xlsx]POTENCIALES!R200C10</stp>
        <tr r="J200" s="1"/>
      </tp>
      <tp>
        <v>1.2</v>
        <stp/>
        <stp>##V3_BDPV12</stp>
        <stp>ENR US Equity</stp>
        <stp>EQY_DPS</stp>
        <stp>[VALORES POTENCIALES Y SEGUIMIENTO.xlsx]POTENCIALES!R254C10</stp>
        <tr r="J254" s="1"/>
      </tp>
      <tp>
        <v>0</v>
        <stp/>
        <stp>##V3_BDPV12</stp>
        <stp>PYPL US Equity</stp>
        <stp>EQY_DPS</stp>
        <stp>[VALORES POTENCIALES Y SEGUIMIENTO.xlsx]POTENCIALES!R188C10</stp>
        <tr r="J188" s="1"/>
      </tp>
      <tp t="s">
        <v>#N/A Real Time</v>
        <stp/>
        <stp>##V3_BDPV12</stp>
        <stp>KSU US Equity</stp>
        <stp>LAST PRICE</stp>
        <stp>[VALORES POTENCIALES Y SEGUIMIENTO.xlsx]CARTERA!R16C15</stp>
        <tr r="O16" s="4"/>
      </tp>
      <tp>
        <v>0.44</v>
        <stp/>
        <stp>##V3_BDPV12</stp>
        <stp>TER US Equity</stp>
        <stp>EQY_DPS</stp>
        <stp>[VALORES POTENCIALES Y SEGUIMIENTO.xlsx]POTENCIALES!R356C10</stp>
        <tr r="J356" s="1"/>
      </tp>
      <tp>
        <v>0</v>
        <stp/>
        <stp>##V3_BDPV12</stp>
        <stp>NCR US Equity</stp>
        <stp>EQY_DPS</stp>
        <stp>[VALORES POTENCIALES Y SEGUIMIENTO.xlsx]POTENCIALES!R343C10</stp>
        <tr r="J343" s="1"/>
      </tp>
      <tp t="s">
        <v>USD</v>
        <stp/>
        <stp>##V3_BDPV12</stp>
        <stp>DKS US Equity</stp>
        <stp>CRNCY</stp>
        <stp>[VALORES POTENCIALES Y SEGUIMIENTO.xlsx]POTENCIALES!R247C14</stp>
        <tr r="N247" s="1"/>
      </tp>
      <tp>
        <v>38.820313751246758</v>
        <stp/>
        <stp>##V3_BDPV12</stp>
        <stp>WDFC US Equity</stp>
        <stp>pe_ratio</stp>
        <stp>[VALORES POTENCIALES Y SEGUIMIENTO.xlsx]POTENCIALES!R248C16</stp>
        <tr r="P248" s="1"/>
      </tp>
      <tp t="s">
        <v>CAD</v>
        <stp/>
        <stp>##V3_BDPV12</stp>
        <stp>CP CN Equity</stp>
        <stp>CRNCY</stp>
        <stp>[VALORES POTENCIALES Y SEGUIMIENTO.xlsx]POTENCIALES!R170C14</stp>
        <tr r="N170" s="1"/>
      </tp>
      <tp t="s">
        <v>USD</v>
        <stp/>
        <stp>##V3_BDPV12</stp>
        <stp>DOX US Equity</stp>
        <stp>CRNCY</stp>
        <stp>[VALORES POTENCIALES Y SEGUIMIENTO.xlsx]POTENCIALES!R336C14</stp>
        <tr r="N336" s="1"/>
      </tp>
      <tp>
        <v>111.32973287282584</v>
        <stp/>
        <stp>##V3_BDPV12</stp>
        <stp>WING US Equity</stp>
        <stp>pe_ratio</stp>
        <stp>[VALORES POTENCIALES Y SEGUIMIENTO.xlsx]POTENCIALES!R252C16</stp>
        <tr r="P252" s="1"/>
      </tp>
      <tp t="s">
        <v>USD</v>
        <stp/>
        <stp>##V3_BDPV12</stp>
        <stp>DRI US Equity</stp>
        <stp>CRNCY</stp>
        <stp>[VALORES POTENCIALES Y SEGUIMIENTO.xlsx]POTENCIALES!R245C14</stp>
        <tr r="N245" s="1"/>
      </tp>
      <tp t="s">
        <v>USD</v>
        <stp/>
        <stp>##V3_BDPV12</stp>
        <stp>DPZ US Equity</stp>
        <stp>CRNCY</stp>
        <stp>[VALORES POTENCIALES Y SEGUIMIENTO.xlsx]POTENCIALES!R241C14</stp>
        <tr r="N241" s="1"/>
      </tp>
      <tp>
        <v>8.4116999999999997</v>
        <stp/>
        <stp>##V3_BDPV12</stp>
        <stp>eurhkd curncy</stp>
        <stp>last_price</stp>
        <stp>[VALORES POTENCIALES Y SEGUIMIENTO.xlsx]CARTERA!R7C14</stp>
        <tr r="N7" s="4"/>
      </tp>
      <tp>
        <v>1.2035021978813865</v>
        <stp/>
        <stp>##V3_BDPV12</stp>
        <stp>ATD/B CN Equity</stp>
        <stp>NET_DEBT_TO_EBITDA</stp>
        <stp>[VALORES POTENCIALES Y SEGUIMIENTO.xlsx]POTENCIALES!R225C20</stp>
        <tr r="T225" s="1"/>
      </tp>
      <tp>
        <v>6.0011587485515641</v>
        <stp/>
        <stp>##V3_BDPV12</stp>
        <stp>BBD/B CN Equity</stp>
        <stp>NET_DEBT_TO_EBITDA</stp>
        <stp>[VALORES POTENCIALES Y SEGUIMIENTO.xlsx]POTENCIALES!R198C20</stp>
        <tr r="T198" s="1"/>
      </tp>
      <tp>
        <v>1.454679319371728</v>
        <stp/>
        <stp>##V3_BDPV12</stp>
        <stp>CCL/B CN Equity</stp>
        <stp>NET_DEBT_TO_EBITDA</stp>
        <stp>[VALORES POTENCIALES Y SEGUIMIENTO.xlsx]POTENCIALES!R167C20</stp>
        <tr r="T167" s="1"/>
      </tp>
      <tp>
        <v>47663125121.799995</v>
        <stp/>
        <stp>##V3_BDPV12</stp>
        <stp>ADYEN NA Equity</stp>
        <stp>CUR_MKT_CAP</stp>
        <stp>[VALORES POTENCIALES Y SEGUIMIENTO.xlsx]SPX SX5E CAC40 DAX30 IBEX35!R10C12</stp>
        <tr r="L10" s="6"/>
      </tp>
      <tp>
        <v>14.781319780330515</v>
        <stp/>
        <stp>##V3_BDPV12</stp>
        <stp>SBUX US Equity</stp>
        <stp>EV_EBITDA_ADJUSTED</stp>
        <stp>[VALORES POTENCIALES Y SEGUIMIENTO.xlsx]CARTERA!R34C17</stp>
        <tr r="Q34" s="4"/>
      </tp>
      <tp>
        <v>40908310770.176003</v>
        <stp/>
        <stp>##V3_BDPV12</stp>
        <stp>BBVA SM Equity</stp>
        <stp>CUR_MKT_CAP</stp>
        <stp>[VALORES POTENCIALES Y SEGUIMIENTO.xlsx]SPX SX5E CAC40 DAX30 IBEX35!R13C39</stp>
        <tr r="AM13" s="6"/>
      </tp>
      <tp>
        <v>30947213830.23</v>
        <stp/>
        <stp>##V3_BDPV12</stp>
        <stp>EA US Equity</stp>
        <stp>CUR_MKT_CAP</stp>
        <stp>[VALORES POTENCIALES Y SEGUIMIENTO.xlsx]POTENCIALES!R329C17</stp>
        <tr r="Q329" s="1"/>
      </tp>
      <tp>
        <v>353299360000</v>
        <stp/>
        <stp>##V3_BDPV12</stp>
        <stp>MA US Equity</stp>
        <stp>CUR_MKT_CAP</stp>
        <stp>[VALORES POTENCIALES Y SEGUIMIENTO.xlsx]POTENCIALES!R103C17</stp>
        <tr r="Q103" s="1"/>
      </tp>
      <tp>
        <v>121861403464.5</v>
        <stp/>
        <stp>##V3_BDPV12</stp>
        <stp>BA US Equity</stp>
        <stp>CUR_MKT_CAP</stp>
        <stp>[VALORES POTENCIALES Y SEGUIMIENTO.xlsx]POTENCIALES!R196C17</stp>
        <tr r="Q196" s="1"/>
      </tp>
      <tp>
        <v>-0.46063618290258451</v>
        <stp/>
        <stp>##V3_BDPV12</stp>
        <stp>BKNG US Equity</stp>
        <stp>NET_DEBT_TO_EBITDA</stp>
        <stp>[VALORES POTENCIALES Y SEGUIMIENTO.xlsx]CARTERA!R12C23</stp>
        <tr r="W12" s="4"/>
      </tp>
      <tp>
        <v>23566.692444960001</v>
        <stp/>
        <stp>##V3_BDPV12</stp>
        <stp>VRSN US Equity</stp>
        <stp>CURR_ENTP_VAL</stp>
        <stp>[VALORES POTENCIALES Y SEGUIMIENTO.xlsx]POTENCIALES!R279C18</stp>
        <tr r="R279" s="1"/>
      </tp>
      <tp t="s">
        <v>Real Estate</v>
        <stp/>
        <stp>##V3_BDPV12</stp>
        <stp>WELL UN Equity</stp>
        <stp>ICB_INDUSTRY_NAME</stp>
        <stp>[VALORES POTENCIALES Y SEGUIMIENTO.xlsx]SPX SX5E CAC40 DAX30 IBEX35!R489C4</stp>
        <tr r="D489" s="6"/>
      </tp>
      <tp t="s">
        <v>#N/A N/A</v>
        <stp/>
        <stp>##V3_BDPV12</stp>
        <stp>GRUB US Equity</stp>
        <stp>CURR_ENTP_VAL</stp>
        <stp>[VALORES POTENCIALES Y SEGUIMIENTO.xlsx]POTENCIALES!R266C18</stp>
        <tr r="R266" s="1"/>
      </tp>
      <tp t="s">
        <v>USD</v>
        <stp/>
        <stp>##V3_BDPV12</stp>
        <stp>AVGO US Equity</stp>
        <stp>CRNCY</stp>
        <stp>[VALORES POTENCIALES Y SEGUIMIENTO.xlsx]POTENCIALES!R351C14</stp>
        <tr r="N351" s="1"/>
      </tp>
      <tp>
        <v>12532.094928459999</v>
        <stp/>
        <stp>##V3_BDPV12</stp>
        <stp>ERIE US Equity</stp>
        <stp>CURR_ENTP_VAL</stp>
        <stp>[VALORES POTENCIALES Y SEGUIMIENTO.xlsx]POTENCIALES!R117C18</stp>
        <tr r="R117" s="1"/>
      </tp>
      <tp t="s">
        <v>#N/A N/A</v>
        <stp/>
        <stp>##V3_BDPV12</stp>
        <stp>WYND US Equity</stp>
        <stp>DVD_EX_DT</stp>
        <stp>[VALORES POTENCIALES Y SEGUIMIENTO.xlsx]POTENCIALES!R27C11</stp>
        <tr r="K27" s="1"/>
      </tp>
      <tp t="s">
        <v>USD</v>
        <stp/>
        <stp>##V3_BDPV12</stp>
        <stp>NVDA US Equity</stp>
        <stp>CRNCY</stp>
        <stp>[VALORES POTENCIALES Y SEGUIMIENTO.xlsx]POTENCIALES!R346C14</stp>
        <tr r="N346" s="1"/>
      </tp>
      <tp>
        <v>3194.5632729550002</v>
        <stp/>
        <stp>##V3_BDPV12</stp>
        <stp>TRIP US Equity</stp>
        <stp>CURR_ENTP_VAL</stp>
        <stp>[VALORES POTENCIALES Y SEGUIMIENTO.xlsx]POTENCIALES!R265C18</stp>
        <tr r="R265" s="1"/>
      </tp>
      <tp>
        <v>3089.893121865</v>
        <stp/>
        <stp>##V3_BDPV12</stp>
        <stp>VRNT US Equity</stp>
        <stp>CURR_ENTP_VAL</stp>
        <stp>[VALORES POTENCIALES Y SEGUIMIENTO.xlsx]POTENCIALES!R321C18</stp>
        <tr r="R321" s="1"/>
      </tp>
      <tp>
        <v>3939.7839436999998</v>
        <stp/>
        <stp>##V3_BDPV12</stp>
        <stp>ARNC US Equity</stp>
        <stp>CURR_ENTP_VAL</stp>
        <stp>[VALORES POTENCIALES Y SEGUIMIENTO.xlsx]POTENCIALES!R207C18</stp>
        <tr r="R207" s="1"/>
      </tp>
      <tp>
        <v>15953.98674428</v>
        <stp/>
        <stp>##V3_BDPV12</stp>
        <stp>TRMB US Equity</stp>
        <stp>CURR_ENTP_VAL</stp>
        <stp>[VALORES POTENCIALES Y SEGUIMIENTO.xlsx]POTENCIALES!R135C18</stp>
        <tr r="R135" s="1"/>
      </tp>
      <tp>
        <v>56799.532662639998</v>
        <stp/>
        <stp>##V3_BDPV12</stp>
        <stp>ORLY US Equity</stp>
        <stp>CURR_ENTP_VAL</stp>
        <stp>[VALORES POTENCIALES Y SEGUIMIENTO.xlsx]POTENCIALES!R218C18</stp>
        <tr r="R218" s="1"/>
      </tp>
      <tp>
        <v>26519.204000000002</v>
        <stp/>
        <stp>##V3_BDPV12</stp>
        <stp>TROW US Equity</stp>
        <stp>CURR_ENTP_VAL</stp>
        <stp>[VALORES POTENCIALES Y SEGUIMIENTO.xlsx]POTENCIALES!R114C18</stp>
        <tr r="R114" s="1"/>
      </tp>
      <tp t="s">
        <v>USD</v>
        <stp/>
        <stp>##V3_BDPV12</stp>
        <stp>AVLR US Equity</stp>
        <stp>CRNCY</stp>
        <stp>[VALORES POTENCIALES Y SEGUIMIENTO.xlsx]POTENCIALES!R186C14</stp>
        <tr r="N186" s="1"/>
      </tp>
      <tp>
        <v>70818.404045749994</v>
        <stp/>
        <stp>##V3_BDPV12</stp>
        <stp>LRCX US Equity</stp>
        <stp>CURR_ENTP_VAL</stp>
        <stp>[VALORES POTENCIALES Y SEGUIMIENTO.xlsx]POTENCIALES!R358C18</stp>
        <tr r="R358" s="1"/>
      </tp>
      <tp>
        <v>1196.1703976000001</v>
        <stp/>
        <stp>##V3_BDPV12</stp>
        <stp>IRBT US Equity</stp>
        <stp>CURR_ENTP_VAL</stp>
        <stp>[VALORES POTENCIALES Y SEGUIMIENTO.xlsx]POTENCIALES!R256C18</stp>
        <tr r="R256" s="1"/>
      </tp>
      <tp>
        <v>322900.05327000003</v>
        <stp/>
        <stp>##V3_BDPV12</stp>
        <stp>ORCL US Equity</stp>
        <stp>CURR_ENTP_VAL</stp>
        <stp>[VALORES POTENCIALES Y SEGUIMIENTO.xlsx]POTENCIALES!R318C18</stp>
        <tr r="R318" s="1"/>
      </tp>
      <tp t="s">
        <v>Industrials</v>
        <stp/>
        <stp>##V3_BDPV12</stp>
        <stp>VRSK UW Equity</stp>
        <stp>ICB_INDUSTRY_NAME</stp>
        <stp>[VALORES POTENCIALES Y SEGUIMIENTO.xlsx]SPX SX5E CAC40 DAX30 IBEX35!R478C4</stp>
        <tr r="D478" s="6"/>
      </tp>
      <tp>
        <v>7066.5020417799997</v>
        <stp/>
        <stp>##V3_BDPV12</stp>
        <stp>SRCL US Equity</stp>
        <stp>CURR_ENTP_VAL</stp>
        <stp>[VALORES POTENCIALES Y SEGUIMIENTO.xlsx]POTENCIALES!R145C18</stp>
        <tr r="R145" s="1"/>
      </tp>
      <tp t="s">
        <v>Golar LNG Ltd</v>
        <stp/>
        <stp>##V3_BDPV12</stp>
        <stp>GLNG US Equity</stp>
        <stp>SECURITY_NAME</stp>
        <stp>[VALORES POTENCIALES Y SEGUIMIENTO.xlsx]CARTERA!R61C34</stp>
        <tr r="AH61" s="4"/>
      </tp>
      <tp t="s">
        <v>Barrick Gold Corp</v>
        <stp/>
        <stp>##V3_BDPV12</stp>
        <stp>GOLD US Equity</stp>
        <stp>SECURITY_NAME</stp>
        <stp>[VALORES POTENCIALES Y SEGUIMIENTO.xlsx]CARTERA!R57C10</stp>
        <tr r="J57" s="4"/>
      </tp>
      <tp>
        <v>6135.7439260499996</v>
        <stp/>
        <stp>##V3_BDPV12</stp>
        <stp>TREX US Equity</stp>
        <stp>CURR_ENTP_VAL</stp>
        <stp>[VALORES POTENCIALES Y SEGUIMIENTO.xlsx]POTENCIALES!R119C18</stp>
        <tr r="R119" s="1"/>
      </tp>
      <tp t="s">
        <v>Golar LNG Ltd</v>
        <stp/>
        <stp>##V3_BDPV12</stp>
        <stp>GLNG US Equity</stp>
        <stp>SECURITY_NAME</stp>
        <stp>[VALORES POTENCIALES Y SEGUIMIENTO.xlsx]CARTERA!R61C10</stp>
        <tr r="J61" s="4"/>
      </tp>
      <tp t="s">
        <v>Barrick Gold Corp</v>
        <stp/>
        <stp>##V3_BDPV12</stp>
        <stp>GOLD US Equity</stp>
        <stp>SECURITY_NAME</stp>
        <stp>[VALORES POTENCIALES Y SEGUIMIENTO.xlsx]CARTERA!R57C34</stp>
        <tr r="AH57" s="4"/>
      </tp>
      <tp t="s">
        <v>02/05/2023</v>
        <stp/>
        <stp>##V3_BDPV12</stp>
        <stp>MCO US Equity</stp>
        <stp>EXPECTED_REPORT_DT</stp>
        <stp>[VALORES POTENCIALES Y SEGUIMIENTO.xlsx]CARTERA!R20C36</stp>
        <tr r="AJ20" s="4"/>
      </tp>
      <tp>
        <v>2.09</v>
        <stp/>
        <stp>##V3_BDPV12</stp>
        <stp>LECO US Equity</stp>
        <stp>EQY_DPS</stp>
        <stp>[VALORES POTENCIALES Y SEGUIMIENTO.xlsx]POTENCIALES!R149C10</stp>
        <tr r="J149" s="1"/>
      </tp>
      <tp>
        <v>4.2711834160424464</v>
        <stp/>
        <stp>##V3_BDPV12</stp>
        <stp>LDO IM Equity</stp>
        <stp>EV_EBITDA_ADJUSTED</stp>
        <stp>[VALORES POTENCIALES Y SEGUIMIENTO.xlsx]CARTERA!R60C17</stp>
        <tr r="Q60" s="4"/>
      </tp>
      <tp>
        <v>16.399999999999999</v>
        <stp/>
        <stp>##V3_BDPV12</stp>
        <stp>AVGO US Equity</stp>
        <stp>EQY_DPS</stp>
        <stp>[VALORES POTENCIALES Y SEGUIMIENTO.xlsx]POTENCIALES!R351C10</stp>
        <tr r="J351" s="1"/>
      </tp>
      <tp>
        <v>366</v>
        <stp/>
        <stp>##V3_BDPV12</stp>
        <stp>BRK/B US Equity</stp>
        <stp>BEST_TARGET_PRICE</stp>
        <stp>[VALORES POTENCIALES Y SEGUIMIENTO.xlsx]POTENCIALES!R115C27</stp>
        <tr r="AA115" s="1"/>
      </tp>
      <tp>
        <v>171.91</v>
        <stp/>
        <stp>##V3_BDPV12</stp>
        <stp>HEI US Equity</stp>
        <stp>LAST PRICE</stp>
        <stp>[VALORES POTENCIALES Y SEGUIMIENTO.xlsx]CARTERA!R25C15</stp>
        <tr r="O25" s="4"/>
      </tp>
      <tp>
        <v>0</v>
        <stp/>
        <stp>##V3_BDPV12</stp>
        <stp>FICO US Equity</stp>
        <stp>EQY_DPS</stp>
        <stp>[VALORES POTENCIALES Y SEGUIMIENTO.xlsx]POTENCIALES!R307C10</stp>
        <tr r="J307" s="1"/>
      </tp>
      <tp>
        <v>1.04</v>
        <stp/>
        <stp>##V3_BDPV12</stp>
        <stp>EXPO US Equity</stp>
        <stp>EQY_DPS</stp>
        <stp>[VALORES POTENCIALES Y SEGUIMIENTO.xlsx]POTENCIALES!R139C10</stp>
        <tr r="J139" s="1"/>
      </tp>
      <tp t="s">
        <v>12/11/2021</v>
        <stp/>
        <stp>##V3_BDPV12</stp>
        <stp>TGP US Equity</stp>
        <stp>DVD_PAY_DT</stp>
        <stp>[VALORES POTENCIALES Y SEGUIMIENTO.xlsx]CARTERA!R56C41</stp>
        <tr r="AO56" s="4"/>
      </tp>
      <tp>
        <v>44.244840518704116</v>
        <stp/>
        <stp>##V3_BDPV12</stp>
        <stp>PDD US Equity</stp>
        <stp>EV_EBITDA_ADJUSTED</stp>
        <stp>[VALORES POTENCIALES Y SEGUIMIENTO.xlsx]CARTERA!R23C17</stp>
        <tr r="Q23" s="4"/>
      </tp>
      <tp t="s">
        <v>#N/A Field Not Applicable</v>
        <stp/>
        <stp>##V3_BDPV12</stp>
        <stp>ROG SW Equity</stp>
        <stp>DVD_PAY_DT</stp>
        <stp>[VALORES POTENCIALES Y SEGUIMIENTO.xlsx]CARTERA!R17C41</stp>
        <tr r="AO17" s="4"/>
      </tp>
      <tp>
        <v>0</v>
        <stp/>
        <stp>##V3_BDPV12</stp>
        <stp>TTWO US Equity</stp>
        <stp>EQY_DPS</stp>
        <stp>[VALORES POTENCIALES Y SEGUIMIENTO.xlsx]POTENCIALES!R327C10</stp>
        <tr r="J327" s="1"/>
      </tp>
      <tp>
        <v>95321.888588779999</v>
        <stp/>
        <stp>##V3_BDPV12</stp>
        <stp>ADP US Equity</stp>
        <stp>CURR_ENTP_VAL</stp>
        <stp>[VALORES POTENCIALES Y SEGUIMIENTO.xlsx]POTENCIALES!R184C18</stp>
        <tr r="R184" s="1"/>
      </tp>
      <tp>
        <v>28.21</v>
        <stp/>
        <stp>##V3_BDPV12</stp>
        <stp>M US Equity</stp>
        <stp>HIGH_52WEEK</stp>
        <stp>[VALORES POTENCIALES Y SEGUIMIENTO.xlsx]POTENCIALES!R238C33</stp>
        <tr r="AG238" s="1"/>
      </tp>
      <tp t="s">
        <v>CAD</v>
        <stp/>
        <stp>##V3_BDPV12</stp>
        <stp>STN CN Equity</stp>
        <stp>CRNCY</stp>
        <stp>[VALORES POTENCIALES Y SEGUIMIENTO.xlsx]POTENCIALES!R141C14</stp>
        <tr r="N141" s="1"/>
      </tp>
      <tp>
        <v>71.826533103475754</v>
        <stp/>
        <stp>##V3_BDPV12</stp>
        <stp>VEEV US Equity</stp>
        <stp>pe_ratio</stp>
        <stp>[VALORES POTENCIALES Y SEGUIMIENTO.xlsx]POTENCIALES!R316C16</stp>
        <tr r="P316" s="1"/>
      </tp>
      <tp t="s">
        <v>USD</v>
        <stp/>
        <stp>##V3_BDPV12</stp>
        <stp>ENV US Equity</stp>
        <stp>CRNCY</stp>
        <stp>[VALORES POTENCIALES Y SEGUIMIENTO.xlsx]POTENCIALES!R301C14</stp>
        <tr r="N301" s="1"/>
      </tp>
      <tp t="s">
        <v>USD</v>
        <stp/>
        <stp>##V3_BDPV12</stp>
        <stp>EMR US Equity</stp>
        <stp>CRNCY</stp>
        <stp>[VALORES POTENCIALES Y SEGUIMIENTO.xlsx]POTENCIALES!R123C14</stp>
        <tr r="N123" s="1"/>
      </tp>
      <tp t="s">
        <v>USD</v>
        <stp/>
        <stp>##V3_BDPV12</stp>
        <stp>ENR US Equity</stp>
        <stp>CRNCY</stp>
        <stp>[VALORES POTENCIALES Y SEGUIMIENTO.xlsx]POTENCIALES!R254C14</stp>
        <tr r="N254" s="1"/>
      </tp>
      <tp t="s">
        <v>USD</v>
        <stp/>
        <stp>##V3_BDPV12</stp>
        <stp>EME US Equity</stp>
        <stp>CRNCY</stp>
        <stp>[VALORES POTENCIALES Y SEGUIMIENTO.xlsx]POTENCIALES!R138C14</stp>
        <tr r="N138" s="1"/>
      </tp>
      <tp>
        <v>12806.818349239998</v>
        <stp/>
        <stp>##V3_BDPV12</stp>
        <stp>AAP US Equity</stp>
        <stp>CURR_ENTP_VAL</stp>
        <stp>[VALORES POTENCIALES Y SEGUIMIENTO.xlsx]POTENCIALES!R220C18</stp>
        <tr r="R220" s="1"/>
      </tp>
      <tp t="s">
        <v>Consumer Discretionary</v>
        <stp/>
        <stp>##V3_BDPV12</stp>
        <stp>DISCK UW Equity</stp>
        <stp>ICB_INDUSTRY_NAME</stp>
        <stp>[VALORES POTENCIALES Y SEGUIMIENTO.xlsx]SPX SX5E CAC40 DAX30 IBEX35!R144C4</stp>
        <tr r="D144" s="6"/>
      </tp>
      <tp>
        <v>13991.8262172425</v>
        <stp/>
        <stp>##V3_BDPV12</stp>
        <stp>ACM US Equity</stp>
        <stp>CURR_ENTP_VAL</stp>
        <stp>[VALORES POTENCIALES Y SEGUIMIENTO.xlsx]POTENCIALES!R136C18</stp>
        <tr r="R136" s="1"/>
      </tp>
      <tp>
        <v>11.062174595007937</v>
        <stp/>
        <stp>##V3_BDPV12</stp>
        <stp>VIPS US Equity</stp>
        <stp>pe_ratio</stp>
        <stp>[VALORES POTENCIALES Y SEGUIMIENTO.xlsx]POTENCIALES!R361C16</stp>
        <tr r="P361" s="1"/>
      </tp>
      <tp>
        <v>25177.678930760001</v>
        <stp/>
        <stp>##V3_BDPV12</stp>
        <stp>WSP CN Equity</stp>
        <stp>CURR_ENTP_VAL</stp>
        <stp>[VALORES POTENCIALES Y SEGUIMIENTO.xlsx]POTENCIALES!R140C18</stp>
        <tr r="R140" s="1"/>
      </tp>
      <tp t="s">
        <v>USD</v>
        <stp/>
        <stp>##V3_BDPV12</stp>
        <stp>EFX US Equity</stp>
        <stp>CRNCY</stp>
        <stp>[VALORES POTENCIALES Y SEGUIMIENTO.xlsx]POTENCIALES!R180C14</stp>
        <tr r="N180" s="1"/>
      </tp>
      <tp>
        <v>28.545213252940076</v>
        <stp/>
        <stp>##V3_BDPV12</stp>
        <stp>VRSN US Equity</stp>
        <stp>pe_ratio</stp>
        <stp>[VALORES POTENCIALES Y SEGUIMIENTO.xlsx]POTENCIALES!R279C16</stp>
        <tr r="P279" s="1"/>
      </tp>
      <tp>
        <v>124.90536125226051</v>
        <stp/>
        <stp>##V3_BDPV12</stp>
        <stp>VRNT US Equity</stp>
        <stp>pe_ratio</stp>
        <stp>[VALORES POTENCIALES Y SEGUIMIENTO.xlsx]POTENCIALES!R321C16</stp>
        <tr r="P321" s="1"/>
      </tp>
      <tp>
        <v>51668.646501399999</v>
        <stp/>
        <stp>##V3_BDPV12</stp>
        <stp>APH US Equity</stp>
        <stp>CURR_ENTP_VAL</stp>
        <stp>[VALORES POTENCIALES Y SEGUIMIENTO.xlsx]POTENCIALES!R129C18</stp>
        <tr r="R129" s="1"/>
      </tp>
      <tp t="s">
        <v>Technology</v>
        <stp/>
        <stp>##V3_BDPV12</stp>
        <stp>GOOGL UW Equity</stp>
        <stp>ICB_INDUSTRY_NAME</stp>
        <stp>[VALORES POTENCIALES Y SEGUIMIENTO.xlsx]SPX SX5E CAC40 DAX30 IBEX35!R212C4</stp>
        <tr r="D212" s="6"/>
      </tp>
      <tp>
        <v>54695.169658179999</v>
        <stp/>
        <stp>##V3_BDPV12</stp>
        <stp>AZO US Equity</stp>
        <stp>CURR_ENTP_VAL</stp>
        <stp>[VALORES POTENCIALES Y SEGUIMIENTO.xlsx]POTENCIALES!R217C18</stp>
        <tr r="R217" s="1"/>
      </tp>
      <tp>
        <v>6378.9599680949996</v>
        <stp/>
        <stp>##V3_BDPV12</stp>
        <stp>AYI US Equity</stp>
        <stp>CURR_ENTP_VAL</stp>
        <stp>[VALORES POTENCIALES Y SEGUIMIENTO.xlsx]POTENCIALES!R122C18</stp>
        <tr r="R122" s="1"/>
      </tp>
      <tp>
        <v>3.7031873673552838</v>
        <stp/>
        <stp>##V3_BDPV12</stp>
        <stp>TLGO SM Equity</stp>
        <stp>NET_DEBT_TO_EBITDA</stp>
        <stp>[VALORES POTENCIALES Y SEGUIMIENTO.xlsx]CARTERA!R62C23</stp>
        <tr r="W62" s="4"/>
      </tp>
      <tp t="s">
        <v>#N/A Field Not Applicable</v>
        <stp/>
        <stp>##V3_BDPV12</stp>
        <stp>ICLN US Equity</stp>
        <stp>EV_EBITDA_ADJUSTED</stp>
        <stp>[VALORES POTENCIALES Y SEGUIMIENTO.xlsx]CARTERA!R52C17</stp>
        <tr r="Q52" s="4"/>
      </tp>
      <tp t="s">
        <v>USD</v>
        <stp/>
        <stp>##V3_BDPV12</stp>
        <stp>VIPS US Equity</stp>
        <stp>CRNCY</stp>
        <stp>[VALORES POTENCIALES Y SEGUIMIENTO.xlsx]CARTERA!R58C33</stp>
        <tr r="AG58" s="4"/>
      </tp>
      <tp t="s">
        <v>USD</v>
        <stp/>
        <stp>##V3_BDPV12</stp>
        <stp>TWTR US Equity</stp>
        <stp>CRNCY</stp>
        <stp>[VALORES POTENCIALES Y SEGUIMIENTO.xlsx]POTENCIALES!R273C14</stp>
        <tr r="N273" s="1"/>
      </tp>
      <tp>
        <v>6.7767073957424193</v>
        <stp/>
        <stp>##V3_BDPV12</stp>
        <stp>OMC US Equity</stp>
        <stp>EV_EBITDA_ADJUSTED</stp>
        <stp>[VALORES POTENCIALES Y SEGUIMIENTO.xlsx]POTENCIALES!R8C15</stp>
        <tr r="O8" s="1"/>
      </tp>
      <tp>
        <v>6291.9976169500005</v>
        <stp/>
        <stp>##V3_BDPV12</stp>
        <stp>LSTR US Equity</stp>
        <stp>CURR_ENTP_VAL</stp>
        <stp>[VALORES POTENCIALES Y SEGUIMIENTO.xlsx]POTENCIALES!R179C18</stp>
        <tr r="R179" s="1"/>
      </tp>
      <tp t="s">
        <v>USD</v>
        <stp/>
        <stp>##V3_BDPV12</stp>
        <stp>BWXT US Equity</stp>
        <stp>CRNCY</stp>
        <stp>[VALORES POTENCIALES Y SEGUIMIENTO.xlsx]POTENCIALES!R153C14</stp>
        <tr r="N153" s="1"/>
      </tp>
      <tp>
        <v>8.1240064500124038</v>
        <stp/>
        <stp>##V3_BDPV12</stp>
        <stp>IPG US Equity</stp>
        <stp>EV_EBITDA_ADJUSTED</stp>
        <stp>[VALORES POTENCIALES Y SEGUIMIENTO.xlsx]POTENCIALES!R9C15</stp>
        <tr r="O9" s="1"/>
      </tp>
      <tp>
        <v>18.669807146908678</v>
        <stp/>
        <stp>##V3_BDPV12</stp>
        <stp>VVV US Equity</stp>
        <stp>EV_EBITDA_ADJUSTED</stp>
        <stp>[VALORES POTENCIALES Y SEGUIMIENTO.xlsx]POTENCIALES!R6C15</stp>
        <tr r="O6" s="1"/>
      </tp>
      <tp>
        <v>202.82822984658299</v>
        <stp/>
        <stp>##V3_BDPV12</stp>
        <stp>TTD US Equity</stp>
        <stp>EV_EBITDA_ADJUSTED</stp>
        <stp>[VALORES POTENCIALES Y SEGUIMIENTO.xlsx]POTENCIALES!R7C15</stp>
        <tr r="O7" s="1"/>
      </tp>
      <tp>
        <v>22457.5776128</v>
        <stp/>
        <stp>##V3_BDPV12</stp>
        <stp>SSNC US Equity</stp>
        <stp>CURR_ENTP_VAL</stp>
        <stp>[VALORES POTENCIALES Y SEGUIMIENTO.xlsx]POTENCIALES!R299C18</stp>
        <tr r="R299" s="1"/>
      </tp>
      <tp t="s">
        <v>#N/A N/A</v>
        <stp/>
        <stp>##V3_BDPV12</stp>
        <stp>CSOD US Equity</stp>
        <stp>CURR_ENTP_VAL</stp>
        <stp>[VALORES POTENCIALES Y SEGUIMIENTO.xlsx]POTENCIALES!R304C18</stp>
        <tr r="R304" s="1"/>
      </tp>
      <tp t="s">
        <v>14/12/2022</v>
        <stp/>
        <stp>##V3_BDPV12</stp>
        <stp>VRSK US Equity</stp>
        <stp>DVD_EX_DT</stp>
        <stp>[VALORES POTENCIALES Y SEGUIMIENTO.xlsx]POTENCIALES!R52C11</stp>
        <tr r="K52" s="1"/>
      </tp>
      <tp>
        <v>48331.669000000002</v>
        <stp/>
        <stp>##V3_BDPV12</stp>
        <stp>MSCI US Equity</stp>
        <stp>CURR_ENTP_VAL</stp>
        <stp>[VALORES POTENCIALES Y SEGUIMIENTO.xlsx]POTENCIALES!R314C18</stp>
        <tr r="R314" s="1"/>
      </tp>
      <tp t="s">
        <v>Technology</v>
        <stp/>
        <stp>##V3_BDPV12</stp>
        <stp>VRSN UW Equity</stp>
        <stp>ICB_INDUSTRY_NAME</stp>
        <stp>[VALORES POTENCIALES Y SEGUIMIENTO.xlsx]SPX SX5E CAC40 DAX30 IBEX35!R479C4</stp>
        <tr r="D479" s="6"/>
      </tp>
      <tp>
        <v>1878731.16590424</v>
        <stp/>
        <stp>##V3_BDPV12</stp>
        <stp>MSFT US Equity</stp>
        <stp>CURR_ENTP_VAL</stp>
        <stp>[VALORES POTENCIALES Y SEGUIMIENTO.xlsx]POTENCIALES!R282C18</stp>
        <tr r="R282" s="1"/>
      </tp>
      <tp t="s">
        <v>USD</v>
        <stp/>
        <stp>##V3_BDPV12</stp>
        <stp>SWKS US Equity</stp>
        <stp>CRNCY</stp>
        <stp>[VALORES POTENCIALES Y SEGUIMIENTO.xlsx]POTENCIALES!R349C14</stp>
        <tr r="N349" s="1"/>
      </tp>
      <tp>
        <v>3.2308885442056288</v>
        <stp/>
        <stp>##V3_BDPV12</stp>
        <stp>JEN GY Equity</stp>
        <stp>NET_DEBT_TO_EBITDA</stp>
        <stp>[VALORES POTENCIALES Y SEGUIMIENTO.xlsx]CARTERA!R55C23</stp>
        <tr r="W55" s="4"/>
      </tp>
      <tp>
        <v>2.1800000000000002</v>
        <stp/>
        <stp>##V3_BDPV12</stp>
        <stp>NDSN US Equity</stp>
        <stp>EQY_DPS</stp>
        <stp>[VALORES POTENCIALES Y SEGUIMIENTO.xlsx]POTENCIALES!R158C10</stp>
        <tr r="J158" s="1"/>
      </tp>
      <tp>
        <v>0</v>
        <stp/>
        <stp>##V3_BDPV12</stp>
        <stp>NUAN US Equity</stp>
        <stp>EQY_DPS</stp>
        <stp>[VALORES POTENCIALES Y SEGUIMIENTO.xlsx]POTENCIALES!R290C10</stp>
        <tr r="J290" s="1"/>
      </tp>
      <tp>
        <v>0</v>
        <stp/>
        <stp>##V3_BDPV12</stp>
        <stp>AMZN US Equity</stp>
        <stp>EQY_DPS</stp>
        <stp>[VALORES POTENCIALES Y SEGUIMIENTO.xlsx]POTENCIALES!R262C10</stp>
        <tr r="J262" s="1"/>
      </tp>
      <tp t="s">
        <v>#N/A N/A</v>
        <stp/>
        <stp>##V3_BDPV12</stp>
        <stp>AZPN US Equity</stp>
        <stp>EQY_DPS</stp>
        <stp>[VALORES POTENCIALES Y SEGUIMIENTO.xlsx]POTENCIALES!R294C10</stp>
        <tr r="J294" s="1"/>
      </tp>
      <tp>
        <v>27.614999999999998</v>
        <stp/>
        <stp>##V3_BDPV12</stp>
        <stp>AD NA Equity</stp>
        <stp>LAST PRICE</stp>
        <stp>[VALORES POTENCIALES Y SEGUIMIENTO.xlsx]CARTERA!R51C15</stp>
        <tr r="O51" s="4"/>
      </tp>
      <tp t="s">
        <v>#N/A Field Not Applicable</v>
        <stp/>
        <stp>##V3_BDPV12</stp>
        <stp>AAXN US Equity</stp>
        <stp>EQY_DPS</stp>
        <stp>[VALORES POTENCIALES Y SEGUIMIENTO.xlsx]POTENCIALES!R162C10</stp>
        <tr r="J162" s="1"/>
      </tp>
      <tp>
        <v>0.93</v>
        <stp/>
        <stp>##V3_BDPV12</stp>
        <stp>CERN US Equity</stp>
        <stp>EQY_DPS</stp>
        <stp>[VALORES POTENCIALES Y SEGUIMIENTO.xlsx]POTENCIALES!R313C10</stp>
        <tr r="J313" s="1"/>
      </tp>
      <tp>
        <v>1.5</v>
        <stp/>
        <stp>##V3_BDPV12</stp>
        <stp>DNKN US Equity</stp>
        <stp>EQY_DPS</stp>
        <stp>[VALORES POTENCIALES Y SEGUIMIENTO.xlsx]POTENCIALES!R243C10</stp>
        <tr r="J243" s="1"/>
      </tp>
      <tp t="s">
        <v>28/02/2023</v>
        <stp/>
        <stp>##V3_BDPV12</stp>
        <stp>LOW US Equity</stp>
        <stp>EXPECTED_REPORT_DT</stp>
        <stp>[VALORES POTENCIALES Y SEGUIMIENTO.xlsx]CARTERA!R31C36</stp>
        <tr r="AJ31" s="4"/>
      </tp>
      <tp>
        <v>0</v>
        <stp/>
        <stp>##V3_BDPV12</stp>
        <stp>FIVN US Equity</stp>
        <stp>EQY_DPS</stp>
        <stp>[VALORES POTENCIALES Y SEGUIMIENTO.xlsx]POTENCIALES!R286C10</stp>
        <tr r="J286" s="1"/>
      </tp>
      <tp>
        <v>8249786599.999999</v>
        <stp/>
        <stp>##V3_BDPV12</stp>
        <stp>327 HK Equity</stp>
        <stp>CUR_MKT_CAP</stp>
        <stp>[VALORES POTENCIALES Y SEGUIMIENTO.xlsx]CARTERA!R66C20</stp>
        <tr r="T66" s="4"/>
      </tp>
      <tp>
        <v>2.48</v>
        <stp/>
        <stp>##V3_BDPV12</stp>
        <stp>ROP US Equity</stp>
        <stp>EQY_DPS</stp>
        <stp>[VALORES POTENCIALES Y SEGUIMIENTO.xlsx]POTENCIALES!R132C10</stp>
        <tr r="J132" s="1"/>
      </tp>
      <tp>
        <v>5.08</v>
        <stp/>
        <stp>##V3_BDPV12</stp>
        <stp>UNP US Equity</stp>
        <stp>EQY_DPS</stp>
        <stp>[VALORES POTENCIALES Y SEGUIMIENTO.xlsx]POTENCIALES!R173C10</stp>
        <tr r="J173" s="1"/>
      </tp>
      <tp>
        <v>4.05</v>
        <stp/>
        <stp>##V3_BDPV12</stp>
        <stp>ADP US Equity</stp>
        <stp>EQY_DPS</stp>
        <stp>[VALORES POTENCIALES Y SEGUIMIENTO.xlsx]POTENCIALES!R184C10</stp>
        <tr r="J184" s="1"/>
      </tp>
      <tp>
        <v>1.5</v>
        <stp/>
        <stp>##V3_BDPV12</stp>
        <stp>WSP CN Equity</stp>
        <stp>EQY_DPS</stp>
        <stp>[VALORES POTENCIALES Y SEGUIMIENTO.xlsx]POTENCIALES!R140C10</stp>
        <tr r="J140" s="1"/>
      </tp>
      <tp>
        <v>13.376696000485524</v>
        <stp/>
        <stp>##V3_BDPV12</stp>
        <stp>COK GY Equity</stp>
        <stp>EV_EBITDA_ADJUSTED</stp>
        <stp>[VALORES POTENCIALES Y SEGUIMIENTO.xlsx]CARTERA!R46C17</stp>
        <tr r="Q46" s="4"/>
      </tp>
      <tp>
        <v>3.25</v>
        <stp/>
        <stp>##V3_BDPV12</stp>
        <stp>AAP US Equity</stp>
        <stp>EQY_DPS</stp>
        <stp>[VALORES POTENCIALES Y SEGUIMIENTO.xlsx]POTENCIALES!R220C10</stp>
        <tr r="J220" s="1"/>
      </tp>
      <tp>
        <v>0</v>
        <stp/>
        <stp>##V3_BDPV12</stp>
        <stp>VRSN US Equity</stp>
        <stp>EQY_DPS</stp>
        <stp>[VALORES POTENCIALES Y SEGUIMIENTO.xlsx]POTENCIALES!R279C10</stp>
        <tr r="J279" s="1"/>
      </tp>
      <tp>
        <v>150.32</v>
        <stp/>
        <stp>##V3_BDPV12</stp>
        <stp>J US Equity</stp>
        <stp>HIGH_52WEEK</stp>
        <stp>[VALORES POTENCIALES Y SEGUIMIENTO.xlsx]POTENCIALES!R137C33</stp>
        <tr r="AG137" s="1"/>
      </tp>
      <tp>
        <v>11.964875408011032</v>
        <stp/>
        <stp>##V3_BDPV12</stp>
        <stp>QCOM US Equity</stp>
        <stp>pe_ratio</stp>
        <stp>[VALORES POTENCIALES Y SEGUIMIENTO.xlsx]POTENCIALES!R355C16</stp>
        <tr r="P355" s="1"/>
      </tp>
      <tp t="s">
        <v>Consumer Discretionary</v>
        <stp/>
        <stp>##V3_BDPV12</stp>
        <stp>DISCA UW Equity</stp>
        <stp>ICB_INDUSTRY_NAME</stp>
        <stp>[VALORES POTENCIALES Y SEGUIMIENTO.xlsx]SPX SX5E CAC40 DAX30 IBEX35!R143C4</stp>
        <tr r="D143" s="6"/>
      </tp>
      <tp>
        <v>21493.440279560004</v>
        <stp/>
        <stp>##V3_BDPV12</stp>
        <stp>FLT US Equity</stp>
        <stp>CURR_ENTP_VAL</stp>
        <stp>[VALORES POTENCIALES Y SEGUIMIENTO.xlsx]POTENCIALES!R192C18</stp>
        <tr r="R192" s="1"/>
      </tp>
      <tp t="s">
        <v>USD</v>
        <stp/>
        <stp>##V3_BDPV12</stp>
        <stp>BBY US Equity</stp>
        <stp>CRNCY</stp>
        <stp>[VALORES POTENCIALES Y SEGUIMIENTO.xlsx]POTENCIALES!R224C14</stp>
        <tr r="N224" s="1"/>
      </tp>
      <tp>
        <v>16.858429011858821</v>
        <stp/>
        <stp>##V3_BDPV12</stp>
        <stp>DGX US Equity</stp>
        <stp>pe_ratio</stp>
        <stp>[VALORES POTENCIALES Y SEGUIMIENTO.xlsx]POTENCIALES!R86C16</stp>
        <tr r="P86" s="1"/>
      </tp>
      <tp>
        <v>38.184865889021175</v>
        <stp/>
        <stp>##V3_BDPV12</stp>
        <stp>CLX US Equity</stp>
        <stp>pe_ratio</stp>
        <stp>[VALORES POTENCIALES Y SEGUIMIENTO.xlsx]POTENCIALES!R88C16</stp>
        <tr r="P88" s="1"/>
      </tp>
      <tp>
        <v>48.0214957357461</v>
        <stp/>
        <stp>##V3_BDPV12</stp>
        <stp>QLYS US Equity</stp>
        <stp>pe_ratio</stp>
        <stp>[VALORES POTENCIALES Y SEGUIMIENTO.xlsx]POTENCIALES!R334C16</stp>
        <tr r="P334" s="1"/>
      </tp>
      <tp t="s">
        <v>USD</v>
        <stp/>
        <stp>##V3_BDPV12</stp>
        <stp>BEN US Equity</stp>
        <stp>CRNCY</stp>
        <stp>[VALORES POTENCIALES Y SEGUIMIENTO.xlsx]POTENCIALES!R113C14</stp>
        <tr r="N113" s="1"/>
      </tp>
      <tp>
        <v>26791.53</v>
        <stp/>
        <stp>##V3_BDPV12</stp>
        <stp>FTV US Equity</stp>
        <stp>CURR_ENTP_VAL</stp>
        <stp>[VALORES POTENCIALES Y SEGUIMIENTO.xlsx]POTENCIALES!R127C18</stp>
        <tr r="R127" s="1"/>
      </tp>
      <tp t="s">
        <v>USD</v>
        <stp/>
        <stp>##V3_BDPV12</stp>
        <stp>TCEHY US Equity</stp>
        <stp>CRNCY</stp>
        <stp>[VALORES POTENCIALES Y SEGUIMIENTO.xlsx]CARTERA!R40C33</stp>
        <tr r="AG40" s="4"/>
      </tp>
      <tp t="s">
        <v>Telecommunications</v>
        <stp/>
        <stp>##V3_BDPV12</stp>
        <stp>CMCSA UW Equity</stp>
        <stp>ICB_INDUSTRY_NAME</stp>
        <stp>[VALORES POTENCIALES Y SEGUIMIENTO.xlsx]SPX SX5E CAC40 DAX30 IBEX35!R107C4</stp>
        <tr r="D107" s="6"/>
      </tp>
      <tp t="s">
        <v>USD</v>
        <stp/>
        <stp>##V3_BDPV12</stp>
        <stp>BRC US Equity</stp>
        <stp>CRNCY</stp>
        <stp>[VALORES POTENCIALES Y SEGUIMIENTO.xlsx]POTENCIALES!R308C14</stp>
        <tr r="N308" s="1"/>
      </tp>
      <tp t="s">
        <v>USD</v>
        <stp/>
        <stp>##V3_BDPV12</stp>
        <stp>BRC US Equity</stp>
        <stp>CRNCY</stp>
        <stp>[VALORES POTENCIALES Y SEGUIMIENTO.xlsx]POTENCIALES!R258C14</stp>
        <tr r="N258" s="1"/>
      </tp>
      <tp t="s">
        <v>USD</v>
        <stp/>
        <stp>##V3_BDPV12</stp>
        <stp>BRC US Equity</stp>
        <stp>CRNCY</stp>
        <stp>[VALORES POTENCIALES Y SEGUIMIENTO.xlsx]POTENCIALES!R130C14</stp>
        <tr r="N130" s="1"/>
      </tp>
      <tp t="s">
        <v>USD</v>
        <stp/>
        <stp>##V3_BDPV12</stp>
        <stp>BRO US Equity</stp>
        <stp>CRNCY</stp>
        <stp>[VALORES POTENCIALES Y SEGUIMIENTO.xlsx]POTENCIALES!R116C14</stp>
        <tr r="N116" s="1"/>
      </tp>
      <tp>
        <v>10.590413051213943</v>
        <stp/>
        <stp>##V3_BDPV12</stp>
        <stp>EBRO SM Equity</stp>
        <stp>EV_EBITDA_ADJUSTED</stp>
        <stp>[VALORES POTENCIALES Y SEGUIMIENTO.xlsx]CARTERA!R49C17</stp>
        <tr r="Q49" s="4"/>
      </tp>
      <tp t="s">
        <v>09/02/2023</v>
        <stp/>
        <stp>##V3_BDPV12</stp>
        <stp>PYPL US Equity</stp>
        <stp>EXPECTED_REPORT_DT</stp>
        <stp>[VALORES POTENCIALES Y SEGUIMIENTO.xlsx]CARTERA!R27C36</stp>
        <tr r="AJ27" s="4"/>
      </tp>
      <tp t="s">
        <v>Health Care</v>
        <stp/>
        <stp>##V3_BDPV12</stp>
        <stp>A UN Equity</stp>
        <stp>ICB_INDUSTRY_NAME</stp>
        <stp>[VALORES POTENCIALES Y SEGUIMIENTO.xlsx]SPX SX5E CAC40 DAX30 IBEX35!R7C4</stp>
        <tr r="D7" s="6"/>
      </tp>
      <tp>
        <v>10666883279.437748</v>
        <stp/>
        <stp>##V3_BDPV12</stp>
        <stp>ZG US Equity</stp>
        <stp>CUR_MKT_CAP</stp>
        <stp>[VALORES POTENCIALES Y SEGUIMIENTO.xlsx]POTENCIALES!R267C17</stp>
        <tr r="Q267" s="1"/>
      </tp>
      <tp>
        <v>51433382509.950005</v>
        <stp/>
        <stp>##V3_BDPV12</stp>
        <stp>DG US Equity</stp>
        <stp>CUR_MKT_CAP</stp>
        <stp>[VALORES POTENCIALES Y SEGUIMIENTO.xlsx]POTENCIALES!R227C17</stp>
        <tr r="Q227" s="1"/>
      </tp>
      <tp t="s">
        <v>USD</v>
        <stp/>
        <stp>##V3_BDPV12</stp>
        <stp>MPWR US Equity</stp>
        <stp>CRNCY</stp>
        <stp>[VALORES POTENCIALES Y SEGUIMIENTO.xlsx]POTENCIALES!R353C14</stp>
        <tr r="N353" s="1"/>
      </tp>
      <tp t="s">
        <v>#N/A N/A</v>
        <stp/>
        <stp>##V3_BDPV12</stp>
        <stp>CTXS US Equity</stp>
        <stp>CURR_ENTP_VAL</stp>
        <stp>[VALORES POTENCIALES Y SEGUIMIENTO.xlsx]POTENCIALES!R302C18</stp>
        <tr r="R302" s="1"/>
      </tp>
      <tp>
        <v>18.134095994427941</v>
        <stp/>
        <stp>##V3_BDPV12</stp>
        <stp>CCL/B CN Equity</stp>
        <stp>pe_ratio</stp>
        <stp>[VALORES POTENCIALES Y SEGUIMIENTO.xlsx]POTENCIALES!R167C16</stp>
        <tr r="P167" s="1"/>
      </tp>
      <tp t="s">
        <v>USD</v>
        <stp/>
        <stp>##V3_BDPV12</stp>
        <stp>APPF US Equity</stp>
        <stp>CRNCY</stp>
        <stp>[VALORES POTENCIALES Y SEGUIMIENTO.xlsx]POTENCIALES!R284C14</stp>
        <tr r="N284" s="1"/>
      </tp>
      <tp>
        <v>19677.714122280002</v>
        <stp/>
        <stp>##V3_BDPV12</stp>
        <stp>ETSY US Equity</stp>
        <stp>CURR_ENTP_VAL</stp>
        <stp>[VALORES POTENCIALES Y SEGUIMIENTO.xlsx]POTENCIALES!R260C18</stp>
        <tr r="R260" s="1"/>
      </tp>
      <tp>
        <v>49220.152322264999</v>
        <stp/>
        <stp>##V3_BDPV12</stp>
        <stp>ATVI US Equity</stp>
        <stp>CURR_ENTP_VAL</stp>
        <stp>[VALORES POTENCIALES Y SEGUIMIENTO.xlsx]POTENCIALES!R326C18</stp>
        <tr r="R326" s="1"/>
      </tp>
      <tp>
        <v>19943.975257239999</v>
        <stp/>
        <stp>##V3_BDPV12</stp>
        <stp>TTWO US Equity</stp>
        <stp>CURR_ENTP_VAL</stp>
        <stp>[VALORES POTENCIALES Y SEGUIMIENTO.xlsx]POTENCIALES!R327C18</stp>
        <tr r="R327" s="1"/>
      </tp>
      <tp t="s">
        <v>Apple Inc</v>
        <stp/>
        <stp>##V3_BDPV12</stp>
        <stp>AAPL US Equity</stp>
        <stp>SECURITY_NAME</stp>
        <stp>[VALORES POTENCIALES Y SEGUIMIENTO.xlsx]CARTERA!R50C34</stp>
        <tr r="AH50" s="4"/>
      </tp>
      <tp t="s">
        <v>USD</v>
        <stp/>
        <stp>##V3_BDPV12</stp>
        <stp>IPGP US Equity</stp>
        <stp>CRNCY</stp>
        <stp>[VALORES POTENCIALES Y SEGUIMIENTO.xlsx]POTENCIALES!R350C14</stp>
        <tr r="N350" s="1"/>
      </tp>
      <tp t="s">
        <v>Apple Inc</v>
        <stp/>
        <stp>##V3_BDPV12</stp>
        <stp>AAPL US Equity</stp>
        <stp>SECURITY_NAME</stp>
        <stp>[VALORES POTENCIALES Y SEGUIMIENTO.xlsx]CARTERA!R50C10</stp>
        <tr r="J50" s="4"/>
      </tp>
      <tp t="s">
        <v>USD</v>
        <stp/>
        <stp>##V3_BDPV12</stp>
        <stp>SPGI US Equity</stp>
        <stp>CRNCY</stp>
        <stp>[VALORES POTENCIALES Y SEGUIMIENTO.xlsx]POTENCIALES!R183C14</stp>
        <tr r="N183" s="1"/>
      </tp>
      <tp>
        <v>40825.343425089995</v>
        <stp/>
        <stp>##V3_BDPV12</stp>
        <stp>FTNT US Equity</stp>
        <stp>CURR_ENTP_VAL</stp>
        <stp>[VALORES POTENCIALES Y SEGUIMIENTO.xlsx]POTENCIALES!R331C18</stp>
        <tr r="R331" s="1"/>
      </tp>
      <tp t="s">
        <v>USD</v>
        <stp/>
        <stp>##V3_BDPV12</stp>
        <stp>IPAR US Equity</stp>
        <stp>CRNCY</stp>
        <stp>[VALORES POTENCIALES Y SEGUIMIENTO.xlsx]POTENCIALES!R259C14</stp>
        <tr r="N259" s="1"/>
      </tp>
      <tp t="s">
        <v>USD</v>
        <stp/>
        <stp>##V3_BDPV12</stp>
        <stp>EPAM US Equity</stp>
        <stp>CRNCY</stp>
        <stp>[VALORES POTENCIALES Y SEGUIMIENTO.xlsx]POTENCIALES!R340C14</stp>
        <tr r="N340" s="1"/>
      </tp>
      <tp>
        <v>16398.35081783</v>
        <stp/>
        <stp>##V3_BDPV12</stp>
        <stp>MTCH US Equity</stp>
        <stp>CURR_ENTP_VAL</stp>
        <stp>[VALORES POTENCIALES Y SEGUIMIENTO.xlsx]POTENCIALES!R269C18</stp>
        <tr r="R269" s="1"/>
      </tp>
      <tp>
        <v>13939.42343411</v>
        <stp/>
        <stp>##V3_BDPV12</stp>
        <stp>NTAP US Equity</stp>
        <stp>CURR_ENTP_VAL</stp>
        <stp>[VALORES POTENCIALES Y SEGUIMIENTO.xlsx]POTENCIALES!R333C18</stp>
        <tr r="R333" s="1"/>
      </tp>
      <tp t="s">
        <v>USD</v>
        <stp/>
        <stp>##V3_BDPV12</stp>
        <stp>QTRX US Equity</stp>
        <stp>CRNCY</stp>
        <stp>[VALORES POTENCIALES Y SEGUIMIENTO.xlsx]CARTERA!R18C33</stp>
        <tr r="AG18" s="4"/>
      </tp>
      <tp>
        <v>8351.6855909300011</v>
        <stp/>
        <stp>##V3_BDPV12</stp>
        <stp>TTEK US Equity</stp>
        <stp>CURR_ENTP_VAL</stp>
        <stp>[VALORES POTENCIALES Y SEGUIMIENTO.xlsx]POTENCIALES!R143C18</stp>
        <tr r="R143" s="1"/>
      </tp>
      <tp>
        <v>11928.005225769999</v>
        <stp/>
        <stp>##V3_BDPV12</stp>
        <stp>OTEX US Equity</stp>
        <stp>CURR_ENTP_VAL</stp>
        <stp>[VALORES POTENCIALES Y SEGUIMIENTO.xlsx]POTENCIALES!R323C18</stp>
        <tr r="R323" s="1"/>
      </tp>
      <tp t="s">
        <v>#N/A Field Not Applicable</v>
        <stp/>
        <stp>##V3_BDPV12</stp>
        <stp>BA US Equity</stp>
        <stp>DVD_PAY_DT</stp>
        <stp>[VALORES POTENCIALES Y SEGUIMIENTO.xlsx]CARTERA!R24C41</stp>
        <tr r="AO24" s="4"/>
      </tp>
      <tp t="s">
        <v>#N/A N/A</v>
        <stp/>
        <stp>##V3_BDPV12</stp>
        <stp>FB US Equity</stp>
        <stp>DVD_PAY_DT</stp>
        <stp>[VALORES POTENCIALES Y SEGUIMIENTO.xlsx]CARTERA!R37C41</stp>
        <tr r="AO37" s="4"/>
      </tp>
      <tp>
        <v>4.58</v>
        <stp/>
        <stp>##V3_BDPV12</stp>
        <stp>MSCI US Equity</stp>
        <stp>EQY_DPS</stp>
        <stp>[VALORES POTENCIALES Y SEGUIMIENTO.xlsx]POTENCIALES!R314C10</stp>
        <tr r="J314" s="1"/>
      </tp>
      <tp>
        <v>0</v>
        <stp/>
        <stp>##V3_BDPV12</stp>
        <stp>OLLI US Equity</stp>
        <stp>EQY_DPS</stp>
        <stp>[VALORES POTENCIALES Y SEGUIMIENTO.xlsx]POTENCIALES!R230C10</stp>
        <tr r="J230" s="1"/>
      </tp>
      <tp>
        <v>4.7885021053715091</v>
        <stp/>
        <stp>##V3_BDPV12</stp>
        <stp>SEM PL Equity</stp>
        <stp>EV_EBITDA_ADJUSTED</stp>
        <stp>[VALORES POTENCIALES Y SEGUIMIENTO.xlsx]CARTERA!R48C17</stp>
        <tr r="Q48" s="4"/>
      </tp>
      <tp>
        <v>0</v>
        <stp/>
        <stp>##V3_BDPV12</stp>
        <stp>MASI US Equity</stp>
        <stp>EQY_DPS</stp>
        <stp>[VALORES POTENCIALES Y SEGUIMIENTO.xlsx]POTENCIALES!R120C10</stp>
        <tr r="J120" s="1"/>
      </tp>
      <tp t="s">
        <v>15/12/2022</v>
        <stp/>
        <stp>##V3_BDPV12</stp>
        <stp>KO US Equity</stp>
        <stp>DVD_PAY_DT</stp>
        <stp>[VALORES POTENCIALES Y SEGUIMIENTO.xlsx]CARTERA!R42C41</stp>
        <tr r="AO42" s="4"/>
      </tp>
      <tp>
        <v>0.47</v>
        <stp/>
        <stp>##V3_BDPV12</stp>
        <stp>ATVI US Equity</stp>
        <stp>EQY_DPS</stp>
        <stp>[VALORES POTENCIALES Y SEGUIMIENTO.xlsx]POTENCIALES!R326C10</stp>
        <tr r="J326" s="1"/>
      </tp>
      <tp t="s">
        <v>01/03/2023</v>
        <stp/>
        <stp>##V3_BDPV12</stp>
        <stp>KR US Equity</stp>
        <stp>DVD_PAY_DT</stp>
        <stp>[VALORES POTENCIALES Y SEGUIMIENTO.xlsx]CARTERA!R43C41</stp>
        <tr r="AO43" s="4"/>
      </tp>
      <tp>
        <v>3.7</v>
        <stp/>
        <stp>##V3_BDPV12</stp>
        <stp>MT IM Equity</stp>
        <stp>LAST PRICE</stp>
        <stp>[VALORES POTENCIALES Y SEGUIMIENTO.xlsx]CARTERA!R65C15</stp>
        <tr r="O65" s="4"/>
      </tp>
      <tp>
        <v>3.17</v>
        <stp/>
        <stp>##V3_BDPV12</stp>
        <stp>CCOI US Equity</stp>
        <stp>EQY_DPS</stp>
        <stp>[VALORES POTENCIALES Y SEGUIMIENTO.xlsx]POTENCIALES!R271C10</stp>
        <tr r="J271" s="1"/>
      </tp>
      <tp>
        <v>0</v>
        <stp/>
        <stp>##V3_BDPV12</stp>
        <stp>CACI US Equity</stp>
        <stp>EQY_DPS</stp>
        <stp>[VALORES POTENCIALES Y SEGUIMIENTO.xlsx]POTENCIALES!R337C10</stp>
        <tr r="J337" s="1"/>
      </tp>
      <tp t="s">
        <v>#N/A N/A</v>
        <stp/>
        <stp>##V3_BDPV12</stp>
        <stp>KSU US Equity</stp>
        <stp>EXPECTED_REPORT_DT</stp>
        <stp>[VALORES POTENCIALES Y SEGUIMIENTO.xlsx]CARTERA!R16C36</stp>
        <tr r="AJ16" s="4"/>
      </tp>
      <tp t="s">
        <v>#N/A Field Not Applicable</v>
        <stp/>
        <stp>##V3_BDPV12</stp>
        <stp>TK US Equity</stp>
        <stp>DVD_PAY_DT</stp>
        <stp>[VALORES POTENCIALES Y SEGUIMIENTO.xlsx]CARTERA!R64C41</stp>
        <tr r="AO64" s="4"/>
      </tp>
      <tp>
        <v>4.97</v>
        <stp/>
        <stp>##V3_BDPV12</stp>
        <stp>ITW US Equity</stp>
        <stp>EQY_DPS</stp>
        <stp>[VALORES POTENCIALES Y SEGUIMIENTO.xlsx]POTENCIALES!R160C10</stp>
        <tr r="J160" s="1"/>
      </tp>
      <tp>
        <v>3.08</v>
        <stp/>
        <stp>##V3_BDPV12</stp>
        <stp>SPGI US Equity</stp>
        <stp>EQY_DPS</stp>
        <stp>[VALORES POTENCIALES Y SEGUIMIENTO.xlsx]POTENCIALES!R183C10</stp>
        <tr r="J183" s="1"/>
      </tp>
      <tp>
        <v>27.4</v>
        <stp/>
        <stp>##V3_BDPV12</stp>
        <stp>VMW US Equity</stp>
        <stp>EQY_DPS</stp>
        <stp>[VALORES POTENCIALES Y SEGUIMIENTO.xlsx]POTENCIALES!R297C10</stp>
        <tr r="J297" s="1"/>
      </tp>
      <tp>
        <v>3</v>
        <stp/>
        <stp>##V3_BDPV12</stp>
        <stp>LOW US Equity</stp>
        <stp>EQY_DPS</stp>
        <stp>[VALORES POTENCIALES Y SEGUIMIENTO.xlsx]POTENCIALES!R222C10</stp>
        <tr r="J222" s="1"/>
      </tp>
      <tp>
        <v>1.7</v>
        <stp/>
        <stp>##V3_BDPV12</stp>
        <stp>CDW US Equity</stp>
        <stp>EQY_DPS</stp>
        <stp>[VALORES POTENCIALES Y SEGUIMIENTO.xlsx]POTENCIALES!R270C10</stp>
        <tr r="J270" s="1"/>
      </tp>
      <tp>
        <v>0</v>
        <stp/>
        <stp>##V3_BDPV12</stp>
        <stp>NOW US Equity</stp>
        <stp>EQY_DPS</stp>
        <stp>[VALORES POTENCIALES Y SEGUIMIENTO.xlsx]POTENCIALES!R285C10</stp>
        <tr r="J285" s="1"/>
      </tp>
      <tp t="s">
        <v>21/04/2022</v>
        <stp/>
        <stp>##V3_BDPV12</stp>
        <stp>AIR FP Equity</stp>
        <stp>DVD_PAY_DT</stp>
        <stp>[VALORES POTENCIALES Y SEGUIMIENTO.xlsx]CARTERA!R32C41</stp>
        <tr r="AO32" s="4"/>
      </tp>
      <tp>
        <v>29.43835552210389</v>
        <stp/>
        <stp>##V3_BDPV12</stp>
        <stp>PAYX US Equity</stp>
        <stp>pe_ratio</stp>
        <stp>[VALORES POTENCIALES Y SEGUIMIENTO.xlsx]POTENCIALES!R306C16</stp>
        <tr r="P306" s="1"/>
      </tp>
      <tp>
        <v>77.360714610229167</v>
        <stp/>
        <stp>##V3_BDPV12</stp>
        <stp>PAYC US Equity</stp>
        <stp>pe_ratio</stp>
        <stp>[VALORES POTENCIALES Y SEGUIMIENTO.xlsx]POTENCIALES!R320C16</stp>
        <tr r="P320" s="1"/>
      </tp>
      <tp t="s">
        <v>#N/A N/A</v>
        <stp/>
        <stp>##V3_BDPV12</stp>
        <stp>PANW US Equity</stp>
        <stp>pe_ratio</stp>
        <stp>[VALORES POTENCIALES Y SEGUIMIENTO.xlsx]POTENCIALES!R276C16</stp>
        <tr r="P276" s="1"/>
      </tp>
      <tp>
        <v>11732.440679024998</v>
        <stp/>
        <stp>##V3_BDPV12</stp>
        <stp>GGG US Equity</stp>
        <stp>CURR_ENTP_VAL</stp>
        <stp>[VALORES POTENCIALES Y SEGUIMIENTO.xlsx]POTENCIALES!R157C18</stp>
        <tr r="R157" s="1"/>
      </tp>
      <tp t="s">
        <v>USD</v>
        <stp/>
        <stp>##V3_BDPV12</stp>
        <stp>CLH US Equity</stp>
        <stp>CRNCY</stp>
        <stp>[VALORES POTENCIALES Y SEGUIMIENTO.xlsx]POTENCIALES!R148C14</stp>
        <tr r="N148" s="1"/>
      </tp>
      <tp t="s">
        <v>Berkshire Hathaway Inc</v>
        <stp/>
        <stp>##V3_BDPV12</stp>
        <stp>BRK/B US Equity</stp>
        <stp>SECURITY_NAME</stp>
        <stp>[VALORES POTENCIALES Y SEGUIMIENTO.xlsx]CARTERA!R29C10</stp>
        <tr r="J29" s="4"/>
      </tp>
      <tp t="s">
        <v>USD</v>
        <stp/>
        <stp>##V3_BDPV12</stp>
        <stp>CMG US Equity</stp>
        <stp>CRNCY</stp>
        <stp>[VALORES POTENCIALES Y SEGUIMIENTO.xlsx]POTENCIALES!R244C14</stp>
        <tr r="N244" s="1"/>
      </tp>
      <tp t="s">
        <v>Berkshire Hathaway Inc</v>
        <stp/>
        <stp>##V3_BDPV12</stp>
        <stp>BRK/B US Equity</stp>
        <stp>SECURITY_NAME</stp>
        <stp>[VALORES POTENCIALES Y SEGUIMIENTO.xlsx]CARTERA!R29C34</stp>
        <tr r="AH29" s="4"/>
      </tp>
      <tp t="s">
        <v>USD</v>
        <stp/>
        <stp>##V3_BDPV12</stp>
        <stp>CAT US Equity</stp>
        <stp>CRNCY</stp>
        <stp>[VALORES POTENCIALES Y SEGUIMIENTO.xlsx]POTENCIALES!R152C14</stp>
        <tr r="N152" s="1"/>
      </tp>
      <tp t="s">
        <v>USD</v>
        <stp/>
        <stp>##V3_BDPV12</stp>
        <stp>CCK US Equity</stp>
        <stp>CRNCY</stp>
        <stp>[VALORES POTENCIALES Y SEGUIMIENTO.xlsx]POTENCIALES!R166C14</stp>
        <tr r="N166" s="1"/>
      </tp>
      <tp>
        <v>8.9227057312160127</v>
        <stp/>
        <stp>##V3_BDPV12</stp>
        <stp>TOY CN Equity</stp>
        <stp>pe_ratio</stp>
        <stp>[VALORES POTENCIALES Y SEGUIMIENTO.xlsx]POTENCIALES!R29C16</stp>
        <tr r="P29" s="1"/>
      </tp>
      <tp t="s">
        <v>#N/A N/A</v>
        <stp/>
        <stp>##V3_BDPV12</stp>
        <stp>HQY US Equity</stp>
        <stp>pe_ratio</stp>
        <stp>[VALORES POTENCIALES Y SEGUIMIENTO.xlsx]POTENCIALES!R55C16</stp>
        <tr r="P55" s="1"/>
      </tp>
      <tp>
        <v>19.712548525055308</v>
        <stp/>
        <stp>##V3_BDPV12</stp>
        <stp>BMY US Equity</stp>
        <stp>pe_ratio</stp>
        <stp>[VALORES POTENCIALES Y SEGUIMIENTO.xlsx]POTENCIALES!R92C16</stp>
        <tr r="P92" s="1"/>
      </tp>
      <tp t="s">
        <v>#N/A Invalid Security</v>
        <stp/>
        <stp>##V3_BDPV12</stp>
        <stp>CGI US Equity</stp>
        <stp>CRNCY</stp>
        <stp>[VALORES POTENCIALES Y SEGUIMIENTO.xlsx]POTENCIALES!R342C14</stp>
        <tr r="N342" s="1"/>
      </tp>
      <tp t="s">
        <v>30/11/2022</v>
        <stp/>
        <stp>##V3_BDPV12</stp>
        <stp>IPG US Equity</stp>
        <stp>DVD_EX_DT</stp>
        <stp>[VALORES POTENCIALES Y SEGUIMIENTO.xlsx]POTENCIALES!R9C11</stp>
        <tr r="K9" s="1"/>
      </tp>
      <tp t="s">
        <v>USD</v>
        <stp/>
        <stp>##V3_BDPV12</stp>
        <stp>CDW US Equity</stp>
        <stp>CRNCY</stp>
        <stp>[VALORES POTENCIALES Y SEGUIMIENTO.xlsx]POTENCIALES!R270C14</stp>
        <tr r="N270" s="1"/>
      </tp>
      <tp t="s">
        <v>USD</v>
        <stp/>
        <stp>##V3_BDPV12</stp>
        <stp>CDK US Equity</stp>
        <stp>CRNCY</stp>
        <stp>[VALORES POTENCIALES Y SEGUIMIENTO.xlsx]POTENCIALES!R287C14</stp>
        <tr r="N287" s="1"/>
      </tp>
      <tp>
        <v>42190.60249823</v>
        <stp/>
        <stp>##V3_BDPV12</stp>
        <stp>GPN US Equity</stp>
        <stp>CURR_ENTP_VAL</stp>
        <stp>[VALORES POTENCIALES Y SEGUIMIENTO.xlsx]POTENCIALES!R193C18</stp>
        <tr r="R193" s="1"/>
      </tp>
      <tp>
        <v>27142.441631999998</v>
        <stp/>
        <stp>##V3_BDPV12</stp>
        <stp>GPC US Equity</stp>
        <stp>CURR_ENTP_VAL</stp>
        <stp>[VALORES POTENCIALES Y SEGUIMIENTO.xlsx]POTENCIALES!R219C18</stp>
        <tr r="R219" s="1"/>
      </tp>
      <tp>
        <v>10916.417155159999</v>
        <stp/>
        <stp>##V3_BDPV12</stp>
        <stp>GPS US Equity</stp>
        <stp>CURR_ENTP_VAL</stp>
        <stp>[VALORES POTENCIALES Y SEGUIMIENTO.xlsx]POTENCIALES!R214C18</stp>
        <tr r="R214" s="1"/>
      </tp>
      <tp t="s">
        <v>USD</v>
        <stp/>
        <stp>##V3_BDPV12</stp>
        <stp>CRM US Equity</stp>
        <stp>CRNCY</stp>
        <stp>[VALORES POTENCIALES Y SEGUIMIENTO.xlsx]POTENCIALES!R288C14</stp>
        <tr r="N288" s="1"/>
      </tp>
      <tp>
        <v>30.532715113453367</v>
        <stp/>
        <stp>##V3_BDPV12</stp>
        <stp>PYPL US Equity</stp>
        <stp>pe_ratio</stp>
        <stp>[VALORES POTENCIALES Y SEGUIMIENTO.xlsx]POTENCIALES!R188C16</stp>
        <tr r="P188" s="1"/>
      </tp>
      <tp t="s">
        <v>USD</v>
        <stp/>
        <stp>##V3_BDPV12</stp>
        <stp>CSX US Equity</stp>
        <stp>CRNCY</stp>
        <stp>[VALORES POTENCIALES Y SEGUIMIENTO.xlsx]POTENCIALES!R174C14</stp>
        <tr r="N174" s="1"/>
      </tp>
      <tp t="s">
        <v>USD</v>
        <stp/>
        <stp>##V3_BDPV12</stp>
        <stp>CVS US Equity</stp>
        <stp>CRNCY</stp>
        <stp>[VALORES POTENCIALES Y SEGUIMIENTO.xlsx]POTENCIALES!R100C14</stp>
        <tr r="N100" s="1"/>
      </tp>
      <tp t="s">
        <v>#N/A Field Not Applicable</v>
        <stp/>
        <stp>##V3_BDPV12</stp>
        <stp>PANW US Equity</stp>
        <stp>DVD_PAY_DT</stp>
        <stp>[VALORES POTENCIALES Y SEGUIMIENTO.xlsx]CARTERA!R22C41</stp>
        <tr r="AO22" s="4"/>
      </tp>
      <tp>
        <v>14600961941.4</v>
        <stp/>
        <stp>##V3_BDPV12</stp>
        <stp>DHER GY Equity</stp>
        <stp>CUR_MKT_CAP</stp>
        <stp>[VALORES POTENCIALES Y SEGUIMIENTO.xlsx]SPX SX5E CAC40 DAX30 IBEX35!R19C30</stp>
        <tr r="AD19" s="6"/>
      </tp>
      <tp t="s">
        <v>#N/A Field Not Applicable</v>
        <stp/>
        <stp>##V3_BDPV12</stp>
        <stp>BABA US Equity</stp>
        <stp>DVD_PAY_DT</stp>
        <stp>[VALORES POTENCIALES Y SEGUIMIENTO.xlsx]CARTERA!R41C41</stp>
        <tr r="AO41" s="4"/>
      </tp>
      <tp>
        <v>46769939437.913086</v>
        <stp/>
        <stp>##V3_BDPV12</stp>
        <stp>STLA FP Equity</stp>
        <stp>CUR_MKT_CAP</stp>
        <stp>[VALORES POTENCIALES Y SEGUIMIENTO.xlsx]SPX SX5E CAC40 DAX30 IBEX35!R38C21</stp>
        <tr r="U38" s="6"/>
      </tp>
      <tp t="s">
        <v>16/02/2023</v>
        <stp/>
        <stp>##V3_BDPV12</stp>
        <stp>AAPL US Equity</stp>
        <stp>DVD_PAY_DT</stp>
        <stp>[VALORES POTENCIALES Y SEGUIMIENTO.xlsx]CARTERA!R50C41</stp>
        <tr r="AO50" s="4"/>
      </tp>
      <tp>
        <v>1.2433301992765997</v>
        <stp/>
        <stp>##V3_BDPV12</stp>
        <stp>GLNG US Equity</stp>
        <stp>NET_DEBT_TO_EBITDA</stp>
        <stp>[VALORES POTENCIALES Y SEGUIMIENTO.xlsx]CARTERA!R61C23</stp>
        <tr r="W61" s="4"/>
      </tp>
      <tp>
        <v>350</v>
        <stp/>
        <stp>##V3_BDPV12</stp>
        <stp>PH US Equity</stp>
        <stp>PX_CLOSE_1D</stp>
        <stp>[VALORES POTENCIALES Y SEGUIMIENTO.xlsx]POTENCIALES!R164C32</stp>
        <tr r="AF164" s="1"/>
      </tp>
      <tp t="s">
        <v>28/02/2023</v>
        <stp/>
        <stp>##V3_BDPV12</stp>
        <stp>PINC US Equity</stp>
        <stp>DVD_EX_DT</stp>
        <stp>[VALORES POTENCIALES Y SEGUIMIENTO.xlsx]POTENCIALES!R95C11</stp>
        <tr r="K95" s="1"/>
      </tp>
      <tp>
        <v>1.3516497962403047</v>
        <stp/>
        <stp>##V3_BDPV12</stp>
        <stp>OMC US Equity</stp>
        <stp>NET_DEBT_TO_EBITDA</stp>
        <stp>[VALORES POTENCIALES Y SEGUIMIENTO.xlsx]POTENCIALES!R8C20</stp>
        <tr r="T8" s="1"/>
      </tp>
      <tp>
        <v>1.6984858459512837</v>
        <stp/>
        <stp>##V3_BDPV12</stp>
        <stp>IPG US Equity</stp>
        <stp>NET_DEBT_TO_EBITDA</stp>
        <stp>[VALORES POTENCIALES Y SEGUIMIENTO.xlsx]POTENCIALES!R9C20</stp>
        <tr r="T9" s="1"/>
      </tp>
      <tp t="s">
        <v>#N/A Field Not Applicable</v>
        <stp/>
        <stp>##V3_BDPV12</stp>
        <stp>PCTY US Equity</stp>
        <stp>DVD_EX_DT</stp>
        <stp>[VALORES POTENCIALES Y SEGUIMIENTO.xlsx]POTENCIALES!R62C11</stp>
        <tr r="K62" s="1"/>
      </tp>
      <tp t="s">
        <v>USD</v>
        <stp/>
        <stp>##V3_BDPV12</stp>
        <stp>PANW US Equity</stp>
        <stp>CRNCY</stp>
        <stp>[VALORES POTENCIALES Y SEGUIMIENTO.xlsx]CARTERA!R22C33</stp>
        <tr r="AG22" s="4"/>
      </tp>
      <tp>
        <v>19420.240363469999</v>
        <stp/>
        <stp>##V3_BDPV12</stp>
        <stp>BURL US Equity</stp>
        <stp>CURR_ENTP_VAL</stp>
        <stp>[VALORES POTENCIALES Y SEGUIMIENTO.xlsx]POTENCIALES!R216C18</stp>
        <tr r="R216" s="1"/>
      </tp>
      <tp t="s">
        <v>Consumer Discretionary</v>
        <stp/>
        <stp>##V3_BDPV12</stp>
        <stp>PENN UW Equity</stp>
        <stp>ICB_INDUSTRY_NAME</stp>
        <stp>[VALORES POTENCIALES Y SEGUIMIENTO.xlsx]SPX SX5E CAC40 DAX30 IBEX35!R369C4</stp>
        <tr r="D369" s="6"/>
      </tp>
      <tp t="s">
        <v>#N/A N/A</v>
        <stp/>
        <stp>##V3_BDPV12</stp>
        <stp>BBD/B CN Equity</stp>
        <stp>pe_ratio</stp>
        <stp>[VALORES POTENCIALES Y SEGUIMIENTO.xlsx]POTENCIALES!R198C16</stp>
        <tr r="P198" s="1"/>
      </tp>
      <tp t="s">
        <v>USD</v>
        <stp/>
        <stp>##V3_BDPV12</stp>
        <stp>PYPL US Equity</stp>
        <stp>CRNCY</stp>
        <stp>[VALORES POTENCIALES Y SEGUIMIENTO.xlsx]CARTERA!R27C33</stp>
        <tr r="AG27" s="4"/>
      </tp>
      <tp>
        <v>40452.956230199998</v>
        <stp/>
        <stp>##V3_BDPV12</stp>
        <stp>LULU US Equity</stp>
        <stp>CURR_ENTP_VAL</stp>
        <stp>[VALORES POTENCIALES Y SEGUIMIENTO.xlsx]POTENCIALES!R212C18</stp>
        <tr r="R212" s="1"/>
      </tp>
      <tp>
        <v>-12.208410987764362</v>
        <stp/>
        <stp>##V3_BDPV12</stp>
        <stp>TTD US Equity</stp>
        <stp>NET_DEBT_TO_EBITDA</stp>
        <stp>[VALORES POTENCIALES Y SEGUIMIENTO.xlsx]POTENCIALES!R7C20</stp>
        <tr r="T7" s="1"/>
      </tp>
      <tp t="s">
        <v>#N/A N/A</v>
        <stp/>
        <stp>##V3_BDPV12</stp>
        <stp>NUAN US Equity</stp>
        <stp>CURR_ENTP_VAL</stp>
        <stp>[VALORES POTENCIALES Y SEGUIMIENTO.xlsx]POTENCIALES!R290C18</stp>
        <tr r="R290" s="1"/>
      </tp>
      <tp>
        <v>4.1208705790905551</v>
        <stp/>
        <stp>##V3_BDPV12</stp>
        <stp>VVV US Equity</stp>
        <stp>NET_DEBT_TO_EBITDA</stp>
        <stp>[VALORES POTENCIALES Y SEGUIMIENTO.xlsx]POTENCIALES!R6C20</stp>
        <tr r="T6" s="1"/>
      </tp>
      <tp>
        <v>1878731.16590424</v>
        <stp/>
        <stp>##V3_BDPV12</stp>
        <stp>MSFT US Equity</stp>
        <stp>CURR_ENTP_VAL</stp>
        <stp>[VALORES POTENCIALES Y SEGUIMIENTO.xlsx]CARTERA!R30C21</stp>
        <tr r="U30" s="4"/>
      </tp>
      <tp t="s">
        <v>#N/A Field Not Applicable</v>
        <stp/>
        <stp>##V3_BDPV12</stp>
        <stp>PTON US Equity</stp>
        <stp>DVD_EX_DT</stp>
        <stp>[VALORES POTENCIALES Y SEGUIMIENTO.xlsx]POTENCIALES!R22C11</stp>
        <tr r="K22" s="1"/>
      </tp>
      <tp>
        <v>0</v>
        <stp/>
        <stp>##V3_BDPV12</stp>
        <stp>MTCH US Equity</stp>
        <stp>EQY_DPS</stp>
        <stp>[VALORES POTENCIALES Y SEGUIMIENTO.xlsx]POTENCIALES!R269C10</stp>
        <tr r="J269" s="1"/>
      </tp>
      <tp>
        <v>0</v>
        <stp/>
        <stp>##V3_BDPV12</stp>
        <stp>MANH US Equity</stp>
        <stp>EQY_DPS</stp>
        <stp>[VALORES POTENCIALES Y SEGUIMIENTO.xlsx]POTENCIALES!R324C10</stp>
        <tr r="J324" s="1"/>
      </tp>
      <tp>
        <v>1.3680000000000001</v>
        <stp/>
        <stp>##V3_BDPV12</stp>
        <stp>SPM IM Equity</stp>
        <stp>LAST PRICE</stp>
        <stp>[VALORES POTENCIALES Y SEGUIMIENTO.xlsx]CARTERA!R63C15</stp>
        <tr r="O63" s="4"/>
      </tp>
      <tp>
        <v>1239719181332.3726</v>
        <stp/>
        <stp>##V3_BDPV12</stp>
        <stp>941 HK Equity</stp>
        <stp>CUR_MKT_CAP</stp>
        <stp>[VALORES POTENCIALES Y SEGUIMIENTO.xlsx]CARTERA!R59C20</stp>
        <tr r="T59" s="4"/>
      </tp>
      <tp>
        <v>0.28000000000000003</v>
        <stp/>
        <stp>##V3_BDPV12</stp>
        <stp>FTV US Equity</stp>
        <stp>EQY_DPS</stp>
        <stp>[VALORES POTENCIALES Y SEGUIMIENTO.xlsx]POTENCIALES!R127C10</stp>
        <tr r="J127" s="1"/>
      </tp>
      <tp>
        <v>0</v>
        <stp/>
        <stp>##V3_BDPV12</stp>
        <stp>HGV US Equity</stp>
        <stp>EQY_DPS</stp>
        <stp>[VALORES POTENCIALES Y SEGUIMIENTO.xlsx]POTENCIALES!R255C10</stp>
        <tr r="J255" s="1"/>
      </tp>
      <tp>
        <v>0</v>
        <stp/>
        <stp>##V3_BDPV12</stp>
        <stp>ENV US Equity</stp>
        <stp>EQY_DPS</stp>
        <stp>[VALORES POTENCIALES Y SEGUIMIENTO.xlsx]POTENCIALES!R301C10</stp>
        <tr r="J301" s="1"/>
      </tp>
      <tp t="s">
        <v>#N/A N/A</v>
        <stp/>
        <stp>##V3_BDPV12</stp>
        <stp>RNG US Equity</stp>
        <stp>pe_ratio</stp>
        <stp>[VALORES POTENCIALES Y SEGUIMIENTO.xlsx]POTENCIALES!R296C16</stp>
        <tr r="P296" s="1"/>
      </tp>
      <tp>
        <v>20.920911429289578</v>
        <stp/>
        <stp>##V3_BDPV12</stp>
        <stp>STX US Equity</stp>
        <stp>pe_ratio</stp>
        <stp>[VALORES POTENCIALES Y SEGUIMIENTO.xlsx]POTENCIALES!R344C16</stp>
        <tr r="P344" s="1"/>
      </tp>
      <tp>
        <v>30.486128034415387</v>
        <stp/>
        <stp>##V3_BDPV12</stp>
        <stp>DOL CN Equity</stp>
        <stp>pe_ratio</stp>
        <stp>[VALORES POTENCIALES Y SEGUIMIENTO.xlsx]POTENCIALES!R226C16</stp>
        <tr r="P226" s="1"/>
      </tp>
      <tp t="s">
        <v>#N/A N/A</v>
        <stp/>
        <stp>##V3_BDPV12</stp>
        <stp>SPR US Equity</stp>
        <stp>pe_ratio</stp>
        <stp>[VALORES POTENCIALES Y SEGUIMIENTO.xlsx]POTENCIALES!R200C16</stp>
        <tr r="P200" s="1"/>
      </tp>
      <tp>
        <v>34.514996275153827</v>
        <stp/>
        <stp>##V3_BDPV12</stp>
        <stp>SBUX US Equity</stp>
        <stp>pe_ratio</stp>
        <stp>[VALORES POTENCIALES Y SEGUIMIENTO.xlsx]POTENCIALES!R240C16</stp>
        <tr r="P240" s="1"/>
      </tp>
      <tp t="s">
        <v>#N/A N/A</v>
        <stp/>
        <stp>##V3_BDPV12</stp>
        <stp>SABR US Equity</stp>
        <stp>pe_ratio</stp>
        <stp>[VALORES POTENCIALES Y SEGUIMIENTO.xlsx]POTENCIALES!R189C16</stp>
        <tr r="P189" s="1"/>
      </tp>
      <tp>
        <v>10.927932336483734</v>
        <stp/>
        <stp>##V3_BDPV12</stp>
        <stp>SON US Equity</stp>
        <stp>pe_ratio</stp>
        <stp>[VALORES POTENCIALES Y SEGUIMIENTO.xlsx]POTENCIALES!R168C16</stp>
        <tr r="P168" s="1"/>
      </tp>
      <tp>
        <v>15.217115050938338</v>
        <stp/>
        <stp>##V3_BDPV12</stp>
        <stp>SNA US Equity</stp>
        <stp>pe_ratio</stp>
        <stp>[VALORES POTENCIALES Y SEGUIMIENTO.xlsx]POTENCIALES!R151C16</stp>
        <tr r="P151" s="1"/>
      </tp>
      <tp>
        <v>13.565410977833238</v>
        <stp/>
        <stp>##V3_BDPV12</stp>
        <stp>SEE US Equity</stp>
        <stp>pe_ratio</stp>
        <stp>[VALORES POTENCIALES Y SEGUIMIENTO.xlsx]POTENCIALES!R165C16</stp>
        <tr r="P165" s="1"/>
      </tp>
      <tp>
        <v>40.90965083729003</v>
        <stp/>
        <stp>##V3_BDPV12</stp>
        <stp>PTC US Equity</stp>
        <stp>pe_ratio</stp>
        <stp>[VALORES POTENCIALES Y SEGUIMIENTO.xlsx]POTENCIALES!R289C16</stp>
        <tr r="P289" s="1"/>
      </tp>
      <tp>
        <v>42.50065406209584</v>
        <stp/>
        <stp>##V3_BDPV12</stp>
        <stp>ROP US Equity</stp>
        <stp>pe_ratio</stp>
        <stp>[VALORES POTENCIALES Y SEGUIMIENTO.xlsx]POTENCIALES!R132C16</stp>
        <tr r="P132" s="1"/>
      </tp>
      <tp>
        <v>29.007451515943306</v>
        <stp/>
        <stp>##V3_BDPV12</stp>
        <stp>ROK US Equity</stp>
        <stp>pe_ratio</stp>
        <stp>[VALORES POTENCIALES Y SEGUIMIENTO.xlsx]POTENCIALES!R155C16</stp>
        <tr r="P155" s="1"/>
      </tp>
      <tp t="s">
        <v>#N/A N/A</v>
        <stp/>
        <stp>##V3_BDPV12</stp>
        <stp>RTN US Equity</stp>
        <stp>pe_ratio</stp>
        <stp>[VALORES POTENCIALES Y SEGUIMIENTO.xlsx]POTENCIALES!R197C16</stp>
        <tr r="P197" s="1"/>
      </tp>
      <tp>
        <v>25.592809208306576</v>
        <stp/>
        <stp>##V3_BDPV12</stp>
        <stp>RSG US Equity</stp>
        <stp>pe_ratio</stp>
        <stp>[VALORES POTENCIALES Y SEGUIMIENTO.xlsx]POTENCIALES!R144C16</stp>
        <tr r="P144" s="1"/>
      </tp>
      <tp>
        <v>43.757257528563919</v>
        <stp/>
        <stp>##V3_BDPV12</stp>
        <stp>PSN US Equity</stp>
        <stp>pe_ratio</stp>
        <stp>[VALORES POTENCIALES Y SEGUIMIENTO.xlsx]POTENCIALES!R341C16</stp>
        <tr r="P341" s="1"/>
      </tp>
      <tp>
        <v>18.634965369516799</v>
        <stp/>
        <stp>##V3_BDPV12</stp>
        <stp>UNP US Equity</stp>
        <stp>pe_ratio</stp>
        <stp>[VALORES POTENCIALES Y SEGUIMIENTO.xlsx]POTENCIALES!R173C16</stp>
        <tr r="P173" s="1"/>
      </tp>
      <tp>
        <v>38.375089686994933</v>
        <stp/>
        <stp>##V3_BDPV12</stp>
        <stp>VMW US Equity</stp>
        <stp>pe_ratio</stp>
        <stp>[VALORES POTENCIALES Y SEGUIMIENTO.xlsx]POTENCIALES!R297C16</stp>
        <tr r="P297" s="1"/>
      </tp>
      <tp>
        <v>21.364041255021672</v>
        <stp/>
        <stp>##V3_BDPV12</stp>
        <stp>CNR CN Equity</stp>
        <stp>pe_ratio</stp>
        <stp>[VALORES POTENCIALES Y SEGUIMIENTO.xlsx]POTENCIALES!R172C16</stp>
        <tr r="P172" s="1"/>
      </tp>
      <tp>
        <v>7.0144511980005122</v>
        <stp/>
        <stp>##V3_BDPV12</stp>
        <stp>CIX CN Equity</stp>
        <stp>pe_ratio</stp>
        <stp>[VALORES POTENCIALES Y SEGUIMIENTO.xlsx]POTENCIALES!R111C16</stp>
        <tr r="P111" s="1"/>
      </tp>
      <tp>
        <v>14.155189846990758</v>
        <stp/>
        <stp>##V3_BDPV12</stp>
        <stp>UPS US Equity</stp>
        <stp>pe_ratio</stp>
        <stp>[VALORES POTENCIALES Y SEGUIMIENTO.xlsx]POTENCIALES!R178C16</stp>
        <tr r="P178" s="1"/>
      </tp>
      <tp>
        <v>27.7503901603237</v>
        <stp/>
        <stp>##V3_BDPV12</stp>
        <stp>WMT US Equity</stp>
        <stp>pe_ratio</stp>
        <stp>[VALORES POTENCIALES Y SEGUIMIENTO.xlsx]POTENCIALES!R231C16</stp>
        <tr r="P231" s="1"/>
      </tp>
      <tp>
        <v>10.440386700139078</v>
        <stp/>
        <stp>##V3_BDPV12</stp>
        <stp>WBA US Equity</stp>
        <stp>pe_ratio</stp>
        <stp>[VALORES POTENCIALES Y SEGUIMIENTO.xlsx]POTENCIALES!R232C16</stp>
        <tr r="P232" s="1"/>
      </tp>
      <tp>
        <v>33.812546518677841</v>
        <stp/>
        <stp>##V3_BDPV12</stp>
        <stp>TRU US Equity</stp>
        <stp>pe_ratio</stp>
        <stp>[VALORES POTENCIALES Y SEGUIMIENTO.xlsx]POTENCIALES!R181C16</stp>
        <tr r="P181" s="1"/>
      </tp>
      <tp>
        <v>8.2159818409253429</v>
        <stp/>
        <stp>##V3_BDPV12</stp>
        <stp>WSM US Equity</stp>
        <stp>pe_ratio</stp>
        <stp>[VALORES POTENCIALES Y SEGUIMIENTO.xlsx]POTENCIALES!R233C16</stp>
        <tr r="P233" s="1"/>
      </tp>
      <tp>
        <v>21.14878323448567</v>
        <stp/>
        <stp>##V3_BDPV12</stp>
        <stp>SEIC US Equity</stp>
        <stp>pe_ratio</stp>
        <stp>[VALORES POTENCIALES Y SEGUIMIENTO.xlsx]POTENCIALES!R109C16</stp>
        <tr r="P109" s="1"/>
      </tp>
      <tp>
        <v>31.428363176941897</v>
        <stp/>
        <stp>##V3_BDPV12</stp>
        <stp>WEX US Equity</stp>
        <stp>pe_ratio</stp>
        <stp>[VALORES POTENCIALES Y SEGUIMIENTO.xlsx]POTENCIALES!R187C16</stp>
        <tr r="P187" s="1"/>
      </tp>
      <tp>
        <v>51.083886236228267</v>
        <stp/>
        <stp>##V3_BDPV12</stp>
        <stp>CSU CN Equity</stp>
        <stp>pe_ratio</stp>
        <stp>[VALORES POTENCIALES Y SEGUIMIENTO.xlsx]POTENCIALES!R319C16</stp>
        <tr r="P319" s="1"/>
      </tp>
      <tp>
        <v>28.357440627818878</v>
        <stp/>
        <stp>##V3_BDPV12</stp>
        <stp>TDY US Equity</stp>
        <stp>pe_ratio</stp>
        <stp>[VALORES POTENCIALES Y SEGUIMIENTO.xlsx]POTENCIALES!R201C16</stp>
        <tr r="P201" s="1"/>
      </tp>
      <tp>
        <v>50.832840282167936</v>
        <stp/>
        <stp>##V3_BDPV12</stp>
        <stp>TDG US Equity</stp>
        <stp>pe_ratio</stp>
        <stp>[VALORES POTENCIALES Y SEGUIMIENTO.xlsx]POTENCIALES!R202C16</stp>
        <tr r="P202" s="1"/>
      </tp>
      <tp>
        <v>39.713143670644115</v>
        <stp/>
        <stp>##V3_BDPV12</stp>
        <stp>WCN US Equity</stp>
        <stp>pe_ratio</stp>
        <stp>[VALORES POTENCIALES Y SEGUIMIENTO.xlsx]POTENCIALES!R147C16</stp>
        <tr r="P147" s="1"/>
      </tp>
      <tp>
        <v>28.881929763396943</v>
        <stp/>
        <stp>##V3_BDPV12</stp>
        <stp>WAT US Equity</stp>
        <stp>pe_ratio</stp>
        <stp>[VALORES POTENCIALES Y SEGUIMIENTO.xlsx]POTENCIALES!R126C16</stp>
        <tr r="P126" s="1"/>
      </tp>
      <tp>
        <v>19.269976841625891</v>
        <stp/>
        <stp>##V3_BDPV12</stp>
        <stp>TER US Equity</stp>
        <stp>pe_ratio</stp>
        <stp>[VALORES POTENCIALES Y SEGUIMIENTO.xlsx]POTENCIALES!R356C16</stp>
        <tr r="P356" s="1"/>
      </tp>
      <tp>
        <v>19.073442995068149</v>
        <stp/>
        <stp>##V3_BDPV12</stp>
        <stp>TXN US Equity</stp>
        <stp>pe_ratio</stp>
        <stp>[VALORES POTENCIALES Y SEGUIMIENTO.xlsx]POTENCIALES!R348C16</stp>
        <tr r="P348" s="1"/>
      </tp>
      <tp>
        <v>43.33699892690268</v>
        <stp/>
        <stp>##V3_BDPV12</stp>
        <stp>CAE CN Equity</stp>
        <stp>pe_ratio</stp>
        <stp>[VALORES POTENCIALES Y SEGUIMIENTO.xlsx]POTENCIALES!R210C16</stp>
        <tr r="P210" s="1"/>
      </tp>
      <tp>
        <v>74.636428027232938</v>
        <stp/>
        <stp>##V3_BDPV12</stp>
        <stp>TYL US Equity</stp>
        <stp>pe_ratio</stp>
        <stp>[VALORES POTENCIALES Y SEGUIMIENTO.xlsx]POTENCIALES!R317C16</stp>
        <tr r="P317" s="1"/>
      </tp>
      <tp t="s">
        <v>#N/A Field Not Applicable</v>
        <stp/>
        <stp>##V3_BDPV12</stp>
        <stp>UTX US Equity</stp>
        <stp>pe_ratio</stp>
        <stp>[VALORES POTENCIALES Y SEGUIMIENTO.xlsx]POTENCIALES!R205C16</stp>
        <tr r="P205" s="1"/>
      </tp>
      <tp>
        <v>8.7537291346566874</v>
        <stp/>
        <stp>##V3_BDPV12</stp>
        <stp>VSH US Equity</stp>
        <stp>pe_ratio</stp>
        <stp>[VALORES POTENCIALES Y SEGUIMIENTO.xlsx]POTENCIALES!R134C16</stp>
        <tr r="P134" s="1"/>
      </tp>
      <tp t="s">
        <v>#N/A Field Not Applicable</v>
        <stp/>
        <stp>##V3_BDPV12</stp>
        <stp>WYND US Equity</stp>
        <stp>pe_ratio</stp>
        <stp>[VALORES POTENCIALES Y SEGUIMIENTO.xlsx]POTENCIALES!R27C16</stp>
        <tr r="P27" s="1"/>
      </tp>
      <tp>
        <v>116902.07328</v>
        <stp/>
        <stp>##V3_BDPV12</stp>
        <stp>CP CN Equity</stp>
        <stp>CURR_ENTP_VAL</stp>
        <stp>[VALORES POTENCIALES Y SEGUIMIENTO.xlsx]POTENCIALES!R170C18</stp>
        <tr r="R170" s="1"/>
      </tp>
      <tp>
        <v>11309.89425831</v>
        <stp/>
        <stp>##V3_BDPV12</stp>
        <stp>DOX US Equity</stp>
        <stp>CURR_ENTP_VAL</stp>
        <stp>[VALORES POTENCIALES Y SEGUIMIENTO.xlsx]POTENCIALES!R336C18</stp>
        <tr r="R336" s="1"/>
      </tp>
      <tp>
        <v>30.837269102395524</v>
        <stp/>
        <stp>##V3_BDPV12</stp>
        <stp>YUM US Equity</stp>
        <stp>pe_ratio</stp>
        <stp>[VALORES POTENCIALES Y SEGUIMIENTO.xlsx]POTENCIALES!R242C16</stp>
        <tr r="P242" s="1"/>
      </tp>
      <tp>
        <v>13905.920050599998</v>
        <stp/>
        <stp>##V3_BDPV12</stp>
        <stp>DKS US Equity</stp>
        <stp>CURR_ENTP_VAL</stp>
        <stp>[VALORES POTENCIALES Y SEGUIMIENTO.xlsx]POTENCIALES!R247C18</stp>
        <tr r="R247" s="1"/>
      </tp>
      <tp>
        <v>56.350767905447782</v>
        <stp/>
        <stp>##V3_BDPV12</stp>
        <stp>SNPS US Equity</stp>
        <stp>pe_ratio</stp>
        <stp>[VALORES POTENCIALES Y SEGUIMIENTO.xlsx]POTENCIALES!R292C16</stp>
        <tr r="P292" s="1"/>
      </tp>
      <tp>
        <v>524.24937191091249</v>
        <stp/>
        <stp>##V3_BDPV12</stp>
        <stp>KXS CN Equity</stp>
        <stp>pe_ratio</stp>
        <stp>[VALORES POTENCIALES Y SEGUIMIENTO.xlsx]POTENCIALES!R257C16</stp>
        <tr r="P257" s="1"/>
      </tp>
      <tp>
        <v>29.731528132135189</v>
        <stp/>
        <stp>##V3_BDPV12</stp>
        <stp>ADP US Equity</stp>
        <stp>pe_ratio</stp>
        <stp>[VALORES POTENCIALES Y SEGUIMIENTO.xlsx]POTENCIALES!R184C16</stp>
        <tr r="P184" s="1"/>
      </tp>
      <tp>
        <v>36.633708687424807</v>
        <stp/>
        <stp>##V3_BDPV12</stp>
        <stp>WSP CN Equity</stp>
        <stp>pe_ratio</stp>
        <stp>[VALORES POTENCIALES Y SEGUIMIENTO.xlsx]POTENCIALES!R140C16</stp>
        <tr r="P140" s="1"/>
      </tp>
      <tp>
        <v>12.802089256330611</v>
        <stp/>
        <stp>##V3_BDPV12</stp>
        <stp>BBY US Equity</stp>
        <stp>pe_ratio</stp>
        <stp>[VALORES POTENCIALES Y SEGUIMIENTO.xlsx]POTENCIALES!R224C16</stp>
        <tr r="P224" s="1"/>
      </tp>
      <tp>
        <v>26.08755825421272</v>
        <stp/>
        <stp>##V3_BDPV12</stp>
        <stp>ACM US Equity</stp>
        <stp>pe_ratio</stp>
        <stp>[VALORES POTENCIALES Y SEGUIMIENTO.xlsx]POTENCIALES!R136C16</stp>
        <tr r="P136" s="1"/>
      </tp>
      <tp t="s">
        <v>#N/A Invalid Security</v>
        <stp/>
        <stp>##V3_BDPV12</stp>
        <stp>CGI US Equity</stp>
        <stp>pe_ratio</stp>
        <stp>[VALORES POTENCIALES Y SEGUIMIENTO.xlsx]POTENCIALES!R342C16</stp>
        <tr r="P342" s="1"/>
      </tp>
      <tp>
        <v>16.475583745376067</v>
        <stp/>
        <stp>##V3_BDPV12</stp>
        <stp>AYI US Equity</stp>
        <stp>pe_ratio</stp>
        <stp>[VALORES POTENCIALES Y SEGUIMIENTO.xlsx]POTENCIALES!R122C16</stp>
        <tr r="P122" s="1"/>
      </tp>
      <tp>
        <v>17.776285132292454</v>
        <stp/>
        <stp>##V3_BDPV12</stp>
        <stp>BRC US Equity</stp>
        <stp>pe_ratio</stp>
        <stp>[VALORES POTENCIALES Y SEGUIMIENTO.xlsx]POTENCIALES!R258C16</stp>
        <tr r="P258" s="1"/>
      </tp>
      <tp>
        <v>26.97886848559753</v>
        <stp/>
        <stp>##V3_BDPV12</stp>
        <stp>APH US Equity</stp>
        <stp>pe_ratio</stp>
        <stp>[VALORES POTENCIALES Y SEGUIMIENTO.xlsx]POTENCIALES!R129C16</stp>
        <tr r="P129" s="1"/>
      </tp>
      <tp>
        <v>96.679066790128815</v>
        <stp/>
        <stp>##V3_BDPV12</stp>
        <stp>SRCL US Equity</stp>
        <stp>pe_ratio</stp>
        <stp>[VALORES POTENCIALES Y SEGUIMIENTO.xlsx]POTENCIALES!R145C16</stp>
        <tr r="P145" s="1"/>
      </tp>
      <tp t="s">
        <v>#N/A N/A</v>
        <stp/>
        <stp>##V3_BDPV12</stp>
        <stp>CDK US Equity</stp>
        <stp>pe_ratio</stp>
        <stp>[VALORES POTENCIALES Y SEGUIMIENTO.xlsx]POTENCIALES!R287C16</stp>
        <tr r="P287" s="1"/>
      </tp>
      <tp>
        <v>56.095239195616628</v>
        <stp/>
        <stp>##V3_BDPV12</stp>
        <stp>CMG US Equity</stp>
        <stp>pe_ratio</stp>
        <stp>[VALORES POTENCIALES Y SEGUIMIENTO.xlsx]POTENCIALES!R244C16</stp>
        <tr r="P244" s="1"/>
      </tp>
      <tp>
        <v>24.740832682247373</v>
        <stp/>
        <stp>##V3_BDPV12</stp>
        <stp>CDW US Equity</stp>
        <stp>pe_ratio</stp>
        <stp>[VALORES POTENCIALES Y SEGUIMIENTO.xlsx]POTENCIALES!R270C16</stp>
        <tr r="P270" s="1"/>
      </tp>
      <tp>
        <v>891.99254815892516</v>
        <stp/>
        <stp>##V3_BDPV12</stp>
        <stp>CRM US Equity</stp>
        <stp>pe_ratio</stp>
        <stp>[VALORES POTENCIALES Y SEGUIMIENTO.xlsx]POTENCIALES!R288C16</stp>
        <tr r="P288" s="1"/>
      </tp>
      <tp>
        <v>17.776285132292454</v>
        <stp/>
        <stp>##V3_BDPV12</stp>
        <stp>BRC US Equity</stp>
        <stp>pe_ratio</stp>
        <stp>[VALORES POTENCIALES Y SEGUIMIENTO.xlsx]POTENCIALES!R308C16</stp>
        <tr r="P308" s="1"/>
      </tp>
      <tp>
        <v>19.270955503712752</v>
        <stp/>
        <stp>##V3_BDPV12</stp>
        <stp>CLH US Equity</stp>
        <stp>pe_ratio</stp>
        <stp>[VALORES POTENCIALES Y SEGUIMIENTO.xlsx]POTENCIALES!R148C16</stp>
        <tr r="P148" s="1"/>
      </tp>
      <tp>
        <v>17.858075974874154</v>
        <stp/>
        <stp>##V3_BDPV12</stp>
        <stp>CAT US Equity</stp>
        <stp>pe_ratio</stp>
        <stp>[VALORES POTENCIALES Y SEGUIMIENTO.xlsx]POTENCIALES!R152C16</stp>
        <tr r="P152" s="1"/>
      </tp>
      <tp>
        <v>12.958100155942905</v>
        <stp/>
        <stp>##V3_BDPV12</stp>
        <stp>CCK US Equity</stp>
        <stp>pe_ratio</stp>
        <stp>[VALORES POTENCIALES Y SEGUIMIENTO.xlsx]POTENCIALES!R166C16</stp>
        <tr r="P166" s="1"/>
      </tp>
      <tp>
        <v>17.580129783053028</v>
        <stp/>
        <stp>##V3_BDPV12</stp>
        <stp>CSX US Equity</stp>
        <stp>pe_ratio</stp>
        <stp>[VALORES POTENCIALES Y SEGUIMIENTO.xlsx]POTENCIALES!R174C16</stp>
        <tr r="P174" s="1"/>
      </tp>
      <tp>
        <v>11.244437947181634</v>
        <stp/>
        <stp>##V3_BDPV12</stp>
        <stp>CVS US Equity</stp>
        <stp>pe_ratio</stp>
        <stp>[VALORES POTENCIALES Y SEGUIMIENTO.xlsx]POTENCIALES!R100C16</stp>
        <tr r="P100" s="1"/>
      </tp>
      <tp>
        <v>20.553115178597633</v>
        <stp/>
        <stp>##V3_BDPV12</stp>
        <stp>SSNC US Equity</stp>
        <stp>pe_ratio</stp>
        <stp>[VALORES POTENCIALES Y SEGUIMIENTO.xlsx]POTENCIALES!R299C16</stp>
        <tr r="P299" s="1"/>
      </tp>
      <tp>
        <v>42.027119561629299</v>
        <stp/>
        <stp>##V3_BDPV12</stp>
        <stp>SPGI US Equity</stp>
        <stp>pe_ratio</stp>
        <stp>[VALORES POTENCIALES Y SEGUIMIENTO.xlsx]POTENCIALES!R183C16</stp>
        <tr r="P183" s="1"/>
      </tp>
      <tp>
        <v>12.948206431452814</v>
        <stp/>
        <stp>##V3_BDPV12</stp>
        <stp>BEN US Equity</stp>
        <stp>pe_ratio</stp>
        <stp>[VALORES POTENCIALES Y SEGUIMIENTO.xlsx]POTENCIALES!R113C16</stp>
        <tr r="P113" s="1"/>
      </tp>
      <tp>
        <v>13.576214424355365</v>
        <stp/>
        <stp>##V3_BDPV12</stp>
        <stp>AAP US Equity</stp>
        <stp>pe_ratio</stp>
        <stp>[VALORES POTENCIALES Y SEGUIMIENTO.xlsx]POTENCIALES!R220C16</stp>
        <tr r="P220" s="1"/>
      </tp>
      <tp>
        <v>20.450834756685389</v>
        <stp/>
        <stp>##V3_BDPV12</stp>
        <stp>AZO US Equity</stp>
        <stp>pe_ratio</stp>
        <stp>[VALORES POTENCIALES Y SEGUIMIENTO.xlsx]POTENCIALES!R217C16</stp>
        <tr r="P217" s="1"/>
      </tp>
      <tp>
        <v>17.776285132292454</v>
        <stp/>
        <stp>##V3_BDPV12</stp>
        <stp>BRC US Equity</stp>
        <stp>pe_ratio</stp>
        <stp>[VALORES POTENCIALES Y SEGUIMIENTO.xlsx]POTENCIALES!R130C16</stp>
        <tr r="P130" s="1"/>
      </tp>
      <tp>
        <v>25.978426726076947</v>
        <stp/>
        <stp>##V3_BDPV12</stp>
        <stp>BRO US Equity</stp>
        <stp>pe_ratio</stp>
        <stp>[VALORES POTENCIALES Y SEGUIMIENTO.xlsx]POTENCIALES!R116C16</stp>
        <tr r="P116" s="1"/>
      </tp>
      <tp>
        <v>30.349093440975125</v>
        <stp/>
        <stp>##V3_BDPV12</stp>
        <stp>STN CN Equity</stp>
        <stp>pe_ratio</stp>
        <stp>[VALORES POTENCIALES Y SEGUIMIENTO.xlsx]POTENCIALES!R141C16</stp>
        <tr r="P141" s="1"/>
      </tp>
      <tp>
        <v>33.266528668879332</v>
        <stp/>
        <stp>##V3_BDPV12</stp>
        <stp>EFX US Equity</stp>
        <stp>pe_ratio</stp>
        <stp>[VALORES POTENCIALES Y SEGUIMIENTO.xlsx]POTENCIALES!R180C16</stp>
        <tr r="P180" s="1"/>
      </tp>
      <tp>
        <v>19.687752191022462</v>
        <stp/>
        <stp>##V3_BDPV12</stp>
        <stp>EME US Equity</stp>
        <stp>pe_ratio</stp>
        <stp>[VALORES POTENCIALES Y SEGUIMIENTO.xlsx]POTENCIALES!R138C16</stp>
        <tr r="P138" s="1"/>
      </tp>
      <tp>
        <v>16.907978336031334</v>
        <stp/>
        <stp>##V3_BDPV12</stp>
        <stp>EMR US Equity</stp>
        <stp>pe_ratio</stp>
        <stp>[VALORES POTENCIALES Y SEGUIMIENTO.xlsx]POTENCIALES!R123C16</stp>
        <tr r="P123" s="1"/>
      </tp>
      <tp>
        <v>193.32138350321372</v>
        <stp/>
        <stp>##V3_BDPV12</stp>
        <stp>GPS US Equity</stp>
        <stp>pe_ratio</stp>
        <stp>[VALORES POTENCIALES Y SEGUIMIENTO.xlsx]POTENCIALES!R214C16</stp>
        <tr r="P214" s="1"/>
      </tp>
      <tp>
        <v>20.985202808869396</v>
        <stp/>
        <stp>##V3_BDPV12</stp>
        <stp>GPC US Equity</stp>
        <stp>pe_ratio</stp>
        <stp>[VALORES POTENCIALES Y SEGUIMIENTO.xlsx]POTENCIALES!R219C16</stp>
        <tr r="P219" s="1"/>
      </tp>
      <tp>
        <v>23760.4796701296</v>
        <stp/>
        <stp>##V3_BDPV12</stp>
        <stp>DRI US Equity</stp>
        <stp>CURR_ENTP_VAL</stp>
        <stp>[VALORES POTENCIALES Y SEGUIMIENTO.xlsx]POTENCIALES!R245C18</stp>
        <tr r="R245" s="1"/>
      </tp>
      <tp>
        <v>12.764231729912199</v>
        <stp/>
        <stp>##V3_BDPV12</stp>
        <stp>SWKS US Equity</stp>
        <stp>pe_ratio</stp>
        <stp>[VALORES POTENCIALES Y SEGUIMIENTO.xlsx]POTENCIALES!R349C16</stp>
        <tr r="P349" s="1"/>
      </tp>
      <tp t="s">
        <v>#N/A N/A</v>
        <stp/>
        <stp>##V3_BDPV12</stp>
        <stp>ENV US Equity</stp>
        <stp>pe_ratio</stp>
        <stp>[VALORES POTENCIALES Y SEGUIMIENTO.xlsx]POTENCIALES!R301C16</stp>
        <tr r="P301" s="1"/>
      </tp>
      <tp>
        <v>11.846867264211442</v>
        <stp/>
        <stp>##V3_BDPV12</stp>
        <stp>DKS US Equity</stp>
        <stp>pe_ratio</stp>
        <stp>[VALORES POTENCIALES Y SEGUIMIENTO.xlsx]POTENCIALES!R247C16</stp>
        <tr r="P247" s="1"/>
      </tp>
      <tp>
        <v>26.567414815952713</v>
        <stp/>
        <stp>##V3_BDPV12</stp>
        <stp>GGG US Equity</stp>
        <stp>pe_ratio</stp>
        <stp>[VALORES POTENCIALES Y SEGUIMIENTO.xlsx]POTENCIALES!R157C16</stp>
        <tr r="P157" s="1"/>
      </tp>
      <tp>
        <v>22.341029330680371</v>
        <stp/>
        <stp>##V3_BDPV12</stp>
        <stp>GPN US Equity</stp>
        <stp>pe_ratio</stp>
        <stp>[VALORES POTENCIALES Y SEGUIMIENTO.xlsx]POTENCIALES!R193C16</stp>
        <tr r="P193" s="1"/>
      </tp>
      <tp>
        <v>28.78705307093972</v>
        <stp/>
        <stp>##V3_BDPV12</stp>
        <stp>DPZ US Equity</stp>
        <stp>pe_ratio</stp>
        <stp>[VALORES POTENCIALES Y SEGUIMIENTO.xlsx]POTENCIALES!R241C16</stp>
        <tr r="P241" s="1"/>
      </tp>
      <tp>
        <v>22.822252402205038</v>
        <stp/>
        <stp>##V3_BDPV12</stp>
        <stp>DRI US Equity</stp>
        <stp>pe_ratio</stp>
        <stp>[VALORES POTENCIALES Y SEGUIMIENTO.xlsx]POTENCIALES!R245C16</stp>
        <tr r="P245" s="1"/>
      </tp>
      <tp>
        <v>20.053892340172037</v>
        <stp/>
        <stp>##V3_BDPV12</stp>
        <stp>DOX US Equity</stp>
        <stp>pe_ratio</stp>
        <stp>[VALORES POTENCIALES Y SEGUIMIENTO.xlsx]POTENCIALES!R336C16</stp>
        <tr r="P336" s="1"/>
      </tp>
      <tp>
        <v>12.191225291578021</v>
        <stp/>
        <stp>##V3_BDPV12</stp>
        <stp>ENR US Equity</stp>
        <stp>pe_ratio</stp>
        <stp>[VALORES POTENCIALES Y SEGUIMIENTO.xlsx]POTENCIALES!R254C16</stp>
        <tr r="P254" s="1"/>
      </tp>
      <tp>
        <v>17.009853602669086</v>
        <stp/>
        <stp>##V3_BDPV12</stp>
        <stp>FLT US Equity</stp>
        <stp>pe_ratio</stp>
        <stp>[VALORES POTENCIALES Y SEGUIMIENTO.xlsx]POTENCIALES!R192C16</stp>
        <tr r="P192" s="1"/>
      </tp>
      <tp>
        <v>30.647640866842995</v>
        <stp/>
        <stp>##V3_BDPV12</stp>
        <stp>FTV US Equity</stp>
        <stp>pe_ratio</stp>
        <stp>[VALORES POTENCIALES Y SEGUIMIENTO.xlsx]POTENCIALES!R127C16</stp>
        <tr r="P127" s="1"/>
      </tp>
      <tp>
        <v>17886.243666285001</v>
        <stp/>
        <stp>##V3_BDPV12</stp>
        <stp>DPZ US Equity</stp>
        <stp>CURR_ENTP_VAL</stp>
        <stp>[VALORES POTENCIALES Y SEGUIMIENTO.xlsx]POTENCIALES!R241C18</stp>
        <tr r="R241" s="1"/>
      </tp>
      <tp>
        <v>45.698118128468522</v>
        <stp/>
        <stp>##V3_BDPV12</stp>
        <stp>GMED US Equity</stp>
        <stp>pe_ratio</stp>
        <stp>[VALORES POTENCIALES Y SEGUIMIENTO.xlsx]POTENCIALES!R72C16</stp>
        <tr r="P72" s="1"/>
      </tp>
      <tp>
        <v>12.628867515908658</v>
        <stp/>
        <stp>##V3_BDPV12</stp>
        <stp>GILD US Equity</stp>
        <stp>pe_ratio</stp>
        <stp>[VALORES POTENCIALES Y SEGUIMIENTO.xlsx]POTENCIALES!R39C16</stp>
        <tr r="P39" s="1"/>
      </tp>
      <tp>
        <v>11.507165720671365</v>
        <stp/>
        <stp>##V3_BDPV12</stp>
        <stp>JWN US Equity</stp>
        <stp>pe_ratio</stp>
        <stp>[VALORES POTENCIALES Y SEGUIMIENTO.xlsx]POTENCIALES!R235C16</stp>
        <tr r="P235" s="1"/>
      </tp>
      <tp>
        <v>25.514033053177052</v>
        <stp/>
        <stp>##V3_BDPV12</stp>
        <stp>ITW US Equity</stp>
        <stp>pe_ratio</stp>
        <stp>[VALORES POTENCIALES Y SEGUIMIENTO.xlsx]POTENCIALES!R160C16</stp>
        <tr r="P160" s="1"/>
      </tp>
      <tp>
        <v>20.639603701057602</v>
        <stp/>
        <stp>##V3_BDPV12</stp>
        <stp>ITT US Equity</stp>
        <stp>pe_ratio</stp>
        <stp>[VALORES POTENCIALES Y SEGUIMIENTO.xlsx]POTENCIALES!R161C16</stp>
        <tr r="P161" s="1"/>
      </tp>
      <tp>
        <v>5.1756731882977514</v>
        <stp/>
        <stp>##V3_BDPV12</stp>
        <stp>HLF US Equity</stp>
        <stp>pe_ratio</stp>
        <stp>[VALORES POTENCIALES Y SEGUIMIENTO.xlsx]POTENCIALES!R102C16</stp>
        <tr r="P102" s="1"/>
      </tp>
      <tp>
        <v>23.112879023406396</v>
        <stp/>
        <stp>##V3_BDPV12</stp>
        <stp>HLI US Equity</stp>
        <stp>pe_ratio</stp>
        <stp>[VALORES POTENCIALES Y SEGUIMIENTO.xlsx]POTENCIALES!R106C16</stp>
        <tr r="P106" s="1"/>
      </tp>
      <tp>
        <v>20.077472668210987</v>
        <stp/>
        <stp>##V3_BDPV12</stp>
        <stp>HON US Equity</stp>
        <stp>pe_ratio</stp>
        <stp>[VALORES POTENCIALES Y SEGUIMIENTO.xlsx]POTENCIALES!R125C16</stp>
        <tr r="P125" s="1"/>
      </tp>
      <tp>
        <v>14.179377321329991</v>
        <stp/>
        <stp>##V3_BDPV12</stp>
        <stp>HII US Equity</stp>
        <stp>pe_ratio</stp>
        <stp>[VALORES POTENCIALES Y SEGUIMIENTO.xlsx]POTENCIALES!R169C16</stp>
        <tr r="P169" s="1"/>
      </tp>
      <tp>
        <v>8.9198987479579532</v>
        <stp/>
        <stp>##V3_BDPV12</stp>
        <stp>KFY US Equity</stp>
        <stp>pe_ratio</stp>
        <stp>[VALORES POTENCIALES Y SEGUIMIENTO.xlsx]POTENCIALES!R250C16</stp>
        <tr r="P250" s="1"/>
      </tp>
      <tp>
        <v>11.911853685929783</v>
        <stp/>
        <stp>##V3_BDPV12</stp>
        <stp>HRB US Equity</stp>
        <stp>pe_ratio</stp>
        <stp>[VALORES POTENCIALES Y SEGUIMIENTO.xlsx]POTENCIALES!R191C16</stp>
        <tr r="P191" s="1"/>
      </tp>
      <tp>
        <v>7.8915092180360036</v>
        <stp/>
        <stp>##V3_BDPV12</stp>
        <stp>KSS US Equity</stp>
        <stp>pe_ratio</stp>
        <stp>[VALORES POTENCIALES Y SEGUIMIENTO.xlsx]POTENCIALES!R239C16</stp>
        <tr r="P239" s="1"/>
      </tp>
      <tp>
        <v>66.941175273820477</v>
        <stp/>
        <stp>##V3_BDPV12</stp>
        <stp>HEI US Equity</stp>
        <stp>pe_ratio</stp>
        <stp>[VALORES POTENCIALES Y SEGUIMIENTO.xlsx]POTENCIALES!R206C16</stp>
        <tr r="P206" s="1"/>
      </tp>
      <tp>
        <v>24.005607359776896</v>
        <stp/>
        <stp>##V3_BDPV12</stp>
        <stp>KBR US Equity</stp>
        <stp>pe_ratio</stp>
        <stp>[VALORES POTENCIALES Y SEGUIMIENTO.xlsx]POTENCIALES!R142C16</stp>
        <tr r="P142" s="1"/>
      </tp>
      <tp>
        <v>16.078327049643239</v>
        <stp/>
        <stp>##V3_BDPV12</stp>
        <stp>IBM US Equity</stp>
        <stp>pe_ratio</stp>
        <stp>[VALORES POTENCIALES Y SEGUIMIENTO.xlsx]POTENCIALES!R335C16</stp>
        <tr r="P335" s="1"/>
      </tp>
      <tp>
        <v>13.032785927844166</v>
        <stp/>
        <stp>##V3_BDPV12</stp>
        <stp>HGV US Equity</stp>
        <stp>pe_ratio</stp>
        <stp>[VALORES POTENCIALES Y SEGUIMIENTO.xlsx]POTENCIALES!R255C16</stp>
        <tr r="P255" s="1"/>
      </tp>
      <tp t="s">
        <v>#N/A N/A</v>
        <stp/>
        <stp>##V3_BDPV12</stp>
        <stp>KSU US Equity</stp>
        <stp>pe_ratio</stp>
        <stp>[VALORES POTENCIALES Y SEGUIMIENTO.xlsx]POTENCIALES!R175C16</stp>
        <tr r="P175" s="1"/>
      </tp>
      <tp t="s">
        <v>#N/A N/A</v>
        <stp/>
        <stp>##V3_BDPV12</stp>
        <stp>IAC US Equity</stp>
        <stp>pe_ratio</stp>
        <stp>[VALORES POTENCIALES Y SEGUIMIENTO.xlsx]POTENCIALES!R268C16</stp>
        <tr r="P268" s="1"/>
      </tp>
      <tp>
        <v>41.46411418374484</v>
        <stp/>
        <stp>##V3_BDPV12</stp>
        <stp>MCO US Equity</stp>
        <stp>pe_ratio</stp>
        <stp>[VALORES POTENCIALES Y SEGUIMIENTO.xlsx]POTENCIALES!R182C16</stp>
        <tr r="P182" s="1"/>
      </tp>
      <tp>
        <v>270.48480676875602</v>
        <stp/>
        <stp>##V3_BDPV12</stp>
        <stp>NOW US Equity</stp>
        <stp>pe_ratio</stp>
        <stp>[VALORES POTENCIALES Y SEGUIMIENTO.xlsx]POTENCIALES!R285C16</stp>
        <tr r="P285" s="1"/>
      </tp>
      <tp>
        <v>64.117400082417078</v>
        <stp/>
        <stp>##V3_BDPV12</stp>
        <stp>MSA US Equity</stp>
        <stp>pe_ratio</stp>
        <stp>[VALORES POTENCIALES Y SEGUIMIENTO.xlsx]POTENCIALES!R150C16</stp>
        <tr r="P150" s="1"/>
      </tp>
      <tp>
        <v>42.507679300498232</v>
        <stp/>
        <stp>##V3_BDPV12</stp>
        <stp>MTD US Equity</stp>
        <stp>pe_ratio</stp>
        <stp>[VALORES POTENCIALES Y SEGUIMIENTO.xlsx]POTENCIALES!R128C16</stp>
        <tr r="P128" s="1"/>
      </tp>
      <tp>
        <v>18.790506913583844</v>
        <stp/>
        <stp>##V3_BDPV12</stp>
        <stp>LII US Equity</stp>
        <stp>pe_ratio</stp>
        <stp>[VALORES POTENCIALES Y SEGUIMIENTO.xlsx]POTENCIALES!R121C16</stp>
        <tr r="P121" s="1"/>
      </tp>
      <tp>
        <v>18.533685606227735</v>
        <stp/>
        <stp>##V3_BDPV12</stp>
        <stp>LMT US Equity</stp>
        <stp>pe_ratio</stp>
        <stp>[VALORES POTENCIALES Y SEGUIMIENTO.xlsx]POTENCIALES!R194C16</stp>
        <tr r="P194" s="1"/>
      </tp>
      <tp>
        <v>15.596539184215372</v>
        <stp/>
        <stp>##V3_BDPV12</stp>
        <stp>NCR US Equity</stp>
        <stp>pe_ratio</stp>
        <stp>[VALORES POTENCIALES Y SEGUIMIENTO.xlsx]POTENCIALES!R343C16</stp>
        <tr r="P343" s="1"/>
      </tp>
      <tp>
        <v>22.06663985485169</v>
        <stp/>
        <stp>##V3_BDPV12</stp>
        <stp>AMED US Equity</stp>
        <stp>pe_ratio</stp>
        <stp>[VALORES POTENCIALES Y SEGUIMIENTO.xlsx]POTENCIALES!R84C16</stp>
        <tr r="P84" s="1"/>
      </tp>
      <tp t="s">
        <v>#N/A N/A</v>
        <stp/>
        <stp>##V3_BDPV12</stp>
        <stp>ABMD US Equity</stp>
        <stp>pe_ratio</stp>
        <stp>[VALORES POTENCIALES Y SEGUIMIENTO.xlsx]POTENCIALES!R71C16</stp>
        <tr r="P71" s="1"/>
      </tp>
      <tp>
        <v>16.217732466007106</v>
        <stp/>
        <stp>##V3_BDPV12</stp>
        <stp>LOW US Equity</stp>
        <stp>pe_ratio</stp>
        <stp>[VALORES POTENCIALES Y SEGUIMIENTO.xlsx]POTENCIALES!R222C16</stp>
        <tr r="P222" s="1"/>
      </tp>
      <tp>
        <v>23.471211591373113</v>
        <stp/>
        <stp>##V3_BDPV12</stp>
        <stp>MMS US Equity</stp>
        <stp>pe_ratio</stp>
        <stp>[VALORES POTENCIALES Y SEGUIMIENTO.xlsx]POTENCIALES!R338C16</stp>
        <tr r="P338" s="1"/>
      </tp>
      <tp>
        <v>19.837585397072694</v>
        <stp/>
        <stp>##V3_BDPV12</stp>
        <stp>LHX US Equity</stp>
        <stp>pe_ratio</stp>
        <stp>[VALORES POTENCIALES Y SEGUIMIENTO.xlsx]POTENCIALES!R204C16</stp>
        <tr r="P204" s="1"/>
      </tp>
      <tp>
        <v>33.596251915773877</v>
        <stp/>
        <stp>##V3_BDPV12</stp>
        <stp>OSK US Equity</stp>
        <stp>pe_ratio</stp>
        <stp>[VALORES POTENCIALES Y SEGUIMIENTO.xlsx]POTENCIALES!R154C16</stp>
        <tr r="P154" s="1"/>
      </tp>
      <tp>
        <v>17.720653288127487</v>
        <stp/>
        <stp>##V3_BDPV12</stp>
        <stp>NOC US Equity</stp>
        <stp>pe_ratio</stp>
        <stp>[VALORES POTENCIALES Y SEGUIMIENTO.xlsx]POTENCIALES!R199C16</stp>
        <tr r="P199" s="1"/>
      </tp>
      <tp>
        <v>24.947435453901274</v>
        <stp/>
        <stp>##V3_BDPV12</stp>
        <stp>MCD US Equity</stp>
        <stp>pe_ratio</stp>
        <stp>[VALORES POTENCIALES Y SEGUIMIENTO.xlsx]POTENCIALES!R246C16</stp>
        <tr r="P246" s="1"/>
      </tp>
      <tp>
        <v>18.04772906994614</v>
        <stp/>
        <stp>##V3_BDPV12</stp>
        <stp>NSC US Equity</stp>
        <stp>pe_ratio</stp>
        <stp>[VALORES POTENCIALES Y SEGUIMIENTO.xlsx]POTENCIALES!R171C16</stp>
        <tr r="P171" s="1"/>
      </tp>
      <tp>
        <v>13.633831000334155</v>
        <stp/>
        <stp>##V3_BDPV12</stp>
        <stp>MSM US Equity</stp>
        <stp>pe_ratio</stp>
        <stp>[VALORES POTENCIALES Y SEGUIMIENTO.xlsx]POTENCIALES!R223C16</stp>
        <tr r="P223" s="1"/>
      </tp>
      <tp>
        <v>12298043762.01</v>
        <stp/>
        <stp>##V3_BDPV12</stp>
        <stp>SGRE SM Equity</stp>
        <stp>CUR_MKT_CAP</stp>
        <stp>[VALORES POTENCIALES Y SEGUIMIENTO.xlsx]SPX SX5E CAC40 DAX30 IBEX35!R38C39</stp>
        <tr r="AM38" s="6"/>
      </tp>
      <tp t="s">
        <v>HKD</v>
        <stp/>
        <stp>##V3_BDPV12</stp>
        <stp>327 HK Equity</stp>
        <stp>CRNCY</stp>
        <stp>[VALORES POTENCIALES Y SEGUIMIENTO.xlsx]CARTERA!R66C33</stp>
        <tr r="AG66" s="4"/>
      </tp>
      <tp t="s">
        <v>24/02/2023</v>
        <stp/>
        <stp>##V3_BDPV12</stp>
        <stp>SBUX US Equity</stp>
        <stp>DVD_PAY_DT</stp>
        <stp>[VALORES POTENCIALES Y SEGUIMIENTO.xlsx]CARTERA!R34C41</stp>
        <tr r="AO34" s="4"/>
      </tp>
      <tp>
        <v>121406485982.24001</v>
        <stp/>
        <stp>##V3_BDPV12</stp>
        <stp>DE US Equity</stp>
        <stp>CUR_MKT_CAP</stp>
        <stp>[VALORES POTENCIALES Y SEGUIMIENTO.xlsx]POTENCIALES!R159C17</stp>
        <tr r="Q159" s="1"/>
      </tp>
      <tp t="s">
        <v>HKD</v>
        <stp/>
        <stp>##V3_BDPV12</stp>
        <stp>941 HK Equity</stp>
        <stp>CRNCY</stp>
        <stp>[VALORES POTENCIALES Y SEGUIMIENTO.xlsx]CARTERA!R59C33</stp>
        <tr r="AG59" s="4"/>
      </tp>
      <tp>
        <v>-2.4106400665004156E-2</v>
        <stp/>
        <stp>##V3_BDPV12</stp>
        <stp>GOLD US Equity</stp>
        <stp>NET_DEBT_TO_EBITDA</stp>
        <stp>[VALORES POTENCIALES Y SEGUIMIENTO.xlsx]CARTERA!R57C23</stp>
        <tr r="W57" s="4"/>
      </tp>
      <tp t="s">
        <v>Financials</v>
        <stp/>
        <stp>##V3_BDPV12</stp>
        <stp>ZION UW Equity</stp>
        <stp>ICB_INDUSTRY_NAME</stp>
        <stp>[VALORES POTENCIALES Y SEGUIMIENTO.xlsx]SPX SX5E CAC40 DAX30 IBEX35!R510C4</stp>
        <tr r="D510" s="6"/>
      </tp>
      <tp t="s">
        <v>EUR</v>
        <stp/>
        <stp>##V3_BDPV12</stp>
        <stp>JEN GY Equity</stp>
        <stp>CRNCY</stp>
        <stp>[VALORES POTENCIALES Y SEGUIMIENTO.xlsx]CARTERA!R55C33</stp>
        <tr r="AG55" s="4"/>
      </tp>
      <tp t="s">
        <v>USD</v>
        <stp/>
        <stp>##V3_BDPV12</stp>
        <stp>GRUB US Equity</stp>
        <stp>CRNCY</stp>
        <stp>[VALORES POTENCIALES Y SEGUIMIENTO.xlsx]POTENCIALES!R266C14</stp>
        <tr r="N266" s="1"/>
      </tp>
      <tp t="s">
        <v>19/01/2023</v>
        <stp/>
        <stp>##V3_BDPV12</stp>
        <stp>ZTS US Equity</stp>
        <stp>DVD_EX_DT</stp>
        <stp>[VALORES POTENCIALES Y SEGUIMIENTO.xlsx]POTENCIALES!R93C11</stp>
        <tr r="K93" s="1"/>
      </tp>
      <tp t="s">
        <v>USD</v>
        <stp/>
        <stp>##V3_BDPV12</stp>
        <stp>VRSN US Equity</stp>
        <stp>CRNCY</stp>
        <stp>[VALORES POTENCIALES Y SEGUIMIENTO.xlsx]POTENCIALES!R279C14</stp>
        <tr r="N279" s="1"/>
      </tp>
      <tp t="s">
        <v>Real Estate</v>
        <stp/>
        <stp>##V3_BDPV12</stp>
        <stp>REG UW Equity</stp>
        <stp>ICB_INDUSTRY_NAME</stp>
        <stp>[VALORES POTENCIALES Y SEGUIMIENTO.xlsx]SPX SX5E CAC40 DAX30 IBEX35!R399C4</stp>
        <tr r="D399" s="6"/>
      </tp>
      <tp t="s">
        <v>EUR</v>
        <stp/>
        <stp>##V3_BDPV12</stp>
        <stp>AIR FP Equity</stp>
        <stp>CRNCY</stp>
        <stp>[VALORES POTENCIALES Y SEGUIMIENTO.xlsx]CARTERA!R32C33</stp>
        <tr r="AG32" s="4"/>
      </tp>
      <tp>
        <v>52.744999999999997</v>
        <stp/>
        <stp>##V3_BDPV12</stp>
        <stp>TTD US Equity</stp>
        <stp>LAST PRICE</stp>
        <stp>[VALORES POTENCIALES Y SEGUIMIENTO.xlsx]POTENCIALES!R7C30</stp>
        <tr r="AD7" s="1"/>
      </tp>
      <tp>
        <v>31732422319.870003</v>
        <stp/>
        <stp>##V3_BDPV12</stp>
        <stp>BF/B US Equity</stp>
        <stp>CUR_MKT_CAP</stp>
        <stp>[VALORES POTENCIALES Y SEGUIMIENTO.xlsx]POTENCIALES!R36C17</stp>
        <tr r="Q36" s="1"/>
      </tp>
      <tp t="s">
        <v>Energy</v>
        <stp/>
        <stp>##V3_BDPV12</stp>
        <stp>SLB UN Equity</stp>
        <stp>ICB_INDUSTRY_NAME</stp>
        <stp>[VALORES POTENCIALES Y SEGUIMIENTO.xlsx]SPX SX5E CAC40 DAX30 IBEX35!R419C4</stp>
        <tr r="D419" s="6"/>
      </tp>
      <tp t="s">
        <v>28/02/2023</v>
        <stp/>
        <stp>##V3_BDPV12</stp>
        <stp>PII US Equity</stp>
        <stp>DVD_EX_DT</stp>
        <stp>[VALORES POTENCIALES Y SEGUIMIENTO.xlsx]POTENCIALES!R23C11</stp>
        <tr r="K23" s="1"/>
      </tp>
      <tp t="s">
        <v>Consumer Staples</v>
        <stp/>
        <stp>##V3_BDPV12</stp>
        <stp>STZ UN Equity</stp>
        <stp>ICB_INDUSTRY_NAME</stp>
        <stp>[VALORES POTENCIALES Y SEGUIMIENTO.xlsx]SPX SX5E CAC40 DAX30 IBEX35!R429C4</stp>
        <tr r="D429" s="6"/>
      </tp>
      <tp t="s">
        <v>02/03/2023</v>
        <stp/>
        <stp>##V3_BDPV12</stp>
        <stp>PEP US Equity</stp>
        <stp>DVD_EX_DT</stp>
        <stp>[VALORES POTENCIALES Y SEGUIMIENTO.xlsx]POTENCIALES!R35C11</stp>
        <tr r="K35" s="1"/>
      </tp>
      <tp t="s">
        <v>USD</v>
        <stp/>
        <stp>##V3_BDPV12</stp>
        <stp>SBUX US Equity</stp>
        <stp>CRNCY</stp>
        <stp>[VALORES POTENCIALES Y SEGUIMIENTO.xlsx]CARTERA!R34C33</stp>
        <tr r="AG34" s="4"/>
      </tp>
      <tp t="s">
        <v>Real Estate</v>
        <stp/>
        <stp>##V3_BDPV12</stp>
        <stp>PLD UN Equity</stp>
        <stp>ICB_INDUSTRY_NAME</stp>
        <stp>[VALORES POTENCIALES Y SEGUIMIENTO.xlsx]SPX SX5E CAC40 DAX30 IBEX35!R379C4</stp>
        <tr r="D379" s="6"/>
      </tp>
      <tp t="s">
        <v>EUR</v>
        <stp/>
        <stp>##V3_BDPV12</stp>
        <stp>LDO IM Equity</stp>
        <stp>CRNCY</stp>
        <stp>[VALORES POTENCIALES Y SEGUIMIENTO.xlsx]CARTERA!R60C33</stp>
        <tr r="AG60" s="4"/>
      </tp>
      <tp t="s">
        <v>USD</v>
        <stp/>
        <stp>##V3_BDPV12</stp>
        <stp>PDD US Equity</stp>
        <stp>CRNCY</stp>
        <stp>[VALORES POTENCIALES Y SEGUIMIENTO.xlsx]CARTERA!R23C33</stp>
        <tr r="AG23" s="4"/>
      </tp>
      <tp t="s">
        <v>Energy</v>
        <stp/>
        <stp>##V3_BDPV12</stp>
        <stp>PSX UN Equity</stp>
        <stp>ICB_INDUSTRY_NAME</stp>
        <stp>[VALORES POTENCIALES Y SEGUIMIENTO.xlsx]SPX SX5E CAC40 DAX30 IBEX35!R389C4</stp>
        <tr r="D389" s="6"/>
      </tp>
      <tp t="s">
        <v>14/12/2022</v>
        <stp/>
        <stp>##V3_BDPV12</stp>
        <stp>SCI US Equity</stp>
        <stp>DVD_EX_DT</stp>
        <stp>[VALORES POTENCIALES Y SEGUIMIENTO.xlsx]POTENCIALES!R54C11</stp>
        <tr r="K54" s="1"/>
      </tp>
      <tp t="s">
        <v>#N/A Field Not Applicable</v>
        <stp/>
        <stp>##V3_BDPV12</stp>
        <stp>SAM US Equity</stp>
        <stp>DVD_EX_DT</stp>
        <stp>[VALORES POTENCIALES Y SEGUIMIENTO.xlsx]POTENCIALES!R37C11</stp>
        <tr r="K37" s="1"/>
      </tp>
      <tp>
        <v>36.1</v>
        <stp/>
        <stp>##V3_BDPV12</stp>
        <stp>VVV US Equity</stp>
        <stp>LAST PRICE</stp>
        <stp>[VALORES POTENCIALES Y SEGUIMIENTO.xlsx]POTENCIALES!R6C30</stp>
        <tr r="AD6" s="1"/>
      </tp>
      <tp t="s">
        <v>29/12/2022</v>
        <stp/>
        <stp>##V3_BDPV12</stp>
        <stp>DOO CN Equity</stp>
        <stp>DVD_EX_DT</stp>
        <stp>[VALORES POTENCIALES Y SEGUIMIENTO.xlsx]POTENCIALES!R24C11</stp>
        <tr r="K24" s="1"/>
      </tp>
      <tp t="s">
        <v>23/11/2022</v>
        <stp/>
        <stp>##V3_BDPV12</stp>
        <stp>RHI US Equity</stp>
        <stp>DVD_EX_DT</stp>
        <stp>[VALORES POTENCIALES Y SEGUIMIENTO.xlsx]POTENCIALES!R57C11</stp>
        <tr r="K57" s="1"/>
      </tp>
      <tp t="s">
        <v>EUR</v>
        <stp/>
        <stp>##V3_BDPV12</stp>
        <stp>COK GY Equity</stp>
        <stp>CRNCY</stp>
        <stp>[VALORES POTENCIALES Y SEGUIMIENTO.xlsx]CARTERA!R46C33</stp>
        <tr r="AG46" s="4"/>
      </tp>
      <tp t="s">
        <v>09/02/2023</v>
        <stp/>
        <stp>##V3_BDPV12</stp>
        <stp>ROL US Equity</stp>
        <stp>DVD_EX_DT</stp>
        <stp>[VALORES POTENCIALES Y SEGUIMIENTO.xlsx]POTENCIALES!R43C11</stp>
        <tr r="K43" s="1"/>
      </tp>
      <tp t="s">
        <v>08/02/2023</v>
        <stp/>
        <stp>##V3_BDPV12</stp>
        <stp>RMD US Equity</stp>
        <stp>DVD_EX_DT</stp>
        <stp>[VALORES POTENCIALES Y SEGUIMIENTO.xlsx]POTENCIALES!R74C11</stp>
        <tr r="K74" s="1"/>
      </tp>
      <tp t="s">
        <v>07/02/2023</v>
        <stp/>
        <stp>##V3_BDPV12</stp>
        <stp>URI US Equity</stp>
        <stp>DVD_EX_DT</stp>
        <stp>[VALORES POTENCIALES Y SEGUIMIENTO.xlsx]POTENCIALES!R63C11</stp>
        <tr r="K63" s="1"/>
      </tp>
      <tp t="s">
        <v>EUR</v>
        <stp/>
        <stp>##V3_BDPV12</stp>
        <stp>SEM PL Equity</stp>
        <stp>CRNCY</stp>
        <stp>[VALORES POTENCIALES Y SEGUIMIENTO.xlsx]CARTERA!R48C33</stp>
        <tr r="AG48" s="4"/>
      </tp>
      <tp t="s">
        <v>02/12/2022</v>
        <stp/>
        <stp>##V3_BDPV12</stp>
        <stp>UNH US Equity</stp>
        <stp>DVD_EX_DT</stp>
        <stp>[VALORES POTENCIALES Y SEGUIMIENTO.xlsx]POTENCIALES!R87C11</stp>
        <tr r="K87" s="1"/>
      </tp>
      <tp>
        <v>50897.640234374994</v>
        <stp/>
        <stp>##V3_BDPV12</stp>
        <stp>KR US Equity</stp>
        <stp>CURR_ENTP_VAL</stp>
        <stp>[VALORES POTENCIALES Y SEGUIMIENTO.xlsx]CARTERA!R43C21</stp>
        <tr r="U43" s="4"/>
      </tp>
      <tp>
        <v>287447.17327368003</v>
        <stp/>
        <stp>##V3_BDPV12</stp>
        <stp>KO US Equity</stp>
        <stp>CURR_ENTP_VAL</stp>
        <stp>[VALORES POTENCIALES Y SEGUIMIENTO.xlsx]CARTERA!R42C21</stp>
        <tr r="U42" s="4"/>
      </tp>
      <tp>
        <v>471609.89623305999</v>
        <stp/>
        <stp>##V3_BDPV12</stp>
        <stp>FB US Equity</stp>
        <stp>CURR_ENTP_VAL</stp>
        <stp>[VALORES POTENCIALES Y SEGUIMIENTO.xlsx]CARTERA!R37C21</stp>
        <tr r="U37" s="4"/>
      </tp>
      <tp t="s">
        <v>27/12/2022</v>
        <stp/>
        <stp>##V3_BDPV12</stp>
        <stp>TTC US Equity</stp>
        <stp>DVD_EX_DT</stp>
        <stp>[VALORES POTENCIALES Y SEGUIMIENTO.xlsx]POTENCIALES!R21C11</stp>
        <tr r="K21" s="1"/>
      </tp>
      <tp>
        <v>163258.40346450001</v>
        <stp/>
        <stp>##V3_BDPV12</stp>
        <stp>BA US Equity</stp>
        <stp>CURR_ENTP_VAL</stp>
        <stp>[VALORES POTENCIALES Y SEGUIMIENTO.xlsx]CARTERA!R24C21</stp>
        <tr r="U24" s="4"/>
      </tp>
      <tp t="s">
        <v>29/12/2022</v>
        <stp/>
        <stp>##V3_BDPV12</stp>
        <stp>BYD CN Equity</stp>
        <stp>DVD_EX_DT</stp>
        <stp>[VALORES POTENCIALES Y SEGUIMIENTO.xlsx]POTENCIALES!R42C11</stp>
        <tr r="K42" s="1"/>
      </tp>
      <tp>
        <v>1319.2957840499998</v>
        <stp/>
        <stp>##V3_BDPV12</stp>
        <stp>TK US Equity</stp>
        <stp>CURR_ENTP_VAL</stp>
        <stp>[VALORES POTENCIALES Y SEGUIMIENTO.xlsx]CARTERA!R64C21</stp>
        <tr r="U64" s="4"/>
      </tp>
      <tp>
        <v>336.14</v>
        <stp/>
        <stp>##V3_BDPV12</stp>
        <stp>IT US Equity</stp>
        <stp>PX_CLOSE_YTD</stp>
        <stp>[VALORES POTENCIALES Y SEGUIMIENTO.xlsx]POTENCIALES!R49C29</stp>
        <tr r="AC49" s="1"/>
      </tp>
      <tp t="s">
        <v>USD</v>
        <stp/>
        <stp>##V3_BDPV12</stp>
        <stp>TGP US Equity</stp>
        <stp>CRNCY</stp>
        <stp>[VALORES POTENCIALES Y SEGUIMIENTO.xlsx]CARTERA!R56C33</stp>
        <tr r="AG56" s="4"/>
      </tp>
      <tp t="s">
        <v>Industrials</v>
        <stp/>
        <stp>##V3_BDPV12</stp>
        <stp>TXT UN Equity</stp>
        <stp>ICB_INDUSTRY_NAME</stp>
        <stp>[VALORES POTENCIALES Y SEGUIMIENTO.xlsx]SPX SX5E CAC40 DAX30 IBEX35!R459C4</stp>
        <tr r="D459" s="6"/>
      </tp>
      <tp t="s">
        <v>CHF</v>
        <stp/>
        <stp>##V3_BDPV12</stp>
        <stp>ROG SW Equity</stp>
        <stp>CRNCY</stp>
        <stp>[VALORES POTENCIALES Y SEGUIMIENTO.xlsx]CARTERA!R17C33</stp>
        <tr r="AG17" s="4"/>
      </tp>
      <tp t="s">
        <v>27/04/2009</v>
        <stp/>
        <stp>##V3_BDPV12</stp>
        <stp>WBC US Equity</stp>
        <stp>DVD_EX_DT</stp>
        <stp>[VALORES POTENCIALES Y SEGUIMIENTO.xlsx]POTENCIALES!R17C11</stp>
        <tr r="K17" s="1"/>
      </tp>
      <tp t="s">
        <v>05/01/1999</v>
        <stp/>
        <stp>##V3_BDPV12</stp>
        <stp>VAR US Equity</stp>
        <stp>DVD_EX_DT</stp>
        <stp>[VALORES POTENCIALES Y SEGUIMIENTO.xlsx]POTENCIALES!R77C11</stp>
        <tr r="K77" s="1"/>
      </tp>
      <tp t="s">
        <v>Industrials</v>
        <stp/>
        <stp>##V3_BDPV12</stp>
        <stp>UPS UN Equity</stp>
        <stp>ICB_INDUSTRY_NAME</stp>
        <stp>[VALORES POTENCIALES Y SEGUIMIENTO.xlsx]SPX SX5E CAC40 DAX30 IBEX35!R469C4</stp>
        <tr r="D469" s="6"/>
      </tp>
      <tp t="s">
        <v>#N/A Invalid Security</v>
        <stp/>
        <stp>##V3_BDPV12</stp>
        <stp>#N/A N/A ISIN</stp>
        <stp>INTERVAL_LOW</stp>
        <stp>[VALORES POTENCIALES Y SEGUIMIENTO.xlsx]CARTERA!R53C6</stp>
        <stp>START_DATE_OVERRIDE</stp>
        <stp>20200101</stp>
        <stp>END_DATE_OVERRIDE</stp>
        <stp>20230203</stp>
        <stp>MARKET_DATA_OVERRIDE</stp>
        <stp>PX_LAST</stp>
        <tr r="F53" s="4"/>
      </tp>
      <tp t="s">
        <v>#N/A Invalid Security</v>
        <stp/>
        <stp>##V3_BDPV12</stp>
        <stp>#N/A N/A ISIN</stp>
        <stp>INTERVAL_LOW</stp>
        <stp>[VALORES POTENCIALES Y SEGUIMIENTO.xlsx]CARTERA!R37C6</stp>
        <stp>START_DATE_OVERRIDE</stp>
        <stp>20200101</stp>
        <stp>END_DATE_OVERRIDE</stp>
        <stp>20230203</stp>
        <stp>MARKET_DATA_OVERRIDE</stp>
        <stp>PX_LAST</stp>
        <tr r="F37" s="4"/>
      </tp>
      <tp t="s">
        <v>USD</v>
        <stp/>
        <stp>##V3_BDPV12</stp>
        <stp>KSU US Equity</stp>
        <stp>CRNCY</stp>
        <stp>[VALORES POTENCIALES Y SEGUIMIENTO.xlsx]CARTERA!R16C33</stp>
        <tr r="AG16" s="4"/>
      </tp>
      <tp t="s">
        <v>#N/A Field Not Applicable</v>
        <stp/>
        <stp>##V3_BDPV12</stp>
        <stp>HQY US Equity</stp>
        <stp>DVD_EX_DT</stp>
        <stp>[VALORES POTENCIALES Y SEGUIMIENTO.xlsx]POTENCIALES!R55C11</stp>
        <tr r="K55" s="1"/>
      </tp>
      <tp t="s">
        <v>29/12/2022</v>
        <stp/>
        <stp>##V3_BDPV12</stp>
        <stp>HUM US Equity</stp>
        <stp>DVD_EX_DT</stp>
        <stp>[VALORES POTENCIALES Y SEGUIMIENTO.xlsx]POTENCIALES!R79C11</stp>
        <tr r="K79" s="1"/>
      </tp>
      <tp t="s">
        <v>09/11/2022</v>
        <stp/>
        <stp>##V3_BDPV12</stp>
        <stp>HLT US Equity</stp>
        <stp>DVD_EX_DT</stp>
        <stp>[VALORES POTENCIALES Y SEGUIMIENTO.xlsx]POTENCIALES!R28C11</stp>
        <tr r="K28" s="1"/>
      </tp>
      <tp>
        <v>1343.3813175359999</v>
        <stp/>
        <stp>##V3_BDPV12</stp>
        <stp>MT IM Equity</stp>
        <stp>CURR_ENTP_VAL</stp>
        <stp>[VALORES POTENCIALES Y SEGUIMIENTO.xlsx]CARTERA!R65C21</stp>
        <tr r="U65" s="4"/>
      </tp>
      <tp t="s">
        <v>Consumer Staples</v>
        <stp/>
        <stp>##V3_BDPV12</stp>
        <stp>KHC UW Equity</stp>
        <stp>ICB_INDUSTRY_NAME</stp>
        <stp>[VALORES POTENCIALES Y SEGUIMIENTO.xlsx]SPX SX5E CAC40 DAX30 IBEX35!R269C4</stp>
        <tr r="D269" s="6"/>
      </tp>
      <tp t="s">
        <v>31/01/2023</v>
        <stp/>
        <stp>##V3_BDPV12</stp>
        <stp>HAS US Equity</stp>
        <stp>DVD_EX_DT</stp>
        <stp>[VALORES POTENCIALES Y SEGUIMIENTO.xlsx]POTENCIALES!R30C11</stp>
        <tr r="K30" s="1"/>
      </tp>
      <tp t="s">
        <v>USD</v>
        <stp/>
        <stp>##V3_BDPV12</stp>
        <stp>TREX US Equity</stp>
        <stp>CRNCY</stp>
        <stp>[VALORES POTENCIALES Y SEGUIMIENTO.xlsx]POTENCIALES!R119C14</stp>
        <tr r="N119" s="1"/>
      </tp>
      <tp>
        <v>90.555000000000007</v>
        <stp/>
        <stp>##V3_BDPV12</stp>
        <stp>OMC US Equity</stp>
        <stp>LAST PRICE</stp>
        <stp>[VALORES POTENCIALES Y SEGUIMIENTO.xlsx]POTENCIALES!R8C30</stp>
        <tr r="AD8" s="1"/>
      </tp>
      <tp t="s">
        <v>Energy</v>
        <stp/>
        <stp>##V3_BDPV12</stp>
        <stp>HAL UN Equity</stp>
        <stp>ICB_INDUSTRY_NAME</stp>
        <stp>[VALORES POTENCIALES Y SEGUIMIENTO.xlsx]SPX SX5E CAC40 DAX30 IBEX35!R219C4</stp>
        <tr r="D219" s="6"/>
      </tp>
      <tp t="s">
        <v>USD</v>
        <stp/>
        <stp>##V3_BDPV12</stp>
        <stp>HEI US Equity</stp>
        <stp>CRNCY</stp>
        <stp>[VALORES POTENCIALES Y SEGUIMIENTO.xlsx]CARTERA!R25C33</stp>
        <tr r="AG25" s="4"/>
      </tp>
      <tp t="s">
        <v>09/03/2023</v>
        <stp/>
        <stp>##V3_BDPV12</stp>
        <stp>KMB US Equity</stp>
        <stp>DVD_EX_DT</stp>
        <stp>[VALORES POTENCIALES Y SEGUIMIENTO.xlsx]POTENCIALES!R89C11</stp>
        <tr r="K89" s="1"/>
      </tp>
      <tp t="s">
        <v>05/01/2023</v>
        <stp/>
        <stp>##V3_BDPV12</stp>
        <stp>KDP US Equity</stp>
        <stp>DVD_EX_DT</stp>
        <stp>[VALORES POTENCIALES Y SEGUIMIENTO.xlsx]POTENCIALES!R34C11</stp>
        <tr r="K34" s="1"/>
      </tp>
      <tp t="s">
        <v>Technology</v>
        <stp/>
        <stp>##V3_BDPV12</stp>
        <stp>IBM UN Equity</stp>
        <stp>ICB_INDUSTRY_NAME</stp>
        <stp>[VALORES POTENCIALES Y SEGUIMIENTO.xlsx]SPX SX5E CAC40 DAX30 IBEX35!R239C4</stp>
        <tr r="D239" s="6"/>
      </tp>
      <tp>
        <v>39.215000000000003</v>
        <stp/>
        <stp>##V3_BDPV12</stp>
        <stp>IPG US Equity</stp>
        <stp>LAST PRICE</stp>
        <stp>[VALORES POTENCIALES Y SEGUIMIENTO.xlsx]POTENCIALES!R9C30</stp>
        <tr r="AD9" s="1"/>
      </tp>
      <tp t="s">
        <v>14/03/2023</v>
        <stp/>
        <stp>##V3_BDPV12</stp>
        <stp>MRK US Equity</stp>
        <stp>DVD_EX_DT</stp>
        <stp>[VALORES POTENCIALES Y SEGUIMIENTO.xlsx]POTENCIALES!R94C11</stp>
        <tr r="K94" s="1"/>
      </tp>
      <tp t="s">
        <v>14/12/2022</v>
        <stp/>
        <stp>##V3_BDPV12</stp>
        <stp>MSI US Equity</stp>
        <stp>DVD_EX_DT</stp>
        <stp>[VALORES POTENCIALES Y SEGUIMIENTO.xlsx]POTENCIALES!R14C11</stp>
        <tr r="K14" s="1"/>
      </tp>
      <tp t="s">
        <v>28/02/2023</v>
        <stp/>
        <stp>##V3_BDPV12</stp>
        <stp>MCK US Equity</stp>
        <stp>DVD_EX_DT</stp>
        <stp>[VALORES POTENCIALES Y SEGUIMIENTO.xlsx]POTENCIALES!R97C11</stp>
        <tr r="K97" s="1"/>
      </tp>
      <tp t="s">
        <v>30/11/2022</v>
        <stp/>
        <stp>##V3_BDPV12</stp>
        <stp>MAN US Equity</stp>
        <stp>DVD_EX_DT</stp>
        <stp>[VALORES POTENCIALES Y SEGUIMIENTO.xlsx]POTENCIALES!R58C11</stp>
        <tr r="K58" s="1"/>
      </tp>
      <tp t="s">
        <v>#N/A Field Not Applicable</v>
        <stp/>
        <stp>##V3_BDPV12</stp>
        <stp>MOH US Equity</stp>
        <stp>DVD_EX_DT</stp>
        <stp>[VALORES POTENCIALES Y SEGUIMIENTO.xlsx]POTENCIALES!R83C11</stp>
        <tr r="K83" s="1"/>
      </tp>
      <tp t="s">
        <v>Consumer Discretionary</v>
        <stp/>
        <stp>##V3_BDPV12</stp>
        <stp>NVR UN Equity</stp>
        <stp>ICB_INDUSTRY_NAME</stp>
        <stp>[VALORES POTENCIALES Y SEGUIMIENTO.xlsx]SPX SX5E CAC40 DAX30 IBEX35!R349C4</stp>
        <tr r="D349" s="6"/>
      </tp>
      <tp t="s">
        <v>22/11/2022</v>
        <stp/>
        <stp>##V3_BDPV12</stp>
        <stp>MAR US Equity</stp>
        <stp>DVD_EX_DT</stp>
        <stp>[VALORES POTENCIALES Y SEGUIMIENTO.xlsx]POTENCIALES!R26C11</stp>
        <tr r="K26" s="1"/>
      </tp>
      <tp t="s">
        <v>#N/A N/A</v>
        <stp/>
        <stp>##V3_BDPV12</stp>
        <stp>AVLR US Equity</stp>
        <stp>CURR_ENTP_VAL</stp>
        <stp>[VALORES POTENCIALES Y SEGUIMIENTO.xlsx]POTENCIALES!R186C18</stp>
        <tr r="R186" s="1"/>
      </tp>
      <tp t="s">
        <v>#N/A Field Not Applicable</v>
        <stp/>
        <stp>##V3_BDPV12</stp>
        <stp>LYV US Equity</stp>
        <stp>DVD_EX_DT</stp>
        <stp>[VALORES POTENCIALES Y SEGUIMIENTO.xlsx]POTENCIALES!R19C11</stp>
        <tr r="K19" s="1"/>
      </tp>
      <tp t="s">
        <v>EUR</v>
        <stp/>
        <stp>##V3_BDPV12</stp>
        <stp>SPM IM Equity</stp>
        <stp>CRNCY</stp>
        <stp>[VALORES POTENCIALES Y SEGUIMIENTO.xlsx]CARTERA!R63C33</stp>
        <tr r="AG63" s="4"/>
      </tp>
      <tp t="s">
        <v>USD</v>
        <stp/>
        <stp>##V3_BDPV12</stp>
        <stp>ORCL US Equity</stp>
        <stp>CRNCY</stp>
        <stp>[VALORES POTENCIALES Y SEGUIMIENTO.xlsx]POTENCIALES!R318C14</stp>
        <tr r="N318" s="1"/>
      </tp>
      <tp t="s">
        <v>USD</v>
        <stp/>
        <stp>##V3_BDPV12</stp>
        <stp>LRCX US Equity</stp>
        <stp>CRNCY</stp>
        <stp>[VALORES POTENCIALES Y SEGUIMIENTO.xlsx]POTENCIALES!R358C14</stp>
        <tr r="N358" s="1"/>
      </tp>
      <tp t="s">
        <v>USD</v>
        <stp/>
        <stp>##V3_BDPV12</stp>
        <stp>IRBT US Equity</stp>
        <stp>CRNCY</stp>
        <stp>[VALORES POTENCIALES Y SEGUIMIENTO.xlsx]POTENCIALES!R256C14</stp>
        <tr r="N256" s="1"/>
      </tp>
      <tp>
        <v>43669.495116349994</v>
        <stp/>
        <stp>##V3_BDPV12</stp>
        <stp>AD NA Equity</stp>
        <stp>CURR_ENTP_VAL</stp>
        <stp>[VALORES POTENCIALES Y SEGUIMIENTO.xlsx]CARTERA!R51C21</stp>
        <tr r="U51" s="4"/>
      </tp>
      <tp t="s">
        <v>USD</v>
        <stp/>
        <stp>##V3_BDPV12</stp>
        <stp>LOW US Equity</stp>
        <stp>CRNCY</stp>
        <stp>[VALORES POTENCIALES Y SEGUIMIENTO.xlsx]CARTERA!R31C33</stp>
        <tr r="AG31" s="4"/>
      </tp>
      <tp t="s">
        <v>Utilities</v>
        <stp/>
        <stp>##V3_BDPV12</stp>
        <stp>LNT UW Equity</stp>
        <stp>ICB_INDUSTRY_NAME</stp>
        <stp>[VALORES POTENCIALES Y SEGUIMIENTO.xlsx]SPX SX5E CAC40 DAX30 IBEX35!R289C4</stp>
        <tr r="D289" s="6"/>
      </tp>
      <tp t="s">
        <v>21/08/1990</v>
        <stp/>
        <stp>##V3_BDPV12</stp>
        <stp>NVR US Equity</stp>
        <stp>DVD_EX_DT</stp>
        <stp>[VALORES POTENCIALES Y SEGUIMIENTO.xlsx]POTENCIALES!R20C11</stp>
        <tr r="K20" s="1"/>
      </tp>
      <tp t="s">
        <v>Real Estate</v>
        <stp/>
        <stp>##V3_BDPV12</stp>
        <stp>MAA UN Equity</stp>
        <stp>ICB_INDUSTRY_NAME</stp>
        <stp>[VALORES POTENCIALES Y SEGUIMIENTO.xlsx]SPX SX5E CAC40 DAX30 IBEX35!R299C4</stp>
        <tr r="D299" s="6"/>
      </tp>
      <tp t="s">
        <v>05/12/2022</v>
        <stp/>
        <stp>##V3_BDPV12</stp>
        <stp>NSP US Equity</stp>
        <stp>DVD_EX_DT</stp>
        <stp>[VALORES POTENCIALES Y SEGUIMIENTO.xlsx]POTENCIALES!R56C11</stp>
        <tr r="K56" s="1"/>
      </tp>
      <tp t="s">
        <v>Consumer Discretionary</v>
        <stp/>
        <stp>##V3_BDPV12</stp>
        <stp>MGM UN Equity</stp>
        <stp>ICB_INDUSTRY_NAME</stp>
        <stp>[VALORES POTENCIALES Y SEGUIMIENTO.xlsx]SPX SX5E CAC40 DAX30 IBEX35!R309C4</stp>
        <tr r="D309" s="6"/>
      </tp>
      <tp t="s">
        <v>USD</v>
        <stp/>
        <stp>##V3_BDPV12</stp>
        <stp>MCO US Equity</stp>
        <stp>CRNCY</stp>
        <stp>[VALORES POTENCIALES Y SEGUIMIENTO.xlsx]CARTERA!R20C33</stp>
        <tr r="AG20" s="4"/>
      </tp>
      <tp t="s">
        <v>#N/A N/A</v>
        <stp/>
        <stp>##V3_BDPV12</stp>
        <stp>SXIPEX GY Equity</stp>
        <stp>BEST_TARGET_PRICE</stp>
        <stp>[VALORES POTENCIALES Y SEGUIMIENTO.xlsx]CARTERA!R44C30</stp>
        <tr r="AD44" s="4"/>
      </tp>
      <tp t="s">
        <v>02/12/2022</v>
        <stp/>
        <stp>##V3_BDPV12</stp>
        <stp>NKE US Equity</stp>
        <stp>DVD_EX_DT</stp>
        <stp>[VALORES POTENCIALES Y SEGUIMIENTO.xlsx]POTENCIALES!R16C11</stp>
        <tr r="K16" s="1"/>
      </tp>
      <tp t="s">
        <v>Energy</v>
        <stp/>
        <stp>##V3_BDPV12</stp>
        <stp>MPC UN Equity</stp>
        <stp>ICB_INDUSTRY_NAME</stp>
        <stp>[VALORES POTENCIALES Y SEGUIMIENTO.xlsx]SPX SX5E CAC40 DAX30 IBEX35!R319C4</stp>
        <tr r="D319" s="6"/>
      </tp>
      <tp t="s">
        <v>USD</v>
        <stp/>
        <stp>##V3_BDPV12</stp>
        <stp>SRCL US Equity</stp>
        <stp>CRNCY</stp>
        <stp>[VALORES POTENCIALES Y SEGUIMIENTO.xlsx]POTENCIALES!R145C14</stp>
        <tr r="N145" s="1"/>
      </tp>
      <tp t="s">
        <v>USD</v>
        <stp/>
        <stp>##V3_BDPV12</stp>
        <stp>SPGI US Equity</stp>
        <stp>CRNCY</stp>
        <stp>[VALORES POTENCIALES Y SEGUIMIENTO.xlsx]CARTERA!R21C33</stp>
        <tr r="AG21" s="4"/>
      </tp>
      <tp t="s">
        <v>Check Point Software Technolog</v>
        <stp/>
        <stp>##V3_BDPV12</stp>
        <stp>CHKP US Equity</stp>
        <stp>SECURITY_NAME</stp>
        <stp>[VALORES POTENCIALES Y SEGUIMIENTO.xlsx]CARTERA!R35C34</stp>
        <tr r="AH35" s="4"/>
      </tp>
      <tp t="s">
        <v>#N/A Field Not Applicable</v>
        <stp/>
        <stp>##V3_BDPV12</stp>
        <stp>AMN US Equity</stp>
        <stp>DVD_EX_DT</stp>
        <stp>[VALORES POTENCIALES Y SEGUIMIENTO.xlsx]POTENCIALES!R59C11</stp>
        <tr r="K59" s="1"/>
      </tp>
      <tp t="s">
        <v>09/02/2023</v>
        <stp/>
        <stp>##V3_BDPV12</stp>
        <stp>ABC US Equity</stp>
        <stp>DVD_EX_DT</stp>
        <stp>[VALORES POTENCIALES Y SEGUIMIENTO.xlsx]POTENCIALES!R98C11</stp>
        <tr r="K98" s="1"/>
      </tp>
      <tp t="s">
        <v>USD</v>
        <stp/>
        <stp>##V3_BDPV12</stp>
        <stp>VRNT US Equity</stp>
        <stp>CRNCY</stp>
        <stp>[VALORES POTENCIALES Y SEGUIMIENTO.xlsx]POTENCIALES!R321C14</stp>
        <tr r="N321" s="1"/>
      </tp>
      <tp t="s">
        <v>EUR</v>
        <stp/>
        <stp>##V3_BDPV12</stp>
        <stp>EKT SM Equity</stp>
        <stp>CRNCY</stp>
        <stp>[VALORES POTENCIALES Y SEGUIMIENTO.xlsx]CARTERA!R47C33</stp>
        <tr r="AG47" s="4"/>
      </tp>
      <tp t="s">
        <v>Consumer Discretionary</v>
        <stp/>
        <stp>##V3_BDPV12</stp>
        <stp>CMG UN Equity</stp>
        <stp>ICB_INDUSTRY_NAME</stp>
        <stp>[VALORES POTENCIALES Y SEGUIMIENTO.xlsx]SPX SX5E CAC40 DAX30 IBEX35!R109C4</stp>
        <tr r="D109" s="6"/>
      </tp>
      <tp t="s">
        <v>GERMANY</v>
        <stp/>
        <stp>##V3_BDPV12</stp>
        <stp>SXIPEX GY Equity</stp>
        <stp>COUNTRY_FULL_NAME</stp>
        <stp>[VALORES POTENCIALES Y SEGUIMIENTO.xlsx]CARTERA!R44C32</stp>
        <tr r="AF44" s="4"/>
      </tp>
      <tp t="s">
        <v>USD</v>
        <stp/>
        <stp>##V3_BDPV12</stp>
        <stp>TRMB US Equity</stp>
        <stp>CRNCY</stp>
        <stp>[VALORES POTENCIALES Y SEGUIMIENTO.xlsx]POTENCIALES!R135C14</stp>
        <tr r="N135" s="1"/>
      </tp>
      <tp t="s">
        <v>USD</v>
        <stp/>
        <stp>##V3_BDPV12</stp>
        <stp>ARNC US Equity</stp>
        <stp>CRNCY</stp>
        <stp>[VALORES POTENCIALES Y SEGUIMIENTO.xlsx]POTENCIALES!R207C14</stp>
        <tr r="N207" s="1"/>
      </tp>
      <tp t="s">
        <v>Check Point Software Technolog</v>
        <stp/>
        <stp>##V3_BDPV12</stp>
        <stp>CHKP US Equity</stp>
        <stp>SECURITY_NAME</stp>
        <stp>[VALORES POTENCIALES Y SEGUIMIENTO.xlsx]CARTERA!R35C10</stp>
        <tr r="J35" s="4"/>
      </tp>
      <tp t="s">
        <v>EUR</v>
        <stp/>
        <stp>##V3_BDPV12</stp>
        <stp>SAN FP Equity</stp>
        <stp>CRNCY</stp>
        <stp>[VALORES POTENCIALES Y SEGUIMIENTO.xlsx]CARTERA!R26C33</stp>
        <tr r="AG26" s="4"/>
      </tp>
      <tp t="s">
        <v>30/12/2022</v>
        <stp/>
        <stp>##V3_BDPV12</stp>
        <stp>CAH US Equity</stp>
        <stp>DVD_EX_DT</stp>
        <stp>[VALORES POTENCIALES Y SEGUIMIENTO.xlsx]POTENCIALES!R96C11</stp>
        <tr r="K96" s="1"/>
      </tp>
      <tp t="s">
        <v>30/12/2022</v>
        <stp/>
        <stp>##V3_BDPV12</stp>
        <stp>CHH US Equity</stp>
        <stp>DVD_EX_DT</stp>
        <stp>[VALORES POTENCIALES Y SEGUIMIENTO.xlsx]POTENCIALES!R25C11</stp>
        <tr r="K25" s="1"/>
      </tp>
      <tp t="s">
        <v>24/01/2023</v>
        <stp/>
        <stp>##V3_BDPV12</stp>
        <stp>CLX US Equity</stp>
        <stp>DVD_EX_DT</stp>
        <stp>[VALORES POTENCIALES Y SEGUIMIENTO.xlsx]POTENCIALES!R88C11</stp>
        <tr r="K88" s="1"/>
      </tp>
      <tp t="s">
        <v>#N/A Field Not Applicable</v>
        <stp/>
        <stp>##V3_BDPV12</stp>
        <stp>CNC US Equity</stp>
        <stp>DVD_EX_DT</stp>
        <stp>[VALORES POTENCIALES Y SEGUIMIENTO.xlsx]POTENCIALES!R82C11</stp>
        <tr r="K82" s="1"/>
      </tp>
      <tp t="s">
        <v>14/02/2023</v>
        <stp/>
        <stp>##V3_BDPV12</stp>
        <stp>CHD US Equity</stp>
        <stp>DVD_EX_DT</stp>
        <stp>[VALORES POTENCIALES Y SEGUIMIENTO.xlsx]POTENCIALES!R90C11</stp>
        <tr r="K90" s="1"/>
      </tp>
      <tp t="s">
        <v>10/11/2022</v>
        <stp/>
        <stp>##V3_BDPV12</stp>
        <stp>CHE US Equity</stp>
        <stp>DVD_EX_DT</stp>
        <stp>[VALORES POTENCIALES Y SEGUIMIENTO.xlsx]POTENCIALES!R81C11</stp>
        <tr r="K81" s="1"/>
      </tp>
      <tp t="s">
        <v>EUR</v>
        <stp/>
        <stp>##V3_BDPV12</stp>
        <stp>SANT GY Equity</stp>
        <stp>CRNCY</stp>
        <stp>[VALORES POTENCIALES Y SEGUIMIENTO.xlsx]CARTERA!R53C33</stp>
        <tr r="AG53" s="4"/>
      </tp>
      <tp t="s">
        <v>29/12/2022</v>
        <stp/>
        <stp>##V3_BDPV12</stp>
        <stp>TOY CN Equity</stp>
        <stp>DVD_EX_DT</stp>
        <stp>[VALORES POTENCIALES Y SEGUIMIENTO.xlsx]POTENCIALES!R29C11</stp>
        <tr r="K29" s="1"/>
      </tp>
      <tp t="s">
        <v>EUR</v>
        <stp/>
        <stp>##V3_BDPV12</stp>
        <stp>SOW GY Equity</stp>
        <stp>CRNCY</stp>
        <stp>[VALORES POTENCIALES Y SEGUIMIENTO.xlsx]CARTERA!R38C33</stp>
        <tr r="AG38" s="4"/>
      </tp>
      <tp t="s">
        <v>03/02/2023</v>
        <stp/>
        <stp>##V3_BDPV12</stp>
        <stp>BCO US Equity</stp>
        <stp>DVD_EX_DT</stp>
        <stp>[VALORES POTENCIALES Y SEGUIMIENTO.xlsx]POTENCIALES!R66C11</stp>
        <tr r="K66" s="1"/>
      </tp>
      <tp t="s">
        <v>09/02/2023</v>
        <stp/>
        <stp>##V3_BDPV12</stp>
        <stp>BAH US Equity</stp>
        <stp>DVD_EX_DT</stp>
        <stp>[VALORES POTENCIALES Y SEGUIMIENTO.xlsx]POTENCIALES!R50C11</stp>
        <tr r="K50" s="1"/>
      </tp>
      <tp t="s">
        <v>05/01/2023</v>
        <stp/>
        <stp>##V3_BDPV12</stp>
        <stp>BMY US Equity</stp>
        <stp>DVD_EX_DT</stp>
        <stp>[VALORES POTENCIALES Y SEGUIMIENTO.xlsx]POTENCIALES!R92C11</stp>
        <tr r="K92" s="1"/>
      </tp>
      <tp t="s">
        <v>EUR</v>
        <stp/>
        <stp>##V3_BDPV12</stp>
        <stp>SAP GY Equity</stp>
        <stp>CRNCY</stp>
        <stp>[VALORES POTENCIALES Y SEGUIMIENTO.xlsx]CARTERA!R15C33</stp>
        <tr r="AG15" s="4"/>
      </tp>
      <tp t="s">
        <v>USD</v>
        <stp/>
        <stp>##V3_BDPV12</stp>
        <stp>ORLY US Equity</stp>
        <stp>CRNCY</stp>
        <stp>[VALORES POTENCIALES Y SEGUIMIENTO.xlsx]POTENCIALES!R218C14</stp>
        <tr r="N218" s="1"/>
      </tp>
      <tp t="s">
        <v>USD</v>
        <stp/>
        <stp>##V3_BDPV12</stp>
        <stp>TROW US Equity</stp>
        <stp>CRNCY</stp>
        <stp>[VALORES POTENCIALES Y SEGUIMIENTO.xlsx]POTENCIALES!R114C14</stp>
        <tr r="N114" s="1"/>
      </tp>
      <tp t="s">
        <v>EUR</v>
        <stp/>
        <stp>##V3_BDPV12</stp>
        <stp>COR PL Equity</stp>
        <stp>CRNCY</stp>
        <stp>[VALORES POTENCIALES Y SEGUIMIENTO.xlsx]CARTERA!R54C33</stp>
        <tr r="AG54" s="4"/>
      </tp>
      <tp t="s">
        <v>Industrials</v>
        <stp/>
        <stp>##V3_BDPV12</stp>
        <stp>FDX UN Equity</stp>
        <stp>ICB_INDUSTRY_NAME</stp>
        <stp>[VALORES POTENCIALES Y SEGUIMIENTO.xlsx]SPX SX5E CAC40 DAX30 IBEX35!R189C4</stp>
        <tr r="D189" s="6"/>
      </tp>
      <tp t="s">
        <v>Financials</v>
        <stp/>
        <stp>##V3_BDPV12</stp>
        <stp>FRC UN Equity</stp>
        <stp>ICB_INDUSTRY_NAME</stp>
        <stp>[VALORES POTENCIALES Y SEGUIMIENTO.xlsx]SPX SX5E CAC40 DAX30 IBEX35!R199C4</stp>
        <tr r="D199" s="6"/>
      </tp>
      <tp t="s">
        <v>EUR</v>
        <stp/>
        <stp>##V3_BDPV12</stp>
        <stp>AMS SM Equity</stp>
        <stp>CRNCY</stp>
        <stp>[VALORES POTENCIALES Y SEGUIMIENTO.xlsx]CARTERA!R39C33</stp>
        <tr r="AG39" s="4"/>
      </tp>
      <tp t="s">
        <v>#N/A Field Not Applicable</v>
        <stp/>
        <stp>##V3_BDPV12</stp>
        <stp>DVA US Equity</stp>
        <stp>DVD_EX_DT</stp>
        <stp>[VALORES POTENCIALES Y SEGUIMIENTO.xlsx]POTENCIALES!R85C11</stp>
        <tr r="K85" s="1"/>
      </tp>
      <tp t="s">
        <v>06/04/2023</v>
        <stp/>
        <stp>##V3_BDPV12</stp>
        <stp>DGX US Equity</stp>
        <stp>DVD_EX_DT</stp>
        <stp>[VALORES POTENCIALES Y SEGUIMIENTO.xlsx]POTENCIALES!R86C11</stp>
        <tr r="K86" s="1"/>
      </tp>
      <tp t="s">
        <v>USD</v>
        <stp/>
        <stp>##V3_BDPV12</stp>
        <stp>ERIE US Equity</stp>
        <stp>CRNCY</stp>
        <stp>[VALORES POTENCIALES Y SEGUIMIENTO.xlsx]POTENCIALES!R117C14</stp>
        <tr r="N117" s="1"/>
      </tp>
      <tp>
        <v>276166.64354740002</v>
        <stp/>
        <stp>##V3_BDPV12</stp>
        <stp>AVGO US Equity</stp>
        <stp>CURR_ENTP_VAL</stp>
        <stp>[VALORES POTENCIALES Y SEGUIMIENTO.xlsx]POTENCIALES!R351C18</stp>
        <tr r="R351" s="1"/>
      </tp>
      <tp t="s">
        <v>Basic Materials</v>
        <stp/>
        <stp>##V3_BDPV12</stp>
        <stp>DOW UN Equity</stp>
        <stp>ICB_INDUSTRY_NAME</stp>
        <stp>[VALORES POTENCIALES Y SEGUIMIENTO.xlsx]SPX SX5E CAC40 DAX30 IBEX35!R149C4</stp>
        <tr r="D149" s="6"/>
      </tp>
      <tp t="s">
        <v>Health Care</v>
        <stp/>
        <stp>##V3_BDPV12</stp>
        <stp>DGX UN Equity</stp>
        <stp>ICB_INDUSTRY_NAME</stp>
        <stp>[VALORES POTENCIALES Y SEGUIMIENTO.xlsx]SPX SX5E CAC40 DAX30 IBEX35!R139C4</stp>
        <tr r="D139" s="6"/>
      </tp>
      <tp>
        <v>6864.1519770000023</v>
        <stp/>
        <stp>##V3_BDPV12</stp>
        <stp>AM FP Equity</stp>
        <stp>CURR_ENTP_VAL</stp>
        <stp>[VALORES POTENCIALES Y SEGUIMIENTO.xlsx]CARTERA!R13C21</stp>
        <tr r="U13" s="4"/>
      </tp>
      <tp>
        <v>89185.229519999993</v>
        <stp/>
        <stp>##V3_BDPV12</stp>
        <stp>AI FP Equity</stp>
        <stp>CURR_ENTP_VAL</stp>
        <stp>[VALORES POTENCIALES Y SEGUIMIENTO.xlsx]CARTERA!R19C21</stp>
        <tr r="U19" s="4"/>
      </tp>
      <tp t="s">
        <v>USD</v>
        <stp/>
        <stp>##V3_BDPV12</stp>
        <stp>TRIP US Equity</stp>
        <stp>CRNCY</stp>
        <stp>[VALORES POTENCIALES Y SEGUIMIENTO.xlsx]POTENCIALES!R265C14</stp>
        <tr r="N265" s="1"/>
      </tp>
      <tp>
        <v>518903.4</v>
        <stp/>
        <stp>##V3_BDPV12</stp>
        <stp>NVDA US Equity</stp>
        <stp>CURR_ENTP_VAL</stp>
        <stp>[VALORES POTENCIALES Y SEGUIMIENTO.xlsx]POTENCIALES!R346C18</stp>
        <tr r="R346" s="1"/>
      </tp>
      <tp t="s">
        <v>Energy</v>
        <stp/>
        <stp>##V3_BDPV12</stp>
        <stp>EOG UN Equity</stp>
        <stp>ICB_INDUSTRY_NAME</stp>
        <stp>[VALORES POTENCIALES Y SEGUIMIENTO.xlsx]SPX SX5E CAC40 DAX30 IBEX35!R169C4</stp>
        <tr r="D169" s="6"/>
      </tp>
      <tp t="s">
        <v>Utilities</v>
        <stp/>
        <stp>##V3_BDPV12</stp>
        <stp>EXC UW Equity</stp>
        <stp>ICB_INDUSTRY_NAME</stp>
        <stp>[VALORES POTENCIALES Y SEGUIMIENTO.xlsx]SPX SX5E CAC40 DAX30 IBEX35!R179C4</stp>
        <tr r="D179" s="6"/>
      </tp>
      <tp t="s">
        <v>27/02/2023</v>
        <stp/>
        <stp>##V3_BDPV12</stp>
        <stp>FDS US Equity</stp>
        <stp>DVD_EX_DT</stp>
        <stp>[VALORES POTENCIALES Y SEGUIMIENTO.xlsx]POTENCIALES!R10C11</stp>
        <tr r="K10" s="1"/>
      </tp>
      <tp t="s">
        <v>#N/A Field Not Applicable</v>
        <stp/>
        <stp>##V3_BDPV12</stp>
        <stp>FCN US Equity</stp>
        <stp>DVD_EX_DT</stp>
        <stp>[VALORES POTENCIALES Y SEGUIMIENTO.xlsx]POTENCIALES!R51C11</stp>
        <tr r="K51" s="1"/>
      </tp>
      <tp t="s">
        <v>15/02/2023</v>
        <stp/>
        <stp>##V3_BDPV12</stp>
        <stp>AD NA Equity</stp>
        <stp>EXPECTED_REPORT_DT</stp>
        <stp>[VALORES POTENCIALES Y SEGUIMIENTO.xlsx]CARTERA!R51C36</stp>
        <tr r="AJ51" s="4"/>
      </tp>
      <tp>
        <v>216.64</v>
        <stp/>
        <stp>##V3_BDPV12</stp>
        <stp>LOW US Equity</stp>
        <stp>LAST PRICE</stp>
        <stp>[VALORES POTENCIALES Y SEGUIMIENTO.xlsx]CARTERA!R31C15</stp>
        <tr r="O31" s="4"/>
      </tp>
      <tp t="s">
        <v>#N/A Field Not Applicable</v>
        <stp/>
        <stp>##V3_BDPV12</stp>
        <stp>NLOK US Equity</stp>
        <stp>EQY_DPS</stp>
        <stp>[VALORES POTENCIALES Y SEGUIMIENTO.xlsx]POTENCIALES!R277C10</stp>
        <tr r="J277" s="1"/>
      </tp>
      <tp>
        <v>0</v>
        <stp/>
        <stp>##V3_BDPV12</stp>
        <stp>ADSK US Equity</stp>
        <stp>EQY_DPS</stp>
        <stp>[VALORES POTENCIALES Y SEGUIMIENTO.xlsx]POTENCIALES!R293C10</stp>
        <tr r="J293" s="1"/>
      </tp>
      <tp t="s">
        <v>22/06/2022</v>
        <stp/>
        <stp>##V3_BDPV12</stp>
        <stp>LDO IM Equity</stp>
        <stp>DVD_PAY_DT</stp>
        <stp>[VALORES POTENCIALES Y SEGUIMIENTO.xlsx]CARTERA!R60C41</stp>
        <tr r="AO60" s="4"/>
      </tp>
      <tp t="s">
        <v>#N/A Field Not Applicable</v>
        <stp/>
        <stp>##V3_BDPV12</stp>
        <stp>PDD US Equity</stp>
        <stp>DVD_PAY_DT</stp>
        <stp>[VALORES POTENCIALES Y SEGUIMIENTO.xlsx]CARTERA!R23C41</stp>
        <tr r="AO23" s="4"/>
      </tp>
      <tp>
        <v>8.0677102380378258</v>
        <stp/>
        <stp>##V3_BDPV12</stp>
        <stp>941 HK Equity</stp>
        <stp>pe_ratio</stp>
        <stp>[VALORES POTENCIALES Y SEGUIMIENTO.xlsx]POTENCIALES!R363C16</stp>
        <tr r="P363" s="1"/>
      </tp>
      <tp>
        <v>10.002477001580521</v>
        <stp/>
        <stp>##V3_BDPV12</stp>
        <stp>ROG SW Equity</stp>
        <stp>EV_EBITDA_ADJUSTED</stp>
        <stp>[VALORES POTENCIALES Y SEGUIMIENTO.xlsx]CARTERA!R17C17</stp>
        <tr r="Q17" s="4"/>
      </tp>
      <tp>
        <v>0.36000000000000004</v>
        <stp/>
        <stp>##V3_BDPV12</stp>
        <stp>TRU US Equity</stp>
        <stp>EQY_DPS</stp>
        <stp>[VALORES POTENCIALES Y SEGUIMIENTO.xlsx]POTENCIALES!R181C10</stp>
        <tr r="J181" s="1"/>
      </tp>
      <tp>
        <v>0</v>
        <stp/>
        <stp>##V3_BDPV12</stp>
        <stp>KSU US Equity</stp>
        <stp>EQY_DPS</stp>
        <stp>[VALORES POTENCIALES Y SEGUIMIENTO.xlsx]POTENCIALES!R175C10</stp>
        <tr r="J175" s="1"/>
      </tp>
      <tp>
        <v>4</v>
        <stp/>
        <stp>##V3_BDPV12</stp>
        <stp>CSU CN Equity</stp>
        <stp>EQY_DPS</stp>
        <stp>[VALORES POTENCIALES Y SEGUIMIENTO.xlsx]POTENCIALES!R319C10</stp>
        <tr r="J319" s="1"/>
      </tp>
      <tp>
        <v>10.702657799203685</v>
        <stp/>
        <stp>##V3_BDPV12</stp>
        <stp>TGP US Equity</stp>
        <stp>EV_EBITDA_ADJUSTED</stp>
        <stp>[VALORES POTENCIALES Y SEGUIMIENTO.xlsx]CARTERA!R56C17</stp>
        <tr r="Q56" s="4"/>
      </tp>
      <tp>
        <v>0.86</v>
        <stp/>
        <stp>##V3_BDPV12</stp>
        <stp>TTEK US Equity</stp>
        <stp>EQY_DPS</stp>
        <stp>[VALORES POTENCIALES Y SEGUIMIENTO.xlsx]POTENCIALES!R143C10</stp>
        <tr r="J143" s="1"/>
      </tp>
      <tp>
        <v>32861.48105522</v>
        <stp/>
        <stp>##V3_BDPV12</stp>
        <stp>EFX US Equity</stp>
        <stp>CURR_ENTP_VAL</stp>
        <stp>[VALORES POTENCIALES Y SEGUIMIENTO.xlsx]POTENCIALES!R180C18</stp>
        <tr r="R180" s="1"/>
      </tp>
      <tp t="s">
        <v>CAD</v>
        <stp/>
        <stp>##V3_BDPV12</stp>
        <stp>WSP CN Equity</stp>
        <stp>CRNCY</stp>
        <stp>[VALORES POTENCIALES Y SEGUIMIENTO.xlsx]POTENCIALES!R140C14</stp>
        <tr r="N140" s="1"/>
      </tp>
      <tp>
        <v>4452.2411232800005</v>
        <stp/>
        <stp>##V3_BDPV12</stp>
        <stp>ENV US Equity</stp>
        <stp>CURR_ENTP_VAL</stp>
        <stp>[VALORES POTENCIALES Y SEGUIMIENTO.xlsx]POTENCIALES!R301C18</stp>
        <tr r="R301" s="1"/>
      </tp>
      <tp>
        <v>7280.8271162800002</v>
        <stp/>
        <stp>##V3_BDPV12</stp>
        <stp>EME US Equity</stp>
        <stp>CURR_ENTP_VAL</stp>
        <stp>[VALORES POTENCIALES Y SEGUIMIENTO.xlsx]POTENCIALES!R138C18</stp>
        <tr r="R138" s="1"/>
      </tp>
      <tp>
        <v>5770.1438545999999</v>
        <stp/>
        <stp>##V3_BDPV12</stp>
        <stp>ENR US Equity</stp>
        <stp>CURR_ENTP_VAL</stp>
        <stp>[VALORES POTENCIALES Y SEGUIMIENTO.xlsx]POTENCIALES!R254C18</stp>
        <tr r="R254" s="1"/>
      </tp>
      <tp>
        <v>67316.464801280003</v>
        <stp/>
        <stp>##V3_BDPV12</stp>
        <stp>EMR US Equity</stp>
        <stp>CURR_ENTP_VAL</stp>
        <stp>[VALORES POTENCIALES Y SEGUIMIENTO.xlsx]POTENCIALES!R123C18</stp>
        <tr r="R123" s="1"/>
      </tp>
      <tp t="s">
        <v>USD</v>
        <stp/>
        <stp>##V3_BDPV12</stp>
        <stp>AAP US Equity</stp>
        <stp>CRNCY</stp>
        <stp>[VALORES POTENCIALES Y SEGUIMIENTO.xlsx]POTENCIALES!R220C14</stp>
        <tr r="N220" s="1"/>
      </tp>
      <tp t="s">
        <v>USD</v>
        <stp/>
        <stp>##V3_BDPV12</stp>
        <stp>ACM US Equity</stp>
        <stp>CRNCY</stp>
        <stp>[VALORES POTENCIALES Y SEGUIMIENTO.xlsx]POTENCIALES!R136C14</stp>
        <tr r="N136" s="1"/>
      </tp>
      <tp t="s">
        <v>USD</v>
        <stp/>
        <stp>##V3_BDPV12</stp>
        <stp>ADP US Equity</stp>
        <stp>CRNCY</stp>
        <stp>[VALORES POTENCIALES Y SEGUIMIENTO.xlsx]POTENCIALES!R184C14</stp>
        <tr r="N184" s="1"/>
      </tp>
      <tp>
        <v>9729.2653532000004</v>
        <stp/>
        <stp>##V3_BDPV12</stp>
        <stp>STN CN Equity</stp>
        <stp>CURR_ENTP_VAL</stp>
        <stp>[VALORES POTENCIALES Y SEGUIMIENTO.xlsx]POTENCIALES!R141C18</stp>
        <tr r="R141" s="1"/>
      </tp>
      <tp>
        <v>28.131553501758759</v>
        <stp/>
        <stp>##V3_BDPV12</stp>
        <stp>ROST US Equity</stp>
        <stp>pe_ratio</stp>
        <stp>[VALORES POTENCIALES Y SEGUIMIENTO.xlsx]POTENCIALES!R213C16</stp>
        <tr r="P213" s="1"/>
      </tp>
      <tp t="s">
        <v>USD</v>
        <stp/>
        <stp>##V3_BDPV12</stp>
        <stp>AYI US Equity</stp>
        <stp>CRNCY</stp>
        <stp>[VALORES POTENCIALES Y SEGUIMIENTO.xlsx]POTENCIALES!R122C14</stp>
        <tr r="N122" s="1"/>
      </tp>
      <tp t="s">
        <v>USD</v>
        <stp/>
        <stp>##V3_BDPV12</stp>
        <stp>AZO US Equity</stp>
        <stp>CRNCY</stp>
        <stp>[VALORES POTENCIALES Y SEGUIMIENTO.xlsx]POTENCIALES!R217C14</stp>
        <tr r="N217" s="1"/>
      </tp>
      <tp>
        <v>19.856977084436199</v>
        <stp/>
        <stp>##V3_BDPV12</stp>
        <stp>LOPE US Equity</stp>
        <stp>pe_ratio</stp>
        <stp>[VALORES POTENCIALES Y SEGUIMIENTO.xlsx]POTENCIALES!R65C16</stp>
        <tr r="P65" s="1"/>
      </tp>
      <tp t="s">
        <v>USD</v>
        <stp/>
        <stp>##V3_BDPV12</stp>
        <stp>APH US Equity</stp>
        <stp>CRNCY</stp>
        <stp>[VALORES POTENCIALES Y SEGUIMIENTO.xlsx]POTENCIALES!R129C14</stp>
        <tr r="N129" s="1"/>
      </tp>
      <tp t="s">
        <v>19/12/2022</v>
        <stp/>
        <stp>##V3_BDPV12</stp>
        <stp>ICLN US Equity</stp>
        <stp>DVD_PAY_DT</stp>
        <stp>[VALORES POTENCIALES Y SEGUIMIENTO.xlsx]CARTERA!R52C41</stp>
        <tr r="AO52" s="4"/>
      </tp>
      <tp t="s">
        <v>#N/A Field Not Applicable</v>
        <stp/>
        <stp>##V3_BDPV12</stp>
        <stp>BRK/B US Equity</stp>
        <stp>DVD_PAY_DT</stp>
        <stp>[VALORES POTENCIALES Y SEGUIMIENTO.xlsx]POTENCIALES!R115C12</stp>
        <tr r="L115" s="1"/>
      </tp>
      <tp>
        <v>0.53419220508816445</v>
        <stp/>
        <stp>##V3_BDPV12</stp>
        <stp>INTC US Equity</stp>
        <stp>NET_DEBT_TO_EBITDA</stp>
        <stp>[VALORES POTENCIALES Y SEGUIMIENTO.xlsx]CARTERA!R28C23</stp>
        <tr r="W28" s="4"/>
      </tp>
      <tp t="s">
        <v>06/03/2023</v>
        <stp/>
        <stp>##V3_BDPV12</stp>
        <stp>MOG/A US Equity</stp>
        <stp>DVD_PAY_DT</stp>
        <stp>[VALORES POTENCIALES Y SEGUIMIENTO.xlsx]POTENCIALES!R208C12</stp>
        <tr r="L208" s="1"/>
      </tp>
      <tp>
        <v>334772032646.34003</v>
        <stp/>
        <stp>##V3_BDPV12</stp>
        <stp>HD US Equity</stp>
        <stp>CUR_MKT_CAP</stp>
        <stp>[VALORES POTENCIALES Y SEGUIMIENTO.xlsx]POTENCIALES!R221C17</stp>
        <tr r="Q221" s="1"/>
      </tp>
      <tp>
        <v>63953434975.340004</v>
        <stp/>
        <stp>##V3_BDPV12</stp>
        <stp>GD US Equity</stp>
        <stp>CUR_MKT_CAP</stp>
        <stp>[VALORES POTENCIALES Y SEGUIMIENTO.xlsx]POTENCIALES!R195C17</stp>
        <tr r="Q195" s="1"/>
      </tp>
      <tp t="s">
        <v>Health Care</v>
        <stp/>
        <stp>##V3_BDPV12</stp>
        <stp>ZBH UN Equity</stp>
        <stp>ICB_INDUSTRY_NAME</stp>
        <stp>[VALORES POTENCIALES Y SEGUIMIENTO.xlsx]SPX SX5E CAC40 DAX30 IBEX35!R508C4</stp>
        <tr r="D508" s="6"/>
      </tp>
      <tp>
        <v>6777.3057376000006</v>
        <stp/>
        <stp>##V3_BDPV12</stp>
        <stp>BWXT US Equity</stp>
        <stp>CURR_ENTP_VAL</stp>
        <stp>[VALORES POTENCIALES Y SEGUIMIENTO.xlsx]POTENCIALES!R153C18</stp>
        <tr r="R153" s="1"/>
      </tp>
      <tp t="s">
        <v>USD</v>
        <stp/>
        <stp>##V3_BDPV12</stp>
        <stp>LSTR US Equity</stp>
        <stp>CRNCY</stp>
        <stp>[VALORES POTENCIALES Y SEGUIMIENTO.xlsx]POTENCIALES!R179C14</stp>
        <tr r="N179" s="1"/>
      </tp>
      <tp t="s">
        <v>EUR</v>
        <stp/>
        <stp>##V3_BDPV12</stp>
        <stp>ROVI SM Equity</stp>
        <stp>CRNCY</stp>
        <stp>[VALORES POTENCIALES Y SEGUIMIENTO.xlsx]CARTERA!R36C33</stp>
        <tr r="AG36" s="4"/>
      </tp>
      <tp t="s">
        <v>Technology</v>
        <stp/>
        <stp>##V3_BDPV12</stp>
        <stp>XLNX UW Equity</stp>
        <stp>ICB_INDUSTRY_NAME</stp>
        <stp>[VALORES POTENCIALES Y SEGUIMIENTO.xlsx]SPX SX5E CAC40 DAX30 IBEX35!R503C4</stp>
        <tr r="D503" s="6"/>
      </tp>
      <tp t="s">
        <v>Consumer Discretionary</v>
        <stp/>
        <stp>##V3_BDPV12</stp>
        <stp>ROST UW Equity</stp>
        <stp>ICB_INDUSTRY_NAME</stp>
        <stp>[VALORES POTENCIALES Y SEGUIMIENTO.xlsx]SPX SX5E CAC40 DAX30 IBEX35!R409C4</stp>
        <tr r="D409" s="6"/>
      </tp>
      <tp t="s">
        <v>Technology</v>
        <stp/>
        <stp>##V3_BDPV12</stp>
        <stp>ROP UN Equity</stp>
        <stp>ICB_INDUSTRY_NAME</stp>
        <stp>[VALORES POTENCIALES Y SEGUIMIENTO.xlsx]SPX SX5E CAC40 DAX30 IBEX35!R408C4</stp>
        <tr r="D408" s="6"/>
      </tp>
      <tp t="s">
        <v>Technology</v>
        <stp/>
        <stp>##V3_BDPV12</stp>
        <stp>STX UW Equity</stp>
        <stp>ICB_INDUSTRY_NAME</stp>
        <stp>[VALORES POTENCIALES Y SEGUIMIENTO.xlsx]SPX SX5E CAC40 DAX30 IBEX35!R428C4</stp>
        <tr r="D428" s="6"/>
      </tp>
      <tp t="s">
        <v>Consumer Staples</v>
        <stp/>
        <stp>##V3_BDPV12</stp>
        <stp>SJM UN Equity</stp>
        <stp>ICB_INDUSTRY_NAME</stp>
        <stp>[VALORES POTENCIALES Y SEGUIMIENTO.xlsx]SPX SX5E CAC40 DAX30 IBEX35!R418C4</stp>
        <tr r="D418" s="6"/>
      </tp>
      <tp t="s">
        <v>Health Care</v>
        <stp/>
        <stp>##V3_BDPV12</stp>
        <stp>PKI UN Equity</stp>
        <stp>ICB_INDUSTRY_NAME</stp>
        <stp>[VALORES POTENCIALES Y SEGUIMIENTO.xlsx]SPX SX5E CAC40 DAX30 IBEX35!R378C4</stp>
        <tr r="D378" s="6"/>
      </tp>
      <tp t="s">
        <v>Utilities</v>
        <stp/>
        <stp>##V3_BDPV12</stp>
        <stp>PEG UN Equity</stp>
        <stp>ICB_INDUSTRY_NAME</stp>
        <stp>[VALORES POTENCIALES Y SEGUIMIENTO.xlsx]SPX SX5E CAC40 DAX30 IBEX35!R368C4</stp>
        <tr r="D368" s="6"/>
      </tp>
      <tp t="s">
        <v>Real Estate</v>
        <stp/>
        <stp>##V3_BDPV12</stp>
        <stp>PSA UN Equity</stp>
        <stp>ICB_INDUSTRY_NAME</stp>
        <stp>[VALORES POTENCIALES Y SEGUIMIENTO.xlsx]SPX SX5E CAC40 DAX30 IBEX35!R388C4</stp>
        <tr r="D388" s="6"/>
      </tp>
      <tp t="s">
        <v>#N/A Field Not Applicable</v>
        <stp/>
        <stp>##V3_BDPV12</stp>
        <stp>RGEN US Equity</stp>
        <stp>DVD_EX_DT</stp>
        <stp>[VALORES POTENCIALES Y SEGUIMIENTO.xlsx]POTENCIALES!R75C11</stp>
        <tr r="K75" s="1"/>
      </tp>
      <tp t="s">
        <v>Utilities</v>
        <stp/>
        <stp>##V3_BDPV12</stp>
        <stp>WEC UN Equity</stp>
        <stp>ICB_INDUSTRY_NAME</stp>
        <stp>[VALORES POTENCIALES Y SEGUIMIENTO.xlsx]SPX SX5E CAC40 DAX30 IBEX35!R488C4</stp>
        <tr r="D488" s="6"/>
      </tp>
      <tp t="s">
        <v>Health Care</v>
        <stp/>
        <stp>##V3_BDPV12</stp>
        <stp>WST UN Equity</stp>
        <stp>ICB_INDUSTRY_NAME</stp>
        <stp>[VALORES POTENCIALES Y SEGUIMIENTO.xlsx]SPX SX5E CAC40 DAX30 IBEX35!R498C4</stp>
        <tr r="D498" s="6"/>
      </tp>
      <tp t="s">
        <v>#N/A Field Not Applicable</v>
        <stp/>
        <stp>##V3_BDPV12</stp>
        <stp>REGN US Equity</stp>
        <stp>DVD_EX_DT</stp>
        <stp>[VALORES POTENCIALES Y SEGUIMIENTO.xlsx]POTENCIALES!R41C11</stp>
        <tr r="K41" s="1"/>
      </tp>
      <tp t="s">
        <v>Industrials</v>
        <stp/>
        <stp>##V3_BDPV12</stp>
        <stp>TDY UN Equity</stp>
        <stp>ICB_INDUSTRY_NAME</stp>
        <stp>[VALORES POTENCIALES Y SEGUIMIENTO.xlsx]SPX SX5E CAC40 DAX30 IBEX35!R438C4</stp>
        <tr r="D438" s="6"/>
      </tp>
      <tp t="s">
        <v>Technology</v>
        <stp/>
        <stp>##V3_BDPV12</stp>
        <stp>TXN UW Equity</stp>
        <stp>ICB_INDUSTRY_NAME</stp>
        <stp>[VALORES POTENCIALES Y SEGUIMIENTO.xlsx]SPX SX5E CAC40 DAX30 IBEX35!R458C4</stp>
        <tr r="D458" s="6"/>
      </tp>
      <tp t="s">
        <v>Consumer Discretionary</v>
        <stp/>
        <stp>##V3_BDPV12</stp>
        <stp>TPR UN Equity</stp>
        <stp>ICB_INDUSTRY_NAME</stp>
        <stp>[VALORES POTENCIALES Y SEGUIMIENTO.xlsx]SPX SX5E CAC40 DAX30 IBEX35!R448C4</stp>
        <tr r="D448" s="6"/>
      </tp>
      <tp t="s">
        <v>Industrials</v>
        <stp/>
        <stp>##V3_BDPV12</stp>
        <stp>UNP UN Equity</stp>
        <stp>ICB_INDUSTRY_NAME</stp>
        <stp>[VALORES POTENCIALES Y SEGUIMIENTO.xlsx]SPX SX5E CAC40 DAX30 IBEX35!R468C4</stp>
        <tr r="D468" s="6"/>
      </tp>
      <tp t="s">
        <v>#N/A N/A</v>
        <stp/>
        <stp>##V3_BDPV12</stp>
        <stp>TWTR US Equity</stp>
        <stp>CURR_ENTP_VAL</stp>
        <stp>[VALORES POTENCIALES Y SEGUIMIENTO.xlsx]POTENCIALES!R273C18</stp>
        <tr r="R273" s="1"/>
      </tp>
      <tp t="s">
        <v>Alibaba Group Holding Ltd</v>
        <stp/>
        <stp>##V3_BDPV12</stp>
        <stp>BABA US Equity</stp>
        <stp>SECURITY_NAME</stp>
        <stp>[VALORES POTENCIALES Y SEGUIMIENTO.xlsx]CARTERA!R41C34</stp>
        <tr r="AH41" s="4"/>
      </tp>
      <tp>
        <v>19372.877098325</v>
        <stp/>
        <stp>##V3_BDPV12</stp>
        <stp>SWKS US Equity</stp>
        <stp>CURR_ENTP_VAL</stp>
        <stp>[VALORES POTENCIALES Y SEGUIMIENTO.xlsx]POTENCIALES!R349C18</stp>
        <tr r="R349" s="1"/>
      </tp>
      <tp t="s">
        <v>USD</v>
        <stp/>
        <stp>##V3_BDPV12</stp>
        <stp>MSFT US Equity</stp>
        <stp>CRNCY</stp>
        <stp>[VALORES POTENCIALES Y SEGUIMIENTO.xlsx]POTENCIALES!R282C14</stp>
        <tr r="N282" s="1"/>
      </tp>
      <tp t="s">
        <v>Consumer Discretionary</v>
        <stp/>
        <stp>##V3_BDPV12</stp>
        <stp>HLT UN Equity</stp>
        <stp>ICB_INDUSTRY_NAME</stp>
        <stp>[VALORES POTENCIALES Y SEGUIMIENTO.xlsx]SPX SX5E CAC40 DAX30 IBEX35!R228C4</stp>
        <tr r="D228" s="6"/>
      </tp>
      <tp t="s">
        <v>Industrials</v>
        <stp/>
        <stp>##V3_BDPV12</stp>
        <stp>HWM UN Equity</stp>
        <stp>ICB_INDUSTRY_NAME</stp>
        <stp>[VALORES POTENCIALES Y SEGUIMIENTO.xlsx]SPX SX5E CAC40 DAX30 IBEX35!R238C4</stp>
        <tr r="D238" s="6"/>
      </tp>
      <tp t="s">
        <v>Alibaba Group Holding Ltd</v>
        <stp/>
        <stp>##V3_BDPV12</stp>
        <stp>BABA US Equity</stp>
        <stp>SECURITY_NAME</stp>
        <stp>[VALORES POTENCIALES Y SEGUIMIENTO.xlsx]CARTERA!R41C10</stp>
        <tr r="J41" s="4"/>
      </tp>
      <tp t="s">
        <v>Financials</v>
        <stp/>
        <stp>##V3_BDPV12</stp>
        <stp>IVZ UN Equity</stp>
        <stp>ICB_INDUSTRY_NAME</stp>
        <stp>[VALORES POTENCIALES Y SEGUIMIENTO.xlsx]SPX SX5E CAC40 DAX30 IBEX35!R258C4</stp>
        <tr r="D258" s="6"/>
      </tp>
      <tp t="s">
        <v>Consumer Discretionary</v>
        <stp/>
        <stp>##V3_BDPV12</stp>
        <stp>NKE UN Equity</stp>
        <stp>ICB_INDUSTRY_NAME</stp>
        <stp>[VALORES POTENCIALES Y SEGUIMIENTO.xlsx]SPX SX5E CAC40 DAX30 IBEX35!R338C4</stp>
        <tr r="D338" s="6"/>
      </tp>
      <tp t="s">
        <v>Consumer Discretionary</v>
        <stp/>
        <stp>##V3_BDPV12</stp>
        <stp>OMC UN Equity</stp>
        <stp>ICB_INDUSTRY_NAME</stp>
        <stp>[VALORES POTENCIALES Y SEGUIMIENTO.xlsx]SPX SX5E CAC40 DAX30 IBEX35!R358C4</stp>
        <tr r="D358" s="6"/>
      </tp>
      <tp t="s">
        <v>USD</v>
        <stp/>
        <stp>##V3_BDPV12</stp>
        <stp>MSCI US Equity</stp>
        <stp>CRNCY</stp>
        <stp>[VALORES POTENCIALES Y SEGUIMIENTO.xlsx]POTENCIALES!R314C14</stp>
        <tr r="N314" s="1"/>
      </tp>
      <tp t="s">
        <v>Financials</v>
        <stp/>
        <stp>##V3_BDPV12</stp>
        <stp>LNC UN Equity</stp>
        <stp>ICB_INDUSTRY_NAME</stp>
        <stp>[VALORES POTENCIALES Y SEGUIMIENTO.xlsx]SPX SX5E CAC40 DAX30 IBEX35!R288C4</stp>
        <tr r="D288" s="6"/>
      </tp>
      <tp t="s">
        <v>Basic Materials</v>
        <stp/>
        <stp>##V3_BDPV12</stp>
        <stp>MOS UN Equity</stp>
        <stp>ICB_INDUSTRY_NAME</stp>
        <stp>[VALORES POTENCIALES Y SEGUIMIENTO.xlsx]SPX SX5E CAC40 DAX30 IBEX35!R318C4</stp>
        <tr r="D318" s="6"/>
      </tp>
      <tp t="s">
        <v>Financials</v>
        <stp/>
        <stp>##V3_BDPV12</stp>
        <stp>MET UN Equity</stp>
        <stp>ICB_INDUSTRY_NAME</stp>
        <stp>[VALORES POTENCIALES Y SEGUIMIENTO.xlsx]SPX SX5E CAC40 DAX30 IBEX35!R308C4</stp>
        <tr r="D308" s="6"/>
      </tp>
      <tp t="s">
        <v>Financials</v>
        <stp/>
        <stp>##V3_BDPV12</stp>
        <stp>MTB UN Equity</stp>
        <stp>ICB_INDUSTRY_NAME</stp>
        <stp>[VALORES POTENCIALES Y SEGUIMIENTO.xlsx]SPX SX5E CAC40 DAX30 IBEX35!R328C4</stp>
        <tr r="D328" s="6"/>
      </tp>
      <tp t="s">
        <v>Booking Holdings Inc</v>
        <stp/>
        <stp>##V3_BDPV12</stp>
        <stp>BKNG US Equity</stp>
        <stp>SECURITY_NAME</stp>
        <stp>[VALORES POTENCIALES Y SEGUIMIENTO.xlsx]CARTERA!R12C10</stp>
        <tr r="J12" s="4"/>
      </tp>
      <tp t="s">
        <v>Consumer Staples</v>
        <stp/>
        <stp>##V3_BDPV12</stp>
        <stp>CPB UN Equity</stp>
        <stp>ICB_INDUSTRY_NAME</stp>
        <stp>[VALORES POTENCIALES Y SEGUIMIENTO.xlsx]SPX SX5E CAC40 DAX30 IBEX35!R118C4</stp>
        <tr r="D118" s="6"/>
      </tp>
      <tp t="s">
        <v>Financials</v>
        <stp/>
        <stp>##V3_BDPV12</stp>
        <stp>CME UW Equity</stp>
        <stp>ICB_INDUSTRY_NAME</stp>
        <stp>[VALORES POTENCIALES Y SEGUIMIENTO.xlsx]SPX SX5E CAC40 DAX30 IBEX35!R108C4</stp>
        <tr r="D108" s="6"/>
      </tp>
      <tp t="s">
        <v>USD</v>
        <stp/>
        <stp>##V3_BDPV12</stp>
        <stp>SSNC US Equity</stp>
        <stp>CRNCY</stp>
        <stp>[VALORES POTENCIALES Y SEGUIMIENTO.xlsx]POTENCIALES!R299C14</stp>
        <tr r="N299" s="1"/>
      </tp>
      <tp t="s">
        <v>USD</v>
        <stp/>
        <stp>##V3_BDPV12</stp>
        <stp>CSOD US Equity</stp>
        <stp>CRNCY</stp>
        <stp>[VALORES POTENCIALES Y SEGUIMIENTO.xlsx]POTENCIALES!R304C14</stp>
        <tr r="N304" s="1"/>
      </tp>
      <tp t="s">
        <v>Booking Holdings Inc</v>
        <stp/>
        <stp>##V3_BDPV12</stp>
        <stp>BKNG US Equity</stp>
        <stp>SECURITY_NAME</stp>
        <stp>[VALORES POTENCIALES Y SEGUIMIENTO.xlsx]CARTERA!R12C34</stp>
        <tr r="AH12" s="4"/>
      </tp>
      <tp t="s">
        <v>Basic Materials</v>
        <stp/>
        <stp>##V3_BDPV12</stp>
        <stp>FCX UN Equity</stp>
        <stp>ICB_INDUSTRY_NAME</stp>
        <stp>[VALORES POTENCIALES Y SEGUIMIENTO.xlsx]SPX SX5E CAC40 DAX30 IBEX35!R188C4</stp>
        <tr r="D188" s="6"/>
      </tp>
      <tp t="s">
        <v>Technology</v>
        <stp/>
        <stp>##V3_BDPV12</stp>
        <stp>GLW UN Equity</stp>
        <stp>ICB_INDUSTRY_NAME</stp>
        <stp>[VALORES POTENCIALES Y SEGUIMIENTO.xlsx]SPX SX5E CAC40 DAX30 IBEX35!R208C4</stp>
        <tr r="D208" s="6"/>
      </tp>
      <tp t="s">
        <v>Industrials</v>
        <stp/>
        <stp>##V3_BDPV12</stp>
        <stp>GWW UN Equity</stp>
        <stp>ICB_INDUSTRY_NAME</stp>
        <stp>[VALORES POTENCIALES Y SEGUIMIENTO.xlsx]SPX SX5E CAC40 DAX30 IBEX35!R218C4</stp>
        <tr r="D218" s="6"/>
      </tp>
      <tp t="s">
        <v>#N/A Real Time</v>
        <stp/>
        <stp>##V3_BDPV12</stp>
        <stp>ATD/B CN Equity</stp>
        <stp>LAST PRICE</stp>
        <stp>[VALORES POTENCIALES Y SEGUIMIENTO.xlsx]POTENCIALES!R225C30</stp>
        <tr r="AD225" s="1"/>
      </tp>
      <tp>
        <v>65.95</v>
        <stp/>
        <stp>##V3_BDPV12</stp>
        <stp>BBD/B CN Equity</stp>
        <stp>LAST PRICE</stp>
        <stp>[VALORES POTENCIALES Y SEGUIMIENTO.xlsx]POTENCIALES!R198C30</stp>
        <tr r="AD198" s="1"/>
      </tp>
      <tp t="s">
        <v>Industrials</v>
        <stp/>
        <stp>##V3_BDPV12</stp>
        <stp>DOV UN Equity</stp>
        <stp>ICB_INDUSTRY_NAME</stp>
        <stp>[VALORES POTENCIALES Y SEGUIMIENTO.xlsx]SPX SX5E CAC40 DAX30 IBEX35!R148C4</stp>
        <tr r="D148" s="6"/>
      </tp>
      <tp>
        <v>322900.05327000003</v>
        <stp/>
        <stp>##V3_BDPV12</stp>
        <stp>ORCL US Equity</stp>
        <stp>CURR_ENTP_VAL</stp>
        <stp>[VALORES POTENCIALES Y SEGUIMIENTO.xlsx]CARTERA!R45C21</stp>
        <tr r="U45" s="4"/>
      </tp>
      <tp>
        <v>62.44</v>
        <stp/>
        <stp>##V3_BDPV12</stp>
        <stp>CCL/B CN Equity</stp>
        <stp>LAST PRICE</stp>
        <stp>[VALORES POTENCIALES Y SEGUIMIENTO.xlsx]POTENCIALES!R167C30</stp>
        <tr r="AD167" s="1"/>
      </tp>
      <tp t="s">
        <v>Industrials</v>
        <stp/>
        <stp>##V3_BDPV12</stp>
        <stp>AENA SM Equity</stp>
        <stp>ICB_INDUSTRY_NAME</stp>
        <stp>[VALORES POTENCIALES Y SEGUIMIENTO.xlsx]SPX SX5E CAC40 DAX30 IBEX35!R9C40</stp>
        <tr r="AN9" s="6"/>
      </tp>
      <tp t="s">
        <v>23/02/2023</v>
        <stp/>
        <stp>##V3_BDPV12</stp>
        <stp>HEI US Equity</stp>
        <stp>EXPECTED_REPORT_DT</stp>
        <stp>[VALORES POTENCIALES Y SEGUIMIENTO.xlsx]CARTERA!R25C36</stp>
        <tr r="AJ25" s="4"/>
      </tp>
      <tp>
        <v>483200867903.62799</v>
        <stp/>
        <stp>##V3_BDPV12</stp>
        <stp>V US Equity</stp>
        <stp>CUR_MKT_CAP</stp>
        <stp>[VALORES POTENCIALES Y SEGUIMIENTO.xlsx]POTENCIALES!R105C17</stp>
        <tr r="Q105" s="1"/>
      </tp>
      <tp>
        <v>317.66000000000003</v>
        <stp/>
        <stp>##V3_BDPV12</stp>
        <stp>MCO US Equity</stp>
        <stp>LAST PRICE</stp>
        <stp>[VALORES POTENCIALES Y SEGUIMIENTO.xlsx]CARTERA!R20C15</stp>
        <tr r="O20" s="4"/>
      </tp>
      <tp t="s">
        <v>14/12/2022</v>
        <stp/>
        <stp>##V3_BDPV12</stp>
        <stp>CCL/B CN Equity</stp>
        <stp>DVD_EX_DT</stp>
        <stp>[VALORES POTENCIALES Y SEGUIMIENTO.xlsx]POTENCIALES!R167C11</stp>
        <tr r="K167" s="1"/>
      </tp>
      <tp t="s">
        <v>01/07/2022</v>
        <stp/>
        <stp>##V3_BDPV12</stp>
        <stp>COK GY Equity</stp>
        <stp>DVD_PAY_DT</stp>
        <stp>[VALORES POTENCIALES Y SEGUIMIENTO.xlsx]CARTERA!R46C41</stp>
        <tr r="AO46" s="4"/>
      </tp>
      <tp>
        <v>0</v>
        <stp/>
        <stp>##V3_BDPV12</stp>
        <stp>WAT US Equity</stp>
        <stp>EQY_DPS</stp>
        <stp>[VALORES POTENCIALES Y SEGUIMIENTO.xlsx]POTENCIALES!R126C10</stp>
        <tr r="J126" s="1"/>
      </tp>
      <tp>
        <v>0</v>
        <stp/>
        <stp>##V3_BDPV12</stp>
        <stp>FLT US Equity</stp>
        <stp>EQY_DPS</stp>
        <stp>[VALORES POTENCIALES Y SEGUIMIENTO.xlsx]POTENCIALES!R192C10</stp>
        <tr r="J192" s="1"/>
      </tp>
      <tp>
        <v>0.88</v>
        <stp/>
        <stp>##V3_BDPV12</stp>
        <stp>ITT US Equity</stp>
        <stp>EQY_DPS</stp>
        <stp>[VALORES POTENCIALES Y SEGUIMIENTO.xlsx]POTENCIALES!R161C10</stp>
        <tr r="J161" s="1"/>
      </tp>
      <tp>
        <v>11.4</v>
        <stp/>
        <stp>##V3_BDPV12</stp>
        <stp>LMT US Equity</stp>
        <stp>EQY_DPS</stp>
        <stp>[VALORES POTENCIALES Y SEGUIMIENTO.xlsx]POTENCIALES!R194C10</stp>
        <tr r="J194" s="1"/>
      </tp>
      <tp>
        <v>4.71</v>
        <stp/>
        <stp>##V3_BDPV12</stp>
        <stp>CAT US Equity</stp>
        <stp>EQY_DPS</stp>
        <stp>[VALORES POTENCIALES Y SEGUIMIENTO.xlsx]POTENCIALES!R152C10</stp>
        <tr r="J152" s="1"/>
      </tp>
      <tp>
        <v>2.2000000000000002</v>
        <stp/>
        <stp>##V3_BDPV12</stp>
        <stp>WMT US Equity</stp>
        <stp>EQY_DPS</stp>
        <stp>[VALORES POTENCIALES Y SEGUIMIENTO.xlsx]POTENCIALES!R231C10</stp>
        <tr r="J231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67"/>
  <sheetViews>
    <sheetView workbookViewId="0"/>
  </sheetViews>
  <sheetFormatPr baseColWidth="10" defaultRowHeight="15" x14ac:dyDescent="0.25"/>
  <sheetData>
    <row r="1" spans="1:53" x14ac:dyDescent="0.25">
      <c r="AY1">
        <v>50</v>
      </c>
    </row>
    <row r="2" spans="1:53" x14ac:dyDescent="0.25">
      <c r="B2" s="13" t="s">
        <v>153</v>
      </c>
      <c r="E2" s="13" t="s">
        <v>83</v>
      </c>
      <c r="F2" s="13" t="s">
        <v>84</v>
      </c>
      <c r="G2" s="13" t="s">
        <v>85</v>
      </c>
      <c r="H2" s="13" t="s">
        <v>86</v>
      </c>
      <c r="I2" s="13" t="s">
        <v>87</v>
      </c>
      <c r="J2" s="13" t="s">
        <v>88</v>
      </c>
      <c r="K2" s="13" t="s">
        <v>89</v>
      </c>
      <c r="L2" s="13" t="s">
        <v>90</v>
      </c>
      <c r="M2" s="13" t="s">
        <v>91</v>
      </c>
      <c r="N2" s="13" t="s">
        <v>92</v>
      </c>
      <c r="O2" s="13" t="s">
        <v>93</v>
      </c>
      <c r="P2" s="13" t="s">
        <v>94</v>
      </c>
      <c r="Q2" s="13" t="s">
        <v>95</v>
      </c>
      <c r="R2" s="13" t="s">
        <v>96</v>
      </c>
      <c r="S2" s="13" t="s">
        <v>97</v>
      </c>
      <c r="T2" s="13" t="s">
        <v>98</v>
      </c>
      <c r="U2" s="13" t="s">
        <v>99</v>
      </c>
      <c r="V2" s="13" t="s">
        <v>100</v>
      </c>
      <c r="W2" s="13" t="s">
        <v>101</v>
      </c>
      <c r="X2" s="13" t="s">
        <v>102</v>
      </c>
      <c r="Y2" s="13" t="s">
        <v>103</v>
      </c>
      <c r="Z2" s="13" t="s">
        <v>104</v>
      </c>
      <c r="AA2" s="13" t="s">
        <v>105</v>
      </c>
      <c r="AB2" s="13" t="s">
        <v>106</v>
      </c>
      <c r="AC2" s="13" t="s">
        <v>107</v>
      </c>
      <c r="AD2" s="13" t="s">
        <v>108</v>
      </c>
      <c r="AE2" s="13" t="s">
        <v>109</v>
      </c>
      <c r="AF2" s="13" t="s">
        <v>110</v>
      </c>
      <c r="AG2" s="13" t="s">
        <v>111</v>
      </c>
      <c r="AH2" s="13" t="s">
        <v>112</v>
      </c>
      <c r="AI2" s="13" t="s">
        <v>113</v>
      </c>
      <c r="AJ2" s="13" t="s">
        <v>114</v>
      </c>
      <c r="AK2" s="13" t="s">
        <v>115</v>
      </c>
      <c r="AL2" s="13" t="s">
        <v>116</v>
      </c>
      <c r="AM2" s="13" t="s">
        <v>117</v>
      </c>
      <c r="AN2" s="13" t="s">
        <v>118</v>
      </c>
      <c r="AO2" s="13" t="s">
        <v>119</v>
      </c>
      <c r="AP2" s="13" t="s">
        <v>120</v>
      </c>
      <c r="AQ2" s="13" t="s">
        <v>121</v>
      </c>
      <c r="AR2" s="13" t="s">
        <v>122</v>
      </c>
      <c r="AS2" s="13" t="s">
        <v>123</v>
      </c>
      <c r="AT2" s="13" t="s">
        <v>124</v>
      </c>
      <c r="AU2" s="13" t="s">
        <v>125</v>
      </c>
      <c r="AV2" s="13" t="s">
        <v>126</v>
      </c>
      <c r="AW2" s="13" t="s">
        <v>127</v>
      </c>
      <c r="AX2" s="13" t="s">
        <v>128</v>
      </c>
      <c r="AY2" s="13" t="s">
        <v>129</v>
      </c>
      <c r="AZ2" s="13" t="s">
        <v>542</v>
      </c>
      <c r="BA2" s="13" t="s">
        <v>543</v>
      </c>
    </row>
    <row r="3" spans="1:53" x14ac:dyDescent="0.25">
      <c r="A3">
        <v>1</v>
      </c>
      <c r="B3" t="str">
        <f t="shared" ref="B3:B66" si="0">(C3&amp; " Equity")</f>
        <v>VVV US Equity</v>
      </c>
      <c r="C3" t="s">
        <v>158</v>
      </c>
      <c r="D3" t="s">
        <v>544</v>
      </c>
      <c r="E3" s="31"/>
      <c r="F3" s="31">
        <v>0.1684433182907514</v>
      </c>
      <c r="G3" s="31"/>
      <c r="H3" s="31"/>
      <c r="I3" s="31"/>
      <c r="J3" s="31"/>
      <c r="K3" s="32"/>
      <c r="L3" s="31">
        <v>4.5951859956236296E-2</v>
      </c>
      <c r="M3" s="31">
        <v>0.2</v>
      </c>
      <c r="N3" s="31">
        <v>0.75818181818181818</v>
      </c>
      <c r="O3" s="31">
        <v>0.42551020408163265</v>
      </c>
      <c r="P3" s="31">
        <v>0.75764993880048959</v>
      </c>
      <c r="Q3" s="31">
        <v>0</v>
      </c>
      <c r="R3" s="32">
        <v>2.5899581589958158</v>
      </c>
      <c r="S3">
        <v>2</v>
      </c>
      <c r="T3">
        <v>1</v>
      </c>
      <c r="U3">
        <v>1</v>
      </c>
      <c r="V3">
        <v>2</v>
      </c>
      <c r="W3">
        <v>1</v>
      </c>
      <c r="X3">
        <v>2</v>
      </c>
      <c r="Y3">
        <v>3</v>
      </c>
      <c r="Z3">
        <v>3</v>
      </c>
      <c r="AA3">
        <v>1</v>
      </c>
      <c r="AB3">
        <v>2</v>
      </c>
      <c r="AC3">
        <v>2</v>
      </c>
      <c r="AD3">
        <v>2</v>
      </c>
      <c r="AE3">
        <v>1</v>
      </c>
      <c r="AF3" t="s">
        <v>131</v>
      </c>
      <c r="AG3" t="s">
        <v>545</v>
      </c>
      <c r="AH3" t="s">
        <v>133</v>
      </c>
      <c r="AI3" t="s">
        <v>546</v>
      </c>
      <c r="AJ3" t="s">
        <v>547</v>
      </c>
      <c r="AK3" t="s">
        <v>546</v>
      </c>
      <c r="AL3" t="s">
        <v>548</v>
      </c>
      <c r="AM3" t="s">
        <v>147</v>
      </c>
      <c r="AN3" t="s">
        <v>138</v>
      </c>
      <c r="AO3" t="s">
        <v>148</v>
      </c>
      <c r="AP3" t="s">
        <v>149</v>
      </c>
      <c r="AQ3" t="s">
        <v>141</v>
      </c>
      <c r="AR3">
        <v>1.8</v>
      </c>
      <c r="AS3">
        <v>18</v>
      </c>
      <c r="AT3">
        <v>22</v>
      </c>
      <c r="AU3">
        <v>25</v>
      </c>
      <c r="AV3" s="33" t="s">
        <v>142</v>
      </c>
      <c r="AW3" s="34">
        <v>16.923076923076923</v>
      </c>
      <c r="AX3" s="34">
        <v>14.666666666666666</v>
      </c>
      <c r="AY3">
        <v>25</v>
      </c>
      <c r="AZ3">
        <v>1</v>
      </c>
    </row>
    <row r="4" spans="1:53" x14ac:dyDescent="0.25">
      <c r="A4">
        <v>2</v>
      </c>
      <c r="B4" t="str">
        <f t="shared" si="0"/>
        <v>TTD US Equity</v>
      </c>
      <c r="C4" t="s">
        <v>130</v>
      </c>
      <c r="D4" t="s">
        <v>549</v>
      </c>
      <c r="E4" s="31"/>
      <c r="F4" s="31"/>
      <c r="G4" s="31"/>
      <c r="H4" s="31"/>
      <c r="I4" s="31"/>
      <c r="J4" s="31"/>
      <c r="K4" s="32"/>
      <c r="L4" s="31"/>
      <c r="M4" s="31"/>
      <c r="N4" s="31"/>
      <c r="O4" s="31"/>
      <c r="P4" s="31"/>
      <c r="Q4" s="31"/>
      <c r="R4" s="32"/>
      <c r="AV4" s="33"/>
      <c r="AW4" s="34"/>
      <c r="AX4" s="34"/>
      <c r="BA4" t="s">
        <v>550</v>
      </c>
    </row>
    <row r="5" spans="1:53" x14ac:dyDescent="0.25">
      <c r="A5">
        <v>3</v>
      </c>
      <c r="B5" t="str">
        <f t="shared" si="0"/>
        <v>OMC US Equity</v>
      </c>
      <c r="C5" t="s">
        <v>159</v>
      </c>
      <c r="D5" t="s">
        <v>551</v>
      </c>
      <c r="E5" s="31">
        <v>3.0466374888283767E-2</v>
      </c>
      <c r="F5" s="31">
        <v>0.14813016605798318</v>
      </c>
      <c r="G5" s="31">
        <v>-0.53256865949952803</v>
      </c>
      <c r="H5" s="31">
        <v>0.35514592580226079</v>
      </c>
      <c r="I5" s="31">
        <v>0.11401403937025449</v>
      </c>
      <c r="J5" s="31">
        <v>3.6645372255318324E-2</v>
      </c>
      <c r="K5" s="32">
        <v>0.69952299196906464</v>
      </c>
      <c r="L5" s="31">
        <v>1.0868426566101874E-3</v>
      </c>
      <c r="M5" s="31">
        <v>0.1549031405737008</v>
      </c>
      <c r="N5" s="31">
        <v>-0.42809194467046396</v>
      </c>
      <c r="O5" s="31">
        <v>0.47098449074592114</v>
      </c>
      <c r="P5" s="31">
        <v>8.9373518811504196E-2</v>
      </c>
      <c r="Q5" s="31">
        <v>4.1679118602195524E-2</v>
      </c>
      <c r="R5" s="32">
        <v>0.57479417352754913</v>
      </c>
      <c r="S5">
        <v>2</v>
      </c>
      <c r="T5">
        <v>1</v>
      </c>
      <c r="U5">
        <v>1</v>
      </c>
      <c r="V5">
        <v>1</v>
      </c>
      <c r="W5">
        <v>1</v>
      </c>
      <c r="X5">
        <v>3</v>
      </c>
      <c r="Y5">
        <v>3</v>
      </c>
      <c r="Z5">
        <v>3</v>
      </c>
      <c r="AA5">
        <v>2</v>
      </c>
      <c r="AB5">
        <v>2</v>
      </c>
      <c r="AC5">
        <v>2</v>
      </c>
      <c r="AD5">
        <v>3</v>
      </c>
      <c r="AE5">
        <v>3</v>
      </c>
      <c r="AF5" t="s">
        <v>131</v>
      </c>
      <c r="AG5" t="s">
        <v>132</v>
      </c>
      <c r="AH5" t="s">
        <v>133</v>
      </c>
      <c r="AI5" t="s">
        <v>134</v>
      </c>
      <c r="AJ5" t="s">
        <v>135</v>
      </c>
      <c r="AK5" t="s">
        <v>136</v>
      </c>
      <c r="AL5" t="s">
        <v>132</v>
      </c>
      <c r="AM5" t="s">
        <v>137</v>
      </c>
      <c r="AN5" t="s">
        <v>138</v>
      </c>
      <c r="AO5" t="s">
        <v>139</v>
      </c>
      <c r="AP5" t="s">
        <v>140</v>
      </c>
      <c r="AQ5" t="s">
        <v>141</v>
      </c>
      <c r="AR5">
        <v>1.6</v>
      </c>
      <c r="AS5">
        <v>21</v>
      </c>
      <c r="AT5">
        <v>105</v>
      </c>
      <c r="AU5">
        <v>115</v>
      </c>
      <c r="AV5" s="33" t="s">
        <v>142</v>
      </c>
      <c r="AW5" s="34">
        <v>80.769230769230759</v>
      </c>
      <c r="AX5" s="34">
        <v>70</v>
      </c>
      <c r="AY5">
        <v>115</v>
      </c>
      <c r="AZ5">
        <v>1</v>
      </c>
    </row>
    <row r="6" spans="1:53" x14ac:dyDescent="0.25">
      <c r="A6">
        <v>4</v>
      </c>
      <c r="B6" t="str">
        <f t="shared" si="0"/>
        <v>IPG US Equity</v>
      </c>
      <c r="C6" t="s">
        <v>160</v>
      </c>
      <c r="D6" t="s">
        <v>552</v>
      </c>
      <c r="E6" s="31">
        <v>5.5427336483473345E-2</v>
      </c>
      <c r="F6" s="31">
        <v>0.12147138216240605</v>
      </c>
      <c r="G6" s="31">
        <v>-0.84684413528638003</v>
      </c>
      <c r="H6" s="31">
        <v>0.27110544873167458</v>
      </c>
      <c r="I6" s="31">
        <v>2.1998393567662075E-2</v>
      </c>
      <c r="J6" s="31">
        <v>4.7333706950817331E-2</v>
      </c>
      <c r="K6" s="32">
        <v>9.032467651542897E-2</v>
      </c>
      <c r="L6" s="31">
        <v>7.3699102524426241E-2</v>
      </c>
      <c r="M6" s="31">
        <v>0.12833525487935438</v>
      </c>
      <c r="N6" s="31">
        <v>1.3290043290043296</v>
      </c>
      <c r="O6" s="31">
        <v>0.18437461360464913</v>
      </c>
      <c r="P6" s="31">
        <v>0.28485536651651094</v>
      </c>
      <c r="Q6" s="31">
        <v>2.7102303160149971E-2</v>
      </c>
      <c r="R6" s="32">
        <v>2.4549610972968634</v>
      </c>
      <c r="S6">
        <v>2</v>
      </c>
      <c r="T6">
        <v>1</v>
      </c>
      <c r="U6">
        <v>1</v>
      </c>
      <c r="V6">
        <v>1</v>
      </c>
      <c r="W6">
        <v>1</v>
      </c>
      <c r="X6">
        <v>3</v>
      </c>
      <c r="Y6">
        <v>3</v>
      </c>
      <c r="Z6">
        <v>3</v>
      </c>
      <c r="AA6">
        <v>2</v>
      </c>
      <c r="AB6">
        <v>2</v>
      </c>
      <c r="AC6">
        <v>2</v>
      </c>
      <c r="AD6">
        <v>3</v>
      </c>
      <c r="AE6">
        <v>3</v>
      </c>
      <c r="AF6" t="s">
        <v>131</v>
      </c>
      <c r="AG6" t="s">
        <v>143</v>
      </c>
      <c r="AH6" t="s">
        <v>133</v>
      </c>
      <c r="AI6" t="s">
        <v>134</v>
      </c>
      <c r="AJ6" t="s">
        <v>135</v>
      </c>
      <c r="AK6" t="s">
        <v>136</v>
      </c>
      <c r="AL6" t="s">
        <v>143</v>
      </c>
      <c r="AM6" t="s">
        <v>147</v>
      </c>
      <c r="AN6" t="s">
        <v>138</v>
      </c>
      <c r="AO6" t="s">
        <v>139</v>
      </c>
      <c r="AP6" t="s">
        <v>149</v>
      </c>
      <c r="AQ6" t="s">
        <v>141</v>
      </c>
      <c r="AR6">
        <v>1.2</v>
      </c>
      <c r="AS6">
        <v>19</v>
      </c>
      <c r="AT6">
        <v>25</v>
      </c>
      <c r="AU6">
        <v>28</v>
      </c>
      <c r="AV6" s="33" t="s">
        <v>142</v>
      </c>
      <c r="AW6" s="34">
        <v>19.23076923076923</v>
      </c>
      <c r="AX6" s="34">
        <v>16.666666666666668</v>
      </c>
      <c r="AY6">
        <v>28</v>
      </c>
      <c r="AZ6">
        <v>1</v>
      </c>
    </row>
    <row r="7" spans="1:53" x14ac:dyDescent="0.25">
      <c r="A7">
        <v>5</v>
      </c>
      <c r="B7" t="str">
        <f t="shared" si="0"/>
        <v>FDS US Equity</v>
      </c>
      <c r="C7" t="s">
        <v>161</v>
      </c>
      <c r="D7" t="s">
        <v>553</v>
      </c>
      <c r="E7" s="31">
        <v>9.3943260667733924E-2</v>
      </c>
      <c r="F7" s="31">
        <v>0.36483352718868484</v>
      </c>
      <c r="G7" s="31">
        <v>2.706308616469181</v>
      </c>
      <c r="H7" s="31">
        <v>0.61243319386982153</v>
      </c>
      <c r="I7" s="31">
        <v>-0.12526612474309576</v>
      </c>
      <c r="J7" s="31">
        <v>6.8247087175974551E-3</v>
      </c>
      <c r="K7" s="32">
        <v>-0.15373132279747298</v>
      </c>
      <c r="L7" s="31">
        <v>6.3108777205411304E-2</v>
      </c>
      <c r="M7" s="31">
        <v>0.35665422603948443</v>
      </c>
      <c r="N7" s="31">
        <v>2.5784658088172292</v>
      </c>
      <c r="O7" s="31">
        <v>0.52445580831255845</v>
      </c>
      <c r="P7" s="31">
        <v>0.21564705438351509</v>
      </c>
      <c r="Q7" s="31">
        <v>2.798803150264554E-2</v>
      </c>
      <c r="R7" s="32">
        <v>0.36833983169376705</v>
      </c>
      <c r="S7">
        <v>2</v>
      </c>
      <c r="T7">
        <v>2</v>
      </c>
      <c r="U7">
        <v>3</v>
      </c>
      <c r="V7">
        <v>2</v>
      </c>
      <c r="W7">
        <v>1</v>
      </c>
      <c r="X7">
        <v>3</v>
      </c>
      <c r="Y7">
        <v>2</v>
      </c>
      <c r="Z7">
        <v>3</v>
      </c>
      <c r="AA7">
        <v>2</v>
      </c>
      <c r="AB7">
        <v>3</v>
      </c>
      <c r="AC7">
        <v>2</v>
      </c>
      <c r="AD7">
        <v>3</v>
      </c>
      <c r="AE7">
        <v>3</v>
      </c>
      <c r="AF7" t="s">
        <v>131</v>
      </c>
      <c r="AG7" t="s">
        <v>143</v>
      </c>
      <c r="AH7" t="s">
        <v>133</v>
      </c>
      <c r="AI7" t="s">
        <v>144</v>
      </c>
      <c r="AJ7" t="s">
        <v>145</v>
      </c>
      <c r="AK7" t="s">
        <v>146</v>
      </c>
      <c r="AL7" t="s">
        <v>143</v>
      </c>
      <c r="AM7" t="s">
        <v>147</v>
      </c>
      <c r="AN7" t="s">
        <v>138</v>
      </c>
      <c r="AO7" t="s">
        <v>148</v>
      </c>
      <c r="AP7" t="s">
        <v>149</v>
      </c>
      <c r="AQ7" t="s">
        <v>150</v>
      </c>
      <c r="AR7">
        <v>5</v>
      </c>
      <c r="AS7">
        <v>20</v>
      </c>
      <c r="AT7">
        <v>180</v>
      </c>
      <c r="AU7">
        <v>210</v>
      </c>
      <c r="AV7" s="33" t="s">
        <v>142</v>
      </c>
      <c r="AW7" s="34">
        <v>138.46153846153845</v>
      </c>
      <c r="AX7" s="34">
        <v>120</v>
      </c>
      <c r="AY7">
        <v>210</v>
      </c>
      <c r="AZ7">
        <v>1</v>
      </c>
    </row>
    <row r="8" spans="1:53" x14ac:dyDescent="0.25">
      <c r="A8">
        <v>6</v>
      </c>
      <c r="B8" t="str">
        <f t="shared" si="0"/>
        <v>ANET US Equity</v>
      </c>
      <c r="C8" t="s">
        <v>151</v>
      </c>
      <c r="E8" s="31"/>
      <c r="F8" s="31"/>
      <c r="G8" s="31"/>
      <c r="H8" s="31"/>
      <c r="I8" s="31"/>
      <c r="J8" s="31"/>
      <c r="K8" s="32"/>
      <c r="L8" s="31"/>
      <c r="M8" s="31"/>
      <c r="N8" s="31"/>
      <c r="O8" s="31"/>
      <c r="P8" s="31"/>
      <c r="Q8" s="31"/>
      <c r="R8" s="32"/>
      <c r="AV8" s="33"/>
      <c r="AW8" s="34"/>
      <c r="AX8" s="34"/>
    </row>
    <row r="9" spans="1:53" x14ac:dyDescent="0.25">
      <c r="A9">
        <v>7</v>
      </c>
      <c r="B9" t="str">
        <f t="shared" si="0"/>
        <v>UI US Equity</v>
      </c>
      <c r="C9" t="s">
        <v>152</v>
      </c>
      <c r="E9" s="31"/>
      <c r="F9" s="31"/>
      <c r="G9" s="31"/>
      <c r="H9" s="31"/>
      <c r="I9" s="31"/>
      <c r="J9" s="31"/>
      <c r="K9" s="32"/>
      <c r="L9" s="31"/>
      <c r="M9" s="31"/>
      <c r="N9" s="31"/>
      <c r="O9" s="31"/>
      <c r="P9" s="31"/>
      <c r="Q9" s="31"/>
      <c r="R9" s="32"/>
      <c r="AV9" s="33"/>
      <c r="AW9" s="34"/>
      <c r="AX9" s="34"/>
    </row>
    <row r="10" spans="1:53" x14ac:dyDescent="0.25">
      <c r="A10">
        <v>8</v>
      </c>
      <c r="B10" t="str">
        <f t="shared" si="0"/>
        <v>CSCO US Equity</v>
      </c>
      <c r="C10" t="s">
        <v>162</v>
      </c>
      <c r="E10" s="31"/>
      <c r="F10" s="31"/>
      <c r="G10" s="31"/>
      <c r="H10" s="31"/>
      <c r="I10" s="31"/>
      <c r="J10" s="31"/>
      <c r="K10" s="32"/>
      <c r="L10" s="31"/>
      <c r="M10" s="31"/>
      <c r="N10" s="31"/>
      <c r="O10" s="31"/>
      <c r="P10" s="31"/>
      <c r="Q10" s="31"/>
      <c r="R10" s="32"/>
      <c r="AV10" s="33"/>
      <c r="AW10" s="34"/>
      <c r="AX10" s="34"/>
    </row>
    <row r="11" spans="1:53" x14ac:dyDescent="0.25">
      <c r="A11">
        <v>9</v>
      </c>
      <c r="B11" t="str">
        <f t="shared" si="0"/>
        <v>MSI US Equity</v>
      </c>
      <c r="C11" t="s">
        <v>155</v>
      </c>
      <c r="E11" s="31"/>
      <c r="F11" s="31"/>
      <c r="G11" s="31"/>
      <c r="H11" s="31"/>
      <c r="I11" s="31"/>
      <c r="J11" s="31"/>
      <c r="K11" s="32"/>
      <c r="L11" s="31"/>
      <c r="M11" s="31"/>
      <c r="N11" s="31"/>
      <c r="O11" s="31"/>
      <c r="P11" s="31"/>
      <c r="Q11" s="31"/>
      <c r="R11" s="32"/>
      <c r="AV11" s="33"/>
      <c r="AW11" s="34"/>
      <c r="AX11" s="34"/>
    </row>
    <row r="12" spans="1:53" x14ac:dyDescent="0.25">
      <c r="A12">
        <v>10</v>
      </c>
      <c r="B12" t="str">
        <f t="shared" si="0"/>
        <v>JNPR US Equity</v>
      </c>
      <c r="C12" t="s">
        <v>157</v>
      </c>
      <c r="E12" s="31"/>
      <c r="F12" s="31"/>
      <c r="G12" s="31"/>
      <c r="H12" s="31"/>
      <c r="I12" s="31"/>
      <c r="J12" s="31"/>
      <c r="K12" s="32"/>
      <c r="L12" s="31"/>
      <c r="M12" s="31"/>
      <c r="N12" s="31"/>
      <c r="O12" s="31"/>
      <c r="P12" s="31"/>
      <c r="Q12" s="31"/>
      <c r="R12" s="32"/>
      <c r="AV12" s="33"/>
      <c r="AW12" s="34"/>
      <c r="AX12" s="34"/>
    </row>
    <row r="13" spans="1:53" x14ac:dyDescent="0.25">
      <c r="A13">
        <v>11</v>
      </c>
      <c r="B13" t="str">
        <f t="shared" si="0"/>
        <v>NKE US Equity</v>
      </c>
      <c r="C13" t="s">
        <v>163</v>
      </c>
      <c r="E13" s="31"/>
      <c r="F13" s="31"/>
      <c r="G13" s="31"/>
      <c r="H13" s="31"/>
      <c r="I13" s="31"/>
      <c r="J13" s="31"/>
      <c r="K13" s="32"/>
      <c r="L13" s="31"/>
      <c r="M13" s="31"/>
      <c r="N13" s="31"/>
      <c r="O13" s="31"/>
      <c r="P13" s="31"/>
      <c r="Q13" s="31"/>
      <c r="R13" s="32"/>
      <c r="AV13" s="33"/>
      <c r="AW13" s="34"/>
      <c r="AX13" s="34"/>
    </row>
    <row r="14" spans="1:53" x14ac:dyDescent="0.25">
      <c r="A14">
        <v>12</v>
      </c>
      <c r="B14" t="str">
        <f t="shared" si="0"/>
        <v>WBC US Equity</v>
      </c>
      <c r="C14" t="s">
        <v>164</v>
      </c>
      <c r="E14" s="31"/>
      <c r="F14" s="31"/>
      <c r="G14" s="31"/>
      <c r="H14" s="31"/>
      <c r="I14" s="31"/>
      <c r="J14" s="31"/>
      <c r="K14" s="32"/>
      <c r="L14" s="31"/>
      <c r="M14" s="31"/>
      <c r="N14" s="31"/>
      <c r="O14" s="31"/>
      <c r="P14" s="31"/>
      <c r="Q14" s="31"/>
      <c r="R14" s="32"/>
      <c r="AV14" s="33"/>
      <c r="AW14" s="34"/>
      <c r="AX14" s="34"/>
    </row>
    <row r="15" spans="1:53" x14ac:dyDescent="0.25">
      <c r="A15">
        <v>13</v>
      </c>
      <c r="B15" t="str">
        <f t="shared" si="0"/>
        <v>ALSN US Equity</v>
      </c>
      <c r="C15" t="s">
        <v>165</v>
      </c>
      <c r="E15" s="31"/>
      <c r="F15" s="31"/>
      <c r="G15" s="31"/>
      <c r="H15" s="31"/>
      <c r="I15" s="31"/>
      <c r="J15" s="31"/>
      <c r="K15" s="32"/>
      <c r="L15" s="31"/>
      <c r="M15" s="31"/>
      <c r="N15" s="31"/>
      <c r="O15" s="31"/>
      <c r="P15" s="31"/>
      <c r="Q15" s="31"/>
      <c r="R15" s="32"/>
      <c r="AV15" s="33"/>
      <c r="AW15" s="34"/>
      <c r="AX15" s="34"/>
    </row>
    <row r="16" spans="1:53" x14ac:dyDescent="0.25">
      <c r="A16">
        <v>14</v>
      </c>
      <c r="B16" t="str">
        <f t="shared" si="0"/>
        <v>LYV US Equity</v>
      </c>
      <c r="C16" t="s">
        <v>166</v>
      </c>
      <c r="E16" s="31"/>
      <c r="F16" s="31"/>
      <c r="G16" s="31"/>
      <c r="H16" s="31"/>
      <c r="I16" s="31"/>
      <c r="J16" s="31"/>
      <c r="K16" s="32"/>
      <c r="L16" s="31"/>
      <c r="M16" s="31"/>
      <c r="N16" s="31"/>
      <c r="O16" s="31"/>
      <c r="P16" s="31"/>
      <c r="Q16" s="31"/>
      <c r="R16" s="32"/>
      <c r="AV16" s="33"/>
      <c r="AW16" s="34"/>
      <c r="AX16" s="34"/>
    </row>
    <row r="17" spans="1:52" x14ac:dyDescent="0.25">
      <c r="A17">
        <v>15</v>
      </c>
      <c r="B17" t="str">
        <f t="shared" si="0"/>
        <v>NVR US Equity</v>
      </c>
      <c r="C17" t="s">
        <v>167</v>
      </c>
      <c r="E17" s="31"/>
      <c r="F17" s="31"/>
      <c r="G17" s="31"/>
      <c r="H17" s="31"/>
      <c r="I17" s="31"/>
      <c r="J17" s="31"/>
      <c r="K17" s="32"/>
      <c r="L17" s="31"/>
      <c r="M17" s="31"/>
      <c r="N17" s="31"/>
      <c r="O17" s="31"/>
      <c r="P17" s="31"/>
      <c r="Q17" s="31"/>
      <c r="R17" s="32"/>
      <c r="AV17" s="33"/>
      <c r="AW17" s="34"/>
      <c r="AX17" s="34"/>
    </row>
    <row r="18" spans="1:52" x14ac:dyDescent="0.25">
      <c r="A18">
        <v>16</v>
      </c>
      <c r="B18" t="str">
        <f t="shared" si="0"/>
        <v>TTC US Equity</v>
      </c>
      <c r="C18" t="s">
        <v>168</v>
      </c>
      <c r="E18" s="31"/>
      <c r="F18" s="31"/>
      <c r="G18" s="31"/>
      <c r="H18" s="31"/>
      <c r="I18" s="31"/>
      <c r="J18" s="31"/>
      <c r="K18" s="32"/>
      <c r="L18" s="31"/>
      <c r="M18" s="31"/>
      <c r="N18" s="31"/>
      <c r="O18" s="31"/>
      <c r="P18" s="31"/>
      <c r="Q18" s="31"/>
      <c r="R18" s="32"/>
      <c r="AV18" s="33"/>
      <c r="AW18" s="34"/>
      <c r="AX18" s="34"/>
    </row>
    <row r="19" spans="1:52" x14ac:dyDescent="0.25">
      <c r="A19">
        <v>17</v>
      </c>
      <c r="B19" t="str">
        <f t="shared" si="0"/>
        <v>PTON US Equity</v>
      </c>
      <c r="C19" t="s">
        <v>169</v>
      </c>
      <c r="E19" s="31"/>
      <c r="F19" s="31"/>
      <c r="G19" s="31"/>
      <c r="H19" s="31"/>
      <c r="I19" s="31"/>
      <c r="J19" s="31"/>
      <c r="K19" s="32"/>
      <c r="L19" s="31"/>
      <c r="M19" s="31"/>
      <c r="N19" s="31"/>
      <c r="O19" s="31"/>
      <c r="P19" s="31"/>
      <c r="Q19" s="31"/>
      <c r="R19" s="32"/>
      <c r="AV19" s="33"/>
      <c r="AW19" s="34"/>
      <c r="AX19" s="34"/>
    </row>
    <row r="20" spans="1:52" x14ac:dyDescent="0.25">
      <c r="A20">
        <v>18</v>
      </c>
      <c r="B20" t="str">
        <f t="shared" si="0"/>
        <v>PII US Equity</v>
      </c>
      <c r="C20" t="s">
        <v>170</v>
      </c>
      <c r="E20" s="31"/>
      <c r="F20" s="31"/>
      <c r="G20" s="31"/>
      <c r="H20" s="31"/>
      <c r="I20" s="31"/>
      <c r="J20" s="31"/>
      <c r="K20" s="32"/>
      <c r="L20" s="31"/>
      <c r="M20" s="31"/>
      <c r="N20" s="31"/>
      <c r="O20" s="31"/>
      <c r="P20" s="31"/>
      <c r="Q20" s="31"/>
      <c r="R20" s="32"/>
      <c r="AV20" s="33"/>
      <c r="AW20" s="34"/>
      <c r="AX20" s="34"/>
    </row>
    <row r="21" spans="1:52" x14ac:dyDescent="0.25">
      <c r="A21">
        <v>19</v>
      </c>
      <c r="B21" t="str">
        <f t="shared" si="0"/>
        <v>DOO CN Equity</v>
      </c>
      <c r="C21" t="s">
        <v>325</v>
      </c>
      <c r="E21" s="31"/>
      <c r="F21" s="31"/>
      <c r="G21" s="31"/>
      <c r="H21" s="31"/>
      <c r="I21" s="31"/>
      <c r="J21" s="31"/>
      <c r="K21" s="32"/>
      <c r="L21" s="31"/>
      <c r="M21" s="31"/>
      <c r="N21" s="31"/>
      <c r="O21" s="31"/>
      <c r="P21" s="31"/>
      <c r="Q21" s="31"/>
      <c r="R21" s="32"/>
      <c r="AV21" s="33"/>
      <c r="AW21" s="34"/>
      <c r="AX21" s="34"/>
    </row>
    <row r="22" spans="1:52" x14ac:dyDescent="0.25">
      <c r="A22">
        <v>20</v>
      </c>
      <c r="B22" t="str">
        <f t="shared" si="0"/>
        <v>CHH US Equity</v>
      </c>
      <c r="C22" t="s">
        <v>171</v>
      </c>
      <c r="E22" s="31"/>
      <c r="F22" s="31"/>
      <c r="G22" s="31"/>
      <c r="H22" s="31"/>
      <c r="I22" s="31"/>
      <c r="J22" s="31"/>
      <c r="K22" s="32"/>
      <c r="L22" s="31"/>
      <c r="M22" s="31"/>
      <c r="N22" s="31"/>
      <c r="O22" s="31"/>
      <c r="P22" s="31"/>
      <c r="Q22" s="31"/>
      <c r="R22" s="32"/>
      <c r="AV22" s="33"/>
      <c r="AW22" s="34"/>
      <c r="AX22" s="34"/>
    </row>
    <row r="23" spans="1:52" x14ac:dyDescent="0.25">
      <c r="A23">
        <v>21</v>
      </c>
      <c r="B23" t="str">
        <f t="shared" si="0"/>
        <v>MAR US Equity</v>
      </c>
      <c r="C23" t="s">
        <v>172</v>
      </c>
      <c r="E23" s="31"/>
      <c r="F23" s="31"/>
      <c r="G23" s="31"/>
      <c r="H23" s="31"/>
      <c r="I23" s="31"/>
      <c r="J23" s="31"/>
      <c r="K23" s="32"/>
      <c r="L23" s="31"/>
      <c r="M23" s="31"/>
      <c r="N23" s="31"/>
      <c r="O23" s="31"/>
      <c r="P23" s="31"/>
      <c r="Q23" s="31"/>
      <c r="R23" s="32"/>
      <c r="AV23" s="33"/>
      <c r="AW23" s="34"/>
      <c r="AX23" s="34"/>
    </row>
    <row r="24" spans="1:52" x14ac:dyDescent="0.25">
      <c r="A24">
        <v>22</v>
      </c>
      <c r="B24" t="str">
        <f t="shared" si="0"/>
        <v>WYND US Equity</v>
      </c>
      <c r="C24" t="s">
        <v>173</v>
      </c>
      <c r="E24" s="31"/>
      <c r="F24" s="31"/>
      <c r="G24" s="31"/>
      <c r="H24" s="31"/>
      <c r="I24" s="31"/>
      <c r="J24" s="31"/>
      <c r="K24" s="32"/>
      <c r="L24" s="31"/>
      <c r="M24" s="31"/>
      <c r="N24" s="31"/>
      <c r="O24" s="31"/>
      <c r="P24" s="31"/>
      <c r="Q24" s="31"/>
      <c r="R24" s="32"/>
      <c r="AV24" s="33"/>
      <c r="AW24" s="34"/>
      <c r="AX24" s="34"/>
    </row>
    <row r="25" spans="1:52" x14ac:dyDescent="0.25">
      <c r="A25">
        <v>23</v>
      </c>
      <c r="B25" t="str">
        <f t="shared" si="0"/>
        <v>HLT US Equity</v>
      </c>
      <c r="C25" t="s">
        <v>174</v>
      </c>
      <c r="E25" s="31"/>
      <c r="F25" s="31"/>
      <c r="G25" s="31"/>
      <c r="H25" s="31"/>
      <c r="I25" s="31"/>
      <c r="J25" s="31"/>
      <c r="K25" s="32"/>
      <c r="L25" s="31"/>
      <c r="M25" s="31"/>
      <c r="N25" s="31"/>
      <c r="O25" s="31"/>
      <c r="P25" s="31"/>
      <c r="Q25" s="31"/>
      <c r="R25" s="32"/>
      <c r="AV25" s="33"/>
      <c r="AW25" s="34"/>
      <c r="AX25" s="34"/>
    </row>
    <row r="26" spans="1:52" x14ac:dyDescent="0.25">
      <c r="A26">
        <v>24</v>
      </c>
      <c r="B26" t="str">
        <f t="shared" si="0"/>
        <v>TOY CN Equity</v>
      </c>
      <c r="C26" t="s">
        <v>175</v>
      </c>
      <c r="E26" s="31"/>
      <c r="F26" s="31"/>
      <c r="G26" s="31"/>
      <c r="H26" s="31"/>
      <c r="I26" s="31"/>
      <c r="J26" s="31"/>
      <c r="K26" s="32"/>
      <c r="L26" s="31"/>
      <c r="M26" s="31"/>
      <c r="N26" s="31"/>
      <c r="O26" s="31"/>
      <c r="P26" s="31"/>
      <c r="Q26" s="31"/>
      <c r="R26" s="32"/>
      <c r="AV26" s="33"/>
      <c r="AW26" s="34"/>
      <c r="AX26" s="34"/>
    </row>
    <row r="27" spans="1:52" x14ac:dyDescent="0.25">
      <c r="A27">
        <v>25</v>
      </c>
      <c r="B27" t="str">
        <f t="shared" si="0"/>
        <v>HAS US Equity</v>
      </c>
      <c r="C27" t="s">
        <v>176</v>
      </c>
      <c r="E27" s="31"/>
      <c r="F27" s="31"/>
      <c r="G27" s="31"/>
      <c r="H27" s="31"/>
      <c r="I27" s="31"/>
      <c r="J27" s="31"/>
      <c r="K27" s="32"/>
      <c r="L27" s="31"/>
      <c r="M27" s="31"/>
      <c r="N27" s="31"/>
      <c r="O27" s="31"/>
      <c r="P27" s="31"/>
      <c r="Q27" s="31"/>
      <c r="R27" s="32"/>
      <c r="AV27" s="33"/>
      <c r="AW27" s="34"/>
      <c r="AX27" s="34"/>
    </row>
    <row r="28" spans="1:52" x14ac:dyDescent="0.25">
      <c r="A28">
        <v>26</v>
      </c>
      <c r="B28" t="str">
        <f t="shared" si="0"/>
        <v>PM US Equity</v>
      </c>
      <c r="C28" t="s">
        <v>177</v>
      </c>
      <c r="E28" s="31"/>
      <c r="F28" s="31"/>
      <c r="G28" s="31"/>
      <c r="H28" s="31"/>
      <c r="I28" s="31"/>
      <c r="J28" s="31"/>
      <c r="K28" s="32"/>
      <c r="L28" s="31"/>
      <c r="M28" s="31"/>
      <c r="N28" s="31"/>
      <c r="O28" s="31"/>
      <c r="P28" s="31"/>
      <c r="Q28" s="31"/>
      <c r="R28" s="32"/>
      <c r="AV28" s="33"/>
      <c r="AW28" s="34"/>
      <c r="AX28" s="34"/>
    </row>
    <row r="29" spans="1:52" x14ac:dyDescent="0.25">
      <c r="A29">
        <v>27</v>
      </c>
      <c r="B29" t="str">
        <f t="shared" si="0"/>
        <v>MO US Equity</v>
      </c>
      <c r="C29" t="s">
        <v>178</v>
      </c>
      <c r="D29" t="s">
        <v>611</v>
      </c>
      <c r="E29" s="31">
        <v>1.7995001553976202E-2</v>
      </c>
      <c r="F29" s="31">
        <v>0.456159162435188</v>
      </c>
      <c r="G29" s="31">
        <v>0.51710913301256212</v>
      </c>
      <c r="H29" s="31">
        <v>0.40036832494083902</v>
      </c>
      <c r="I29" s="31">
        <v>0.37431954144049034</v>
      </c>
      <c r="J29" s="31">
        <v>6.2975846765593785E-2</v>
      </c>
      <c r="K29" s="32" t="e">
        <v>#VALUE!</v>
      </c>
      <c r="L29" s="31">
        <v>8.610587456055363E-3</v>
      </c>
      <c r="M29" s="31" t="s">
        <v>612</v>
      </c>
      <c r="N29" s="31">
        <v>0.3215414162691283</v>
      </c>
      <c r="O29" s="31">
        <v>0.3215414162691283</v>
      </c>
      <c r="P29" s="31">
        <v>0.52617158166061173</v>
      </c>
      <c r="Q29" s="31">
        <v>4.5645816988802511E-2</v>
      </c>
      <c r="R29" s="32" t="e">
        <v>#VALUE!</v>
      </c>
      <c r="S29">
        <v>3</v>
      </c>
      <c r="T29">
        <v>1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1</v>
      </c>
      <c r="AB29">
        <v>2</v>
      </c>
      <c r="AC29">
        <v>2</v>
      </c>
      <c r="AD29">
        <v>3</v>
      </c>
      <c r="AE29">
        <v>1</v>
      </c>
      <c r="AF29" t="s">
        <v>131</v>
      </c>
      <c r="AG29" t="s">
        <v>545</v>
      </c>
      <c r="AH29" t="s">
        <v>133</v>
      </c>
      <c r="AI29" t="s">
        <v>613</v>
      </c>
      <c r="AJ29" t="s">
        <v>614</v>
      </c>
      <c r="AK29" t="s">
        <v>615</v>
      </c>
      <c r="AL29" t="s">
        <v>548</v>
      </c>
      <c r="AM29" t="s">
        <v>147</v>
      </c>
      <c r="AN29" t="s">
        <v>138</v>
      </c>
      <c r="AO29" t="s">
        <v>148</v>
      </c>
      <c r="AP29" t="s">
        <v>149</v>
      </c>
      <c r="AQ29" t="s">
        <v>141</v>
      </c>
      <c r="AR29">
        <v>8</v>
      </c>
      <c r="AS29">
        <v>20</v>
      </c>
      <c r="AT29">
        <v>80</v>
      </c>
      <c r="AU29">
        <v>100</v>
      </c>
      <c r="AV29" s="33" t="s">
        <v>142</v>
      </c>
      <c r="AW29" s="34">
        <v>61.538461538461533</v>
      </c>
      <c r="AX29" s="34">
        <v>53.333333333333336</v>
      </c>
      <c r="AY29">
        <v>100</v>
      </c>
      <c r="AZ29">
        <v>1</v>
      </c>
    </row>
    <row r="30" spans="1:52" x14ac:dyDescent="0.25">
      <c r="A30">
        <v>28</v>
      </c>
      <c r="B30" t="str">
        <f t="shared" si="0"/>
        <v>MNST US Equity</v>
      </c>
      <c r="C30" t="s">
        <v>179</v>
      </c>
      <c r="E30" s="31"/>
      <c r="F30" s="31"/>
      <c r="G30" s="31"/>
      <c r="H30" s="31"/>
      <c r="I30" s="31"/>
      <c r="J30" s="31"/>
      <c r="K30" s="32"/>
      <c r="L30" s="31"/>
      <c r="M30" s="31"/>
      <c r="N30" s="31"/>
      <c r="O30" s="31"/>
      <c r="P30" s="31"/>
      <c r="Q30" s="31"/>
      <c r="R30" s="32"/>
      <c r="AV30" s="33"/>
      <c r="AW30" s="34"/>
      <c r="AX30" s="34"/>
    </row>
    <row r="31" spans="1:52" x14ac:dyDescent="0.25">
      <c r="A31">
        <v>29</v>
      </c>
      <c r="B31" t="str">
        <f t="shared" si="0"/>
        <v>KDP US Equity</v>
      </c>
      <c r="C31" t="s">
        <v>328</v>
      </c>
      <c r="E31" s="31"/>
      <c r="F31" s="31"/>
      <c r="G31" s="31"/>
      <c r="H31" s="31"/>
      <c r="I31" s="31"/>
      <c r="J31" s="31"/>
      <c r="K31" s="32"/>
      <c r="L31" s="31"/>
      <c r="M31" s="31"/>
      <c r="N31" s="31"/>
      <c r="O31" s="31"/>
      <c r="P31" s="31"/>
      <c r="Q31" s="31"/>
      <c r="R31" s="32"/>
      <c r="AV31" s="33"/>
      <c r="AW31" s="34"/>
      <c r="AX31" s="34"/>
    </row>
    <row r="32" spans="1:52" x14ac:dyDescent="0.25">
      <c r="A32">
        <v>30</v>
      </c>
      <c r="B32" t="str">
        <f t="shared" si="0"/>
        <v>PEP US Equity</v>
      </c>
      <c r="C32" t="s">
        <v>180</v>
      </c>
      <c r="E32" s="31"/>
      <c r="F32" s="31"/>
      <c r="G32" s="31"/>
      <c r="H32" s="31"/>
      <c r="I32" s="31"/>
      <c r="J32" s="31"/>
      <c r="K32" s="32"/>
      <c r="L32" s="31"/>
      <c r="M32" s="31"/>
      <c r="N32" s="31"/>
      <c r="O32" s="31"/>
      <c r="P32" s="31"/>
      <c r="Q32" s="31"/>
      <c r="R32" s="32"/>
      <c r="AV32" s="33"/>
      <c r="AW32" s="34"/>
      <c r="AX32" s="34"/>
    </row>
    <row r="33" spans="1:50" x14ac:dyDescent="0.25">
      <c r="A33">
        <v>31</v>
      </c>
      <c r="B33" t="str">
        <f t="shared" si="0"/>
        <v>BF/B US Equity</v>
      </c>
      <c r="C33" t="s">
        <v>181</v>
      </c>
      <c r="E33" s="31"/>
      <c r="F33" s="31"/>
      <c r="G33" s="31"/>
      <c r="H33" s="31"/>
      <c r="I33" s="31"/>
      <c r="J33" s="31"/>
      <c r="K33" s="32"/>
      <c r="L33" s="31"/>
      <c r="M33" s="31"/>
      <c r="N33" s="31"/>
      <c r="O33" s="31"/>
      <c r="P33" s="31"/>
      <c r="Q33" s="31"/>
      <c r="R33" s="32"/>
      <c r="AV33" s="33"/>
      <c r="AW33" s="34"/>
      <c r="AX33" s="34"/>
    </row>
    <row r="34" spans="1:50" x14ac:dyDescent="0.25">
      <c r="A34">
        <v>32</v>
      </c>
      <c r="B34" t="str">
        <f t="shared" si="0"/>
        <v>SAM US Equity</v>
      </c>
      <c r="C34" t="s">
        <v>182</v>
      </c>
      <c r="E34" s="31"/>
      <c r="F34" s="31"/>
      <c r="G34" s="31"/>
      <c r="H34" s="31"/>
      <c r="I34" s="31"/>
      <c r="J34" s="31"/>
      <c r="K34" s="32"/>
      <c r="L34" s="31"/>
      <c r="M34" s="31"/>
      <c r="N34" s="31"/>
      <c r="O34" s="31"/>
      <c r="P34" s="31"/>
      <c r="Q34" s="31"/>
      <c r="R34" s="32"/>
      <c r="AV34" s="33"/>
      <c r="AW34" s="34"/>
      <c r="AX34" s="34"/>
    </row>
    <row r="35" spans="1:50" x14ac:dyDescent="0.25">
      <c r="A35">
        <v>33</v>
      </c>
      <c r="B35" t="str">
        <f t="shared" si="0"/>
        <v>KO US Equity</v>
      </c>
      <c r="C35" t="s">
        <v>183</v>
      </c>
      <c r="E35" s="31"/>
      <c r="F35" s="31"/>
      <c r="G35" s="31"/>
      <c r="H35" s="31"/>
      <c r="I35" s="31"/>
      <c r="J35" s="31"/>
      <c r="K35" s="32"/>
      <c r="L35" s="31"/>
      <c r="M35" s="31"/>
      <c r="N35" s="31"/>
      <c r="O35" s="31"/>
      <c r="P35" s="31"/>
      <c r="Q35" s="31"/>
      <c r="R35" s="32"/>
      <c r="AV35" s="33"/>
      <c r="AW35" s="34"/>
      <c r="AX35" s="34"/>
    </row>
    <row r="36" spans="1:50" x14ac:dyDescent="0.25">
      <c r="A36">
        <v>34</v>
      </c>
      <c r="B36" t="str">
        <f t="shared" si="0"/>
        <v>GILD US Equity</v>
      </c>
      <c r="C36" t="s">
        <v>184</v>
      </c>
      <c r="E36" s="31"/>
      <c r="F36" s="31"/>
      <c r="G36" s="31"/>
      <c r="H36" s="31"/>
      <c r="I36" s="31"/>
      <c r="J36" s="31"/>
      <c r="K36" s="32"/>
      <c r="L36" s="31"/>
      <c r="M36" s="31"/>
      <c r="N36" s="31"/>
      <c r="O36" s="31"/>
      <c r="P36" s="31"/>
      <c r="Q36" s="31"/>
      <c r="R36" s="32"/>
      <c r="AV36" s="33"/>
      <c r="AW36" s="34"/>
      <c r="AX36" s="34"/>
    </row>
    <row r="37" spans="1:50" x14ac:dyDescent="0.25">
      <c r="A37">
        <v>35</v>
      </c>
      <c r="B37" t="str">
        <f t="shared" si="0"/>
        <v>UTHR US Equity</v>
      </c>
      <c r="C37" t="s">
        <v>185</v>
      </c>
      <c r="E37" s="31"/>
      <c r="F37" s="31"/>
      <c r="G37" s="31"/>
      <c r="H37" s="31"/>
      <c r="I37" s="31"/>
      <c r="J37" s="31"/>
      <c r="K37" s="32"/>
      <c r="L37" s="31"/>
      <c r="M37" s="31"/>
      <c r="N37" s="31"/>
      <c r="O37" s="31"/>
      <c r="P37" s="31"/>
      <c r="Q37" s="31"/>
      <c r="R37" s="32"/>
      <c r="AV37" s="33"/>
      <c r="AW37" s="34"/>
      <c r="AX37" s="34"/>
    </row>
    <row r="38" spans="1:50" x14ac:dyDescent="0.25">
      <c r="A38">
        <v>36</v>
      </c>
      <c r="B38" t="str">
        <f t="shared" si="0"/>
        <v>REGN US Equity</v>
      </c>
      <c r="C38" t="s">
        <v>186</v>
      </c>
      <c r="E38" s="31"/>
      <c r="F38" s="31"/>
      <c r="G38" s="31"/>
      <c r="H38" s="31"/>
      <c r="I38" s="31"/>
      <c r="J38" s="31"/>
      <c r="K38" s="32"/>
      <c r="L38" s="31"/>
      <c r="M38" s="31"/>
      <c r="N38" s="31"/>
      <c r="O38" s="31"/>
      <c r="P38" s="31"/>
      <c r="Q38" s="31"/>
      <c r="R38" s="32"/>
      <c r="AV38" s="33"/>
      <c r="AW38" s="34"/>
      <c r="AX38" s="34"/>
    </row>
    <row r="39" spans="1:50" x14ac:dyDescent="0.25">
      <c r="A39">
        <v>37</v>
      </c>
      <c r="B39" t="str">
        <f t="shared" si="0"/>
        <v>BYD CN Equity</v>
      </c>
      <c r="C39" t="s">
        <v>187</v>
      </c>
      <c r="E39" s="31"/>
      <c r="F39" s="31"/>
      <c r="G39" s="31"/>
      <c r="H39" s="31"/>
      <c r="I39" s="31"/>
      <c r="J39" s="31"/>
      <c r="K39" s="32"/>
      <c r="L39" s="31"/>
      <c r="M39" s="31"/>
      <c r="N39" s="31"/>
      <c r="O39" s="31"/>
      <c r="P39" s="31"/>
      <c r="Q39" s="31"/>
      <c r="R39" s="32"/>
      <c r="AV39" s="33"/>
      <c r="AW39" s="34"/>
      <c r="AX39" s="34"/>
    </row>
    <row r="40" spans="1:50" x14ac:dyDescent="0.25">
      <c r="A40">
        <v>38</v>
      </c>
      <c r="B40" t="str">
        <f t="shared" si="0"/>
        <v>ROL US Equity</v>
      </c>
      <c r="C40" t="s">
        <v>188</v>
      </c>
      <c r="E40" s="31"/>
      <c r="F40" s="31"/>
      <c r="G40" s="31"/>
      <c r="H40" s="31"/>
      <c r="I40" s="31"/>
      <c r="J40" s="31"/>
      <c r="K40" s="32"/>
      <c r="L40" s="31"/>
      <c r="M40" s="31"/>
      <c r="N40" s="31"/>
      <c r="O40" s="31"/>
      <c r="P40" s="31"/>
      <c r="Q40" s="31"/>
      <c r="R40" s="32"/>
      <c r="AV40" s="33"/>
      <c r="AW40" s="34"/>
      <c r="AX40" s="34"/>
    </row>
    <row r="41" spans="1:50" x14ac:dyDescent="0.25">
      <c r="A41">
        <v>39</v>
      </c>
      <c r="B41" t="str">
        <f t="shared" si="0"/>
        <v>MORN US Equity</v>
      </c>
      <c r="C41" t="s">
        <v>189</v>
      </c>
      <c r="E41" s="31"/>
      <c r="F41" s="31"/>
      <c r="G41" s="31"/>
      <c r="H41" s="31"/>
      <c r="I41" s="31"/>
      <c r="J41" s="31"/>
      <c r="K41" s="32"/>
      <c r="L41" s="31"/>
      <c r="M41" s="31"/>
      <c r="N41" s="31"/>
      <c r="O41" s="31"/>
      <c r="P41" s="31"/>
      <c r="Q41" s="31"/>
      <c r="R41" s="32"/>
      <c r="AV41" s="33"/>
      <c r="AW41" s="34"/>
      <c r="AX41" s="34"/>
    </row>
    <row r="42" spans="1:50" x14ac:dyDescent="0.25">
      <c r="A42">
        <v>40</v>
      </c>
      <c r="B42" t="str">
        <f t="shared" si="0"/>
        <v>CSGP US Equity</v>
      </c>
      <c r="C42" t="s">
        <v>190</v>
      </c>
      <c r="E42" s="31"/>
      <c r="F42" s="31"/>
      <c r="G42" s="31"/>
      <c r="H42" s="31"/>
      <c r="I42" s="31"/>
      <c r="J42" s="31"/>
      <c r="K42" s="32"/>
      <c r="L42" s="31"/>
      <c r="M42" s="31"/>
      <c r="N42" s="31"/>
      <c r="O42" s="31"/>
      <c r="P42" s="31"/>
      <c r="Q42" s="31"/>
      <c r="R42" s="32"/>
      <c r="AV42" s="33"/>
      <c r="AW42" s="34"/>
      <c r="AX42" s="34"/>
    </row>
    <row r="43" spans="1:50" x14ac:dyDescent="0.25">
      <c r="A43">
        <v>41</v>
      </c>
      <c r="B43" t="str">
        <f t="shared" si="0"/>
        <v>CLGX US Equity</v>
      </c>
      <c r="C43" t="s">
        <v>323</v>
      </c>
      <c r="E43" s="31"/>
      <c r="F43" s="31"/>
      <c r="G43" s="31"/>
      <c r="H43" s="31"/>
      <c r="I43" s="31"/>
      <c r="J43" s="31"/>
      <c r="K43" s="32"/>
      <c r="L43" s="31"/>
      <c r="M43" s="31"/>
      <c r="N43" s="31"/>
      <c r="O43" s="31"/>
      <c r="P43" s="31"/>
      <c r="Q43" s="31"/>
      <c r="R43" s="32"/>
      <c r="AV43" s="33"/>
      <c r="AW43" s="34"/>
      <c r="AX43" s="34"/>
    </row>
    <row r="44" spans="1:50" x14ac:dyDescent="0.25">
      <c r="A44">
        <v>42</v>
      </c>
      <c r="B44" t="str">
        <f t="shared" si="0"/>
        <v>CTAS US Equity</v>
      </c>
      <c r="C44" t="s">
        <v>191</v>
      </c>
      <c r="E44" s="31"/>
      <c r="F44" s="31"/>
      <c r="G44" s="31"/>
      <c r="H44" s="31"/>
      <c r="I44" s="31"/>
      <c r="J44" s="31"/>
      <c r="K44" s="32"/>
      <c r="L44" s="31"/>
      <c r="M44" s="31"/>
      <c r="N44" s="31"/>
      <c r="O44" s="31"/>
      <c r="P44" s="31"/>
      <c r="Q44" s="31"/>
      <c r="R44" s="32"/>
      <c r="AV44" s="33"/>
      <c r="AW44" s="34"/>
      <c r="AX44" s="34"/>
    </row>
    <row r="45" spans="1:50" x14ac:dyDescent="0.25">
      <c r="A45">
        <v>43</v>
      </c>
      <c r="B45" t="str">
        <f t="shared" si="0"/>
        <v>NLSN US Equity</v>
      </c>
      <c r="C45" t="s">
        <v>192</v>
      </c>
      <c r="E45" s="31"/>
      <c r="F45" s="31"/>
      <c r="G45" s="31"/>
      <c r="H45" s="31"/>
      <c r="I45" s="31"/>
      <c r="J45" s="31"/>
      <c r="K45" s="32"/>
      <c r="L45" s="31"/>
      <c r="M45" s="31"/>
      <c r="N45" s="31"/>
      <c r="O45" s="31"/>
      <c r="P45" s="31"/>
      <c r="Q45" s="31"/>
      <c r="R45" s="32"/>
      <c r="AV45" s="33"/>
      <c r="AW45" s="34"/>
      <c r="AX45" s="34"/>
    </row>
    <row r="46" spans="1:50" x14ac:dyDescent="0.25">
      <c r="A46">
        <v>44</v>
      </c>
      <c r="B46" t="str">
        <f t="shared" si="0"/>
        <v>IT US Equity</v>
      </c>
      <c r="C46" t="s">
        <v>193</v>
      </c>
      <c r="E46" s="31"/>
      <c r="F46" s="31"/>
      <c r="G46" s="31"/>
      <c r="H46" s="31"/>
      <c r="I46" s="31"/>
      <c r="J46" s="31"/>
      <c r="K46" s="32"/>
      <c r="L46" s="31"/>
      <c r="M46" s="31"/>
      <c r="N46" s="31"/>
      <c r="O46" s="31"/>
      <c r="P46" s="31"/>
      <c r="Q46" s="31"/>
      <c r="R46" s="32"/>
      <c r="AV46" s="33"/>
      <c r="AW46" s="34"/>
      <c r="AX46" s="34"/>
    </row>
    <row r="47" spans="1:50" x14ac:dyDescent="0.25">
      <c r="A47">
        <v>45</v>
      </c>
      <c r="B47" t="str">
        <f t="shared" si="0"/>
        <v>BAH US Equity</v>
      </c>
      <c r="C47" t="s">
        <v>194</v>
      </c>
      <c r="E47" s="31"/>
      <c r="F47" s="31"/>
      <c r="G47" s="31"/>
      <c r="H47" s="31"/>
      <c r="I47" s="31"/>
      <c r="J47" s="31"/>
      <c r="K47" s="32"/>
      <c r="L47" s="31"/>
      <c r="M47" s="31"/>
      <c r="N47" s="31"/>
      <c r="O47" s="31"/>
      <c r="P47" s="31"/>
      <c r="Q47" s="31"/>
      <c r="R47" s="32"/>
      <c r="AV47" s="33"/>
      <c r="AW47" s="34"/>
      <c r="AX47" s="34"/>
    </row>
    <row r="48" spans="1:50" x14ac:dyDescent="0.25">
      <c r="A48">
        <v>46</v>
      </c>
      <c r="B48" t="str">
        <f t="shared" si="0"/>
        <v>FCN US Equity</v>
      </c>
      <c r="C48" t="s">
        <v>195</v>
      </c>
      <c r="E48" s="31"/>
      <c r="F48" s="31"/>
      <c r="G48" s="31"/>
      <c r="H48" s="31"/>
      <c r="I48" s="31"/>
      <c r="J48" s="31"/>
      <c r="K48" s="32"/>
      <c r="L48" s="31"/>
      <c r="M48" s="31"/>
      <c r="N48" s="31"/>
      <c r="O48" s="31"/>
      <c r="P48" s="31"/>
      <c r="Q48" s="31"/>
      <c r="R48" s="32"/>
      <c r="AV48" s="33"/>
      <c r="AW48" s="34"/>
      <c r="AX48" s="34"/>
    </row>
    <row r="49" spans="1:50" x14ac:dyDescent="0.25">
      <c r="A49">
        <v>47</v>
      </c>
      <c r="B49" t="str">
        <f t="shared" si="0"/>
        <v>VRSK US Equity</v>
      </c>
      <c r="C49" t="s">
        <v>196</v>
      </c>
      <c r="E49" s="31"/>
      <c r="F49" s="31"/>
      <c r="G49" s="31"/>
      <c r="H49" s="31"/>
      <c r="I49" s="31"/>
      <c r="J49" s="31"/>
      <c r="K49" s="32"/>
      <c r="L49" s="31"/>
      <c r="M49" s="31"/>
      <c r="N49" s="31"/>
      <c r="O49" s="31"/>
      <c r="P49" s="31"/>
      <c r="Q49" s="31"/>
      <c r="R49" s="32"/>
      <c r="AV49" s="33"/>
      <c r="AW49" s="34"/>
      <c r="AX49" s="34"/>
    </row>
    <row r="50" spans="1:50" x14ac:dyDescent="0.25">
      <c r="A50">
        <v>48</v>
      </c>
      <c r="B50" t="str">
        <f t="shared" si="0"/>
        <v>CIGI CN Equity</v>
      </c>
      <c r="C50" t="s">
        <v>197</v>
      </c>
      <c r="E50" s="31"/>
      <c r="F50" s="31"/>
      <c r="G50" s="31"/>
      <c r="H50" s="31"/>
      <c r="I50" s="31"/>
      <c r="J50" s="31"/>
      <c r="K50" s="32"/>
      <c r="L50" s="31"/>
      <c r="M50" s="31"/>
      <c r="N50" s="31"/>
      <c r="O50" s="31"/>
      <c r="P50" s="31"/>
      <c r="Q50" s="31"/>
      <c r="R50" s="32"/>
      <c r="AV50" s="33"/>
      <c r="AW50" s="34"/>
      <c r="AX50" s="34"/>
    </row>
    <row r="51" spans="1:50" x14ac:dyDescent="0.25">
      <c r="A51">
        <v>49</v>
      </c>
      <c r="B51" t="str">
        <f t="shared" si="0"/>
        <v>SCI US Equity</v>
      </c>
      <c r="C51" t="s">
        <v>198</v>
      </c>
      <c r="E51" s="31"/>
      <c r="F51" s="31"/>
      <c r="G51" s="31"/>
      <c r="H51" s="31"/>
      <c r="I51" s="31"/>
      <c r="J51" s="31"/>
      <c r="K51" s="32"/>
      <c r="L51" s="31"/>
      <c r="M51" s="31"/>
      <c r="N51" s="31"/>
      <c r="O51" s="31"/>
      <c r="P51" s="31"/>
      <c r="Q51" s="31"/>
      <c r="R51" s="32"/>
      <c r="AV51" s="33"/>
      <c r="AW51" s="34"/>
      <c r="AX51" s="34"/>
    </row>
    <row r="52" spans="1:50" x14ac:dyDescent="0.25">
      <c r="A52">
        <v>50</v>
      </c>
      <c r="B52" t="str">
        <f t="shared" si="0"/>
        <v>HQY US Equity</v>
      </c>
      <c r="C52" t="s">
        <v>199</v>
      </c>
      <c r="E52" s="31"/>
      <c r="F52" s="31"/>
      <c r="G52" s="31"/>
      <c r="H52" s="31"/>
      <c r="I52" s="31"/>
      <c r="J52" s="31"/>
      <c r="K52" s="32"/>
      <c r="L52" s="31"/>
      <c r="M52" s="31"/>
      <c r="N52" s="31"/>
      <c r="O52" s="31"/>
      <c r="P52" s="31"/>
      <c r="Q52" s="31"/>
      <c r="R52" s="32"/>
      <c r="AV52" s="33"/>
      <c r="AW52" s="34"/>
      <c r="AX52" s="34"/>
    </row>
    <row r="53" spans="1:50" x14ac:dyDescent="0.25">
      <c r="A53">
        <v>51</v>
      </c>
      <c r="B53" t="str">
        <f t="shared" si="0"/>
        <v>NSP US Equity</v>
      </c>
      <c r="C53" t="s">
        <v>200</v>
      </c>
      <c r="E53" s="31"/>
      <c r="F53" s="31"/>
      <c r="G53" s="31"/>
      <c r="H53" s="31"/>
      <c r="I53" s="31"/>
      <c r="J53" s="31"/>
      <c r="K53" s="32"/>
      <c r="L53" s="31"/>
      <c r="M53" s="31"/>
      <c r="N53" s="31"/>
      <c r="O53" s="31"/>
      <c r="P53" s="31"/>
      <c r="Q53" s="31"/>
      <c r="R53" s="32"/>
      <c r="AV53" s="33"/>
      <c r="AW53" s="34"/>
      <c r="AX53" s="34"/>
    </row>
    <row r="54" spans="1:50" x14ac:dyDescent="0.25">
      <c r="A54">
        <v>52</v>
      </c>
      <c r="B54" t="str">
        <f t="shared" si="0"/>
        <v>RHI US Equity</v>
      </c>
      <c r="C54" t="s">
        <v>201</v>
      </c>
      <c r="E54" s="31"/>
      <c r="F54" s="31"/>
      <c r="G54" s="31"/>
      <c r="H54" s="31"/>
      <c r="I54" s="31"/>
      <c r="J54" s="31"/>
      <c r="K54" s="32"/>
      <c r="L54" s="31"/>
      <c r="M54" s="31"/>
      <c r="N54" s="31"/>
      <c r="O54" s="31"/>
      <c r="P54" s="31"/>
      <c r="Q54" s="31"/>
      <c r="R54" s="32"/>
      <c r="AV54" s="33"/>
      <c r="AW54" s="34"/>
      <c r="AX54" s="34"/>
    </row>
    <row r="55" spans="1:50" x14ac:dyDescent="0.25">
      <c r="A55">
        <v>53</v>
      </c>
      <c r="B55" t="str">
        <f t="shared" si="0"/>
        <v>MAN US Equity</v>
      </c>
      <c r="C55" t="s">
        <v>202</v>
      </c>
      <c r="E55" s="31"/>
      <c r="F55" s="31"/>
      <c r="G55" s="31"/>
      <c r="H55" s="31"/>
      <c r="I55" s="31"/>
      <c r="J55" s="31"/>
      <c r="K55" s="32"/>
      <c r="L55" s="31"/>
      <c r="M55" s="31"/>
      <c r="N55" s="31"/>
      <c r="O55" s="31"/>
      <c r="P55" s="31"/>
      <c r="Q55" s="31"/>
      <c r="R55" s="32"/>
      <c r="AV55" s="33"/>
      <c r="AW55" s="34"/>
      <c r="AX55" s="34"/>
    </row>
    <row r="56" spans="1:50" x14ac:dyDescent="0.25">
      <c r="A56">
        <v>54</v>
      </c>
      <c r="B56" t="str">
        <f t="shared" si="0"/>
        <v>AMN US Equity</v>
      </c>
      <c r="C56" t="s">
        <v>203</v>
      </c>
      <c r="E56" s="31"/>
      <c r="F56" s="31"/>
      <c r="G56" s="31"/>
      <c r="H56" s="31"/>
      <c r="I56" s="31"/>
      <c r="J56" s="31"/>
      <c r="K56" s="32"/>
      <c r="L56" s="31"/>
      <c r="M56" s="31"/>
      <c r="N56" s="31"/>
      <c r="O56" s="31"/>
      <c r="P56" s="31"/>
      <c r="Q56" s="31"/>
      <c r="R56" s="32"/>
      <c r="AV56" s="33"/>
      <c r="AW56" s="34"/>
      <c r="AX56" s="34"/>
    </row>
    <row r="57" spans="1:50" x14ac:dyDescent="0.25">
      <c r="A57">
        <v>55</v>
      </c>
      <c r="B57" t="str">
        <f t="shared" si="0"/>
        <v>ASGN US Equity</v>
      </c>
      <c r="C57" t="s">
        <v>204</v>
      </c>
      <c r="E57" s="31"/>
      <c r="F57" s="31"/>
      <c r="G57" s="31"/>
      <c r="H57" s="31"/>
      <c r="I57" s="31"/>
      <c r="J57" s="31"/>
      <c r="K57" s="32"/>
      <c r="L57" s="31"/>
      <c r="M57" s="31"/>
      <c r="N57" s="31"/>
      <c r="O57" s="31"/>
      <c r="P57" s="31"/>
      <c r="Q57" s="31"/>
      <c r="R57" s="32"/>
      <c r="AV57" s="33"/>
      <c r="AW57" s="34"/>
      <c r="AX57" s="34"/>
    </row>
    <row r="58" spans="1:50" x14ac:dyDescent="0.25">
      <c r="A58">
        <v>56</v>
      </c>
      <c r="B58" t="str">
        <f t="shared" si="0"/>
        <v>TNET US Equity</v>
      </c>
      <c r="C58" t="s">
        <v>205</v>
      </c>
      <c r="E58" s="31"/>
      <c r="F58" s="31"/>
      <c r="G58" s="31"/>
      <c r="H58" s="31"/>
      <c r="I58" s="31"/>
      <c r="J58" s="31"/>
      <c r="K58" s="32"/>
      <c r="L58" s="31"/>
      <c r="M58" s="31"/>
      <c r="N58" s="31"/>
      <c r="O58" s="31"/>
      <c r="P58" s="31"/>
      <c r="Q58" s="31"/>
      <c r="R58" s="32"/>
      <c r="AV58" s="33"/>
      <c r="AW58" s="34"/>
      <c r="AX58" s="34"/>
    </row>
    <row r="59" spans="1:50" x14ac:dyDescent="0.25">
      <c r="A59">
        <v>57</v>
      </c>
      <c r="B59" t="str">
        <f t="shared" si="0"/>
        <v>PCTY US Equity</v>
      </c>
      <c r="C59" t="s">
        <v>206</v>
      </c>
      <c r="E59" s="31"/>
      <c r="F59" s="31"/>
      <c r="G59" s="31"/>
      <c r="H59" s="31"/>
      <c r="I59" s="31"/>
      <c r="J59" s="31"/>
      <c r="K59" s="32"/>
      <c r="L59" s="31"/>
      <c r="M59" s="31"/>
      <c r="N59" s="31"/>
      <c r="O59" s="31"/>
      <c r="P59" s="31"/>
      <c r="Q59" s="31"/>
      <c r="R59" s="32"/>
      <c r="AV59" s="33"/>
      <c r="AW59" s="34"/>
      <c r="AX59" s="34"/>
    </row>
    <row r="60" spans="1:50" x14ac:dyDescent="0.25">
      <c r="A60">
        <v>58</v>
      </c>
      <c r="B60" t="str">
        <f t="shared" si="0"/>
        <v>URI US Equity</v>
      </c>
      <c r="C60" t="s">
        <v>207</v>
      </c>
      <c r="E60" s="31"/>
      <c r="F60" s="31"/>
      <c r="G60" s="31"/>
      <c r="H60" s="31"/>
      <c r="I60" s="31"/>
      <c r="J60" s="31"/>
      <c r="K60" s="32"/>
      <c r="L60" s="31"/>
      <c r="M60" s="31"/>
      <c r="N60" s="31"/>
      <c r="O60" s="31"/>
      <c r="P60" s="31"/>
      <c r="Q60" s="31"/>
      <c r="R60" s="32"/>
      <c r="AV60" s="33"/>
      <c r="AW60" s="34"/>
      <c r="AX60" s="34"/>
    </row>
    <row r="61" spans="1:50" x14ac:dyDescent="0.25">
      <c r="A61">
        <v>59</v>
      </c>
      <c r="B61" t="str">
        <f t="shared" si="0"/>
        <v>BFAM US Equity</v>
      </c>
      <c r="C61" t="s">
        <v>208</v>
      </c>
      <c r="E61" s="31"/>
      <c r="F61" s="31"/>
      <c r="G61" s="31"/>
      <c r="H61" s="31"/>
      <c r="I61" s="31"/>
      <c r="J61" s="31"/>
      <c r="K61" s="32"/>
      <c r="L61" s="31"/>
      <c r="M61" s="31"/>
      <c r="N61" s="31"/>
      <c r="O61" s="31"/>
      <c r="P61" s="31"/>
      <c r="Q61" s="31"/>
      <c r="R61" s="32"/>
      <c r="AV61" s="33"/>
      <c r="AW61" s="34"/>
      <c r="AX61" s="34"/>
    </row>
    <row r="62" spans="1:50" x14ac:dyDescent="0.25">
      <c r="A62">
        <v>60</v>
      </c>
      <c r="B62" t="str">
        <f t="shared" si="0"/>
        <v>LOPE US Equity</v>
      </c>
      <c r="C62" t="s">
        <v>209</v>
      </c>
      <c r="E62" s="31"/>
      <c r="F62" s="31"/>
      <c r="G62" s="31"/>
      <c r="H62" s="31"/>
      <c r="I62" s="31"/>
      <c r="J62" s="31"/>
      <c r="K62" s="32"/>
      <c r="L62" s="31"/>
      <c r="M62" s="31"/>
      <c r="N62" s="31"/>
      <c r="O62" s="31"/>
      <c r="P62" s="31"/>
      <c r="Q62" s="31"/>
      <c r="R62" s="32"/>
      <c r="AV62" s="33"/>
      <c r="AW62" s="34"/>
      <c r="AX62" s="34"/>
    </row>
    <row r="63" spans="1:50" x14ac:dyDescent="0.25">
      <c r="A63">
        <v>61</v>
      </c>
      <c r="B63" t="str">
        <f t="shared" si="0"/>
        <v>BCO US Equity</v>
      </c>
      <c r="C63" t="s">
        <v>210</v>
      </c>
      <c r="E63" s="31"/>
      <c r="F63" s="31"/>
      <c r="G63" s="31"/>
      <c r="H63" s="31"/>
      <c r="I63" s="31"/>
      <c r="J63" s="31"/>
      <c r="K63" s="32"/>
      <c r="L63" s="31"/>
      <c r="M63" s="31"/>
      <c r="N63" s="31"/>
      <c r="O63" s="31"/>
      <c r="P63" s="31"/>
      <c r="Q63" s="31"/>
      <c r="R63" s="32"/>
      <c r="AV63" s="33"/>
      <c r="AW63" s="34"/>
      <c r="AX63" s="34"/>
    </row>
    <row r="64" spans="1:50" x14ac:dyDescent="0.25">
      <c r="A64">
        <v>62</v>
      </c>
      <c r="B64" t="str">
        <f t="shared" si="0"/>
        <v>CL US Equity</v>
      </c>
      <c r="C64" t="s">
        <v>211</v>
      </c>
      <c r="E64" s="31"/>
      <c r="F64" s="31"/>
      <c r="G64" s="31"/>
      <c r="H64" s="31"/>
      <c r="I64" s="31"/>
      <c r="J64" s="31"/>
      <c r="K64" s="32"/>
      <c r="L64" s="31"/>
      <c r="M64" s="31"/>
      <c r="N64" s="31"/>
      <c r="O64" s="31"/>
      <c r="P64" s="31"/>
      <c r="Q64" s="31"/>
      <c r="R64" s="32"/>
      <c r="AV64" s="33"/>
      <c r="AW64" s="34"/>
      <c r="AX64" s="34"/>
    </row>
    <row r="65" spans="1:50" x14ac:dyDescent="0.25">
      <c r="A65">
        <v>63</v>
      </c>
      <c r="B65" t="str">
        <f t="shared" si="0"/>
        <v>EL US Equity</v>
      </c>
      <c r="C65" t="s">
        <v>212</v>
      </c>
      <c r="E65" s="31"/>
      <c r="F65" s="31"/>
      <c r="G65" s="31"/>
      <c r="H65" s="31"/>
      <c r="I65" s="31"/>
      <c r="J65" s="31"/>
      <c r="K65" s="32"/>
      <c r="L65" s="31"/>
      <c r="M65" s="31"/>
      <c r="N65" s="31"/>
      <c r="O65" s="31"/>
      <c r="P65" s="31"/>
      <c r="Q65" s="31"/>
      <c r="R65" s="32"/>
      <c r="AV65" s="33"/>
      <c r="AW65" s="34"/>
      <c r="AX65" s="34"/>
    </row>
    <row r="66" spans="1:50" x14ac:dyDescent="0.25">
      <c r="A66">
        <v>64</v>
      </c>
      <c r="B66" t="str">
        <f t="shared" si="0"/>
        <v>PG US Equity</v>
      </c>
      <c r="C66" t="s">
        <v>213</v>
      </c>
      <c r="E66" s="31"/>
      <c r="F66" s="31"/>
      <c r="G66" s="31"/>
      <c r="H66" s="31"/>
      <c r="I66" s="31"/>
      <c r="J66" s="31"/>
      <c r="K66" s="32"/>
      <c r="L66" s="31"/>
      <c r="M66" s="31"/>
      <c r="N66" s="31"/>
      <c r="O66" s="31"/>
      <c r="P66" s="31"/>
      <c r="Q66" s="31"/>
      <c r="R66" s="32"/>
      <c r="AV66" s="33"/>
      <c r="AW66" s="34"/>
      <c r="AX66" s="34"/>
    </row>
    <row r="67" spans="1:50" x14ac:dyDescent="0.25">
      <c r="A67">
        <v>65</v>
      </c>
      <c r="B67" t="str">
        <f t="shared" ref="B67:B130" si="1">(C67&amp; " Equity")</f>
        <v>IDXX US Equity</v>
      </c>
      <c r="C67" t="s">
        <v>214</v>
      </c>
      <c r="E67" s="31"/>
      <c r="F67" s="31"/>
      <c r="G67" s="31"/>
      <c r="H67" s="31"/>
      <c r="I67" s="31"/>
      <c r="J67" s="31"/>
      <c r="K67" s="32"/>
      <c r="L67" s="31"/>
      <c r="M67" s="31"/>
      <c r="N67" s="31"/>
      <c r="O67" s="31"/>
      <c r="P67" s="31"/>
      <c r="Q67" s="31"/>
      <c r="R67" s="32"/>
      <c r="AV67" s="33"/>
      <c r="AW67" s="34"/>
      <c r="AX67" s="34"/>
    </row>
    <row r="68" spans="1:50" x14ac:dyDescent="0.25">
      <c r="A68">
        <v>66</v>
      </c>
      <c r="B68" t="str">
        <f t="shared" si="1"/>
        <v>ABMD US Equity</v>
      </c>
      <c r="C68" t="s">
        <v>215</v>
      </c>
      <c r="E68" s="31"/>
      <c r="F68" s="31"/>
      <c r="G68" s="31"/>
      <c r="H68" s="31"/>
      <c r="I68" s="31"/>
      <c r="J68" s="31"/>
      <c r="K68" s="32"/>
      <c r="L68" s="31"/>
      <c r="M68" s="31"/>
      <c r="N68" s="31"/>
      <c r="O68" s="31"/>
      <c r="P68" s="31"/>
      <c r="Q68" s="31"/>
      <c r="R68" s="32"/>
      <c r="AV68" s="33"/>
      <c r="AW68" s="34"/>
      <c r="AX68" s="34"/>
    </row>
    <row r="69" spans="1:50" x14ac:dyDescent="0.25">
      <c r="A69">
        <v>67</v>
      </c>
      <c r="B69" t="str">
        <f t="shared" si="1"/>
        <v>GMED US Equity</v>
      </c>
      <c r="C69" t="s">
        <v>216</v>
      </c>
      <c r="E69" s="31"/>
      <c r="F69" s="31"/>
      <c r="G69" s="31"/>
      <c r="H69" s="31"/>
      <c r="I69" s="31"/>
      <c r="J69" s="31"/>
      <c r="K69" s="32"/>
      <c r="L69" s="31"/>
      <c r="M69" s="31"/>
      <c r="N69" s="31"/>
      <c r="O69" s="31"/>
      <c r="P69" s="31"/>
      <c r="Q69" s="31"/>
      <c r="R69" s="32"/>
      <c r="AV69" s="33"/>
      <c r="AW69" s="34"/>
      <c r="AX69" s="34"/>
    </row>
    <row r="70" spans="1:50" x14ac:dyDescent="0.25">
      <c r="A70">
        <v>68</v>
      </c>
      <c r="B70" t="str">
        <f t="shared" si="1"/>
        <v>MASI US Equity</v>
      </c>
      <c r="C70" t="s">
        <v>217</v>
      </c>
      <c r="E70" s="31"/>
      <c r="F70" s="31"/>
      <c r="G70" s="31"/>
      <c r="H70" s="31"/>
      <c r="I70" s="31"/>
      <c r="J70" s="31"/>
      <c r="K70" s="32"/>
      <c r="L70" s="31"/>
      <c r="M70" s="31"/>
      <c r="N70" s="31"/>
      <c r="O70" s="31"/>
      <c r="P70" s="31"/>
      <c r="Q70" s="31"/>
      <c r="R70" s="32"/>
      <c r="AV70" s="33"/>
      <c r="AW70" s="34"/>
      <c r="AX70" s="34"/>
    </row>
    <row r="71" spans="1:50" x14ac:dyDescent="0.25">
      <c r="A71">
        <v>69</v>
      </c>
      <c r="B71" t="str">
        <f t="shared" si="1"/>
        <v>RMD US Equity</v>
      </c>
      <c r="C71" t="s">
        <v>218</v>
      </c>
      <c r="E71" s="31"/>
      <c r="F71" s="31"/>
      <c r="G71" s="31"/>
      <c r="H71" s="31"/>
      <c r="I71" s="31"/>
      <c r="J71" s="31"/>
      <c r="K71" s="32"/>
      <c r="L71" s="31"/>
      <c r="M71" s="31"/>
      <c r="N71" s="31"/>
      <c r="O71" s="31"/>
      <c r="P71" s="31"/>
      <c r="Q71" s="31"/>
      <c r="R71" s="32"/>
      <c r="AV71" s="33"/>
      <c r="AW71" s="34"/>
      <c r="AX71" s="34"/>
    </row>
    <row r="72" spans="1:50" x14ac:dyDescent="0.25">
      <c r="A72">
        <v>70</v>
      </c>
      <c r="B72" t="str">
        <f t="shared" si="1"/>
        <v>RGEN US Equity</v>
      </c>
      <c r="C72" t="s">
        <v>219</v>
      </c>
      <c r="E72" s="31"/>
      <c r="F72" s="31"/>
      <c r="G72" s="31"/>
      <c r="H72" s="31"/>
      <c r="I72" s="31"/>
      <c r="J72" s="31"/>
      <c r="K72" s="32"/>
      <c r="L72" s="31"/>
      <c r="M72" s="31"/>
      <c r="N72" s="31"/>
      <c r="O72" s="31"/>
      <c r="P72" s="31"/>
      <c r="Q72" s="31"/>
      <c r="R72" s="32"/>
      <c r="AV72" s="33"/>
      <c r="AW72" s="34"/>
      <c r="AX72" s="34"/>
    </row>
    <row r="73" spans="1:50" x14ac:dyDescent="0.25">
      <c r="A73">
        <v>71</v>
      </c>
      <c r="B73" t="str">
        <f t="shared" si="1"/>
        <v>HSIC US Equity</v>
      </c>
      <c r="C73" t="s">
        <v>220</v>
      </c>
      <c r="E73" s="31"/>
      <c r="F73" s="31"/>
      <c r="G73" s="31"/>
      <c r="H73" s="31"/>
      <c r="I73" s="31"/>
      <c r="J73" s="31"/>
      <c r="K73" s="32"/>
      <c r="L73" s="31"/>
      <c r="M73" s="31"/>
      <c r="N73" s="31"/>
      <c r="O73" s="31"/>
      <c r="P73" s="31"/>
      <c r="Q73" s="31"/>
      <c r="R73" s="32"/>
      <c r="AV73" s="33"/>
      <c r="AW73" s="34"/>
      <c r="AX73" s="34"/>
    </row>
    <row r="74" spans="1:50" x14ac:dyDescent="0.25">
      <c r="A74">
        <v>72</v>
      </c>
      <c r="B74" t="str">
        <f t="shared" si="1"/>
        <v>VAR US Equity</v>
      </c>
      <c r="C74" t="s">
        <v>221</v>
      </c>
      <c r="E74" s="31"/>
      <c r="F74" s="31"/>
      <c r="G74" s="31"/>
      <c r="H74" s="31"/>
      <c r="I74" s="31"/>
      <c r="J74" s="31"/>
      <c r="K74" s="32"/>
      <c r="L74" s="31"/>
      <c r="M74" s="31"/>
      <c r="N74" s="31"/>
      <c r="O74" s="31"/>
      <c r="P74" s="31"/>
      <c r="Q74" s="31"/>
      <c r="R74" s="32"/>
      <c r="AV74" s="33"/>
      <c r="AW74" s="34"/>
      <c r="AX74" s="34"/>
    </row>
    <row r="75" spans="1:50" x14ac:dyDescent="0.25">
      <c r="A75">
        <v>73</v>
      </c>
      <c r="B75" t="str">
        <f t="shared" si="1"/>
        <v>BRKR US Equity</v>
      </c>
      <c r="C75" t="s">
        <v>222</v>
      </c>
      <c r="E75" s="31"/>
      <c r="F75" s="31"/>
      <c r="G75" s="31"/>
      <c r="H75" s="31"/>
      <c r="I75" s="31"/>
      <c r="J75" s="31"/>
      <c r="K75" s="32"/>
      <c r="L75" s="31"/>
      <c r="M75" s="31"/>
      <c r="N75" s="31"/>
      <c r="O75" s="31"/>
      <c r="P75" s="31"/>
      <c r="Q75" s="31"/>
      <c r="R75" s="32"/>
      <c r="AV75" s="33"/>
      <c r="AW75" s="34"/>
      <c r="AX75" s="34"/>
    </row>
    <row r="76" spans="1:50" x14ac:dyDescent="0.25">
      <c r="A76">
        <v>74</v>
      </c>
      <c r="B76" t="str">
        <f t="shared" si="1"/>
        <v>HUM US Equity</v>
      </c>
      <c r="C76" t="s">
        <v>223</v>
      </c>
      <c r="E76" s="31"/>
      <c r="F76" s="31"/>
      <c r="G76" s="31"/>
      <c r="H76" s="31"/>
      <c r="I76" s="31"/>
      <c r="J76" s="31"/>
      <c r="K76" s="32"/>
      <c r="L76" s="31"/>
      <c r="M76" s="31"/>
      <c r="N76" s="31"/>
      <c r="O76" s="31"/>
      <c r="P76" s="31"/>
      <c r="Q76" s="31"/>
      <c r="R76" s="32"/>
      <c r="AV76" s="33"/>
      <c r="AW76" s="34"/>
      <c r="AX76" s="34"/>
    </row>
    <row r="77" spans="1:50" x14ac:dyDescent="0.25">
      <c r="A77">
        <v>75</v>
      </c>
      <c r="B77" t="str">
        <f t="shared" si="1"/>
        <v>ANTM US Equity</v>
      </c>
      <c r="C77" t="s">
        <v>224</v>
      </c>
      <c r="E77" s="31"/>
      <c r="F77" s="31"/>
      <c r="G77" s="31"/>
      <c r="H77" s="31"/>
      <c r="I77" s="31"/>
      <c r="J77" s="31"/>
      <c r="K77" s="32"/>
      <c r="L77" s="31"/>
      <c r="M77" s="31"/>
      <c r="N77" s="31"/>
      <c r="O77" s="31"/>
      <c r="P77" s="31"/>
      <c r="Q77" s="31"/>
      <c r="R77" s="32"/>
      <c r="AV77" s="33"/>
      <c r="AW77" s="34"/>
      <c r="AX77" s="34"/>
    </row>
    <row r="78" spans="1:50" x14ac:dyDescent="0.25">
      <c r="A78">
        <v>76</v>
      </c>
      <c r="B78" t="str">
        <f t="shared" si="1"/>
        <v>CHE US Equity</v>
      </c>
      <c r="C78" t="s">
        <v>225</v>
      </c>
      <c r="E78" s="31"/>
      <c r="F78" s="31"/>
      <c r="G78" s="31"/>
      <c r="H78" s="31"/>
      <c r="I78" s="31"/>
      <c r="J78" s="31"/>
      <c r="K78" s="32"/>
      <c r="L78" s="31"/>
      <c r="M78" s="31"/>
      <c r="N78" s="31"/>
      <c r="O78" s="31"/>
      <c r="P78" s="31"/>
      <c r="Q78" s="31"/>
      <c r="R78" s="32"/>
      <c r="AV78" s="33"/>
      <c r="AW78" s="34"/>
      <c r="AX78" s="34"/>
    </row>
    <row r="79" spans="1:50" x14ac:dyDescent="0.25">
      <c r="A79">
        <v>77</v>
      </c>
      <c r="B79" t="str">
        <f t="shared" si="1"/>
        <v>CNC US Equity</v>
      </c>
      <c r="C79" t="s">
        <v>226</v>
      </c>
      <c r="E79" s="31"/>
      <c r="F79" s="31"/>
      <c r="G79" s="31"/>
      <c r="H79" s="31"/>
      <c r="I79" s="31"/>
      <c r="J79" s="31"/>
      <c r="K79" s="32"/>
      <c r="L79" s="31"/>
      <c r="M79" s="31"/>
      <c r="N79" s="31"/>
      <c r="O79" s="31"/>
      <c r="P79" s="31"/>
      <c r="Q79" s="31"/>
      <c r="R79" s="32"/>
      <c r="AV79" s="33"/>
      <c r="AW79" s="34"/>
      <c r="AX79" s="34"/>
    </row>
    <row r="80" spans="1:50" x14ac:dyDescent="0.25">
      <c r="A80">
        <v>78</v>
      </c>
      <c r="B80" t="str">
        <f t="shared" si="1"/>
        <v>MOH US Equity</v>
      </c>
      <c r="C80" t="s">
        <v>227</v>
      </c>
      <c r="E80" s="31"/>
      <c r="F80" s="31"/>
      <c r="G80" s="31"/>
      <c r="H80" s="31"/>
      <c r="I80" s="31"/>
      <c r="J80" s="31"/>
      <c r="K80" s="32"/>
      <c r="L80" s="31"/>
      <c r="M80" s="31"/>
      <c r="N80" s="31"/>
      <c r="O80" s="31"/>
      <c r="P80" s="31"/>
      <c r="Q80" s="31"/>
      <c r="R80" s="32"/>
      <c r="AV80" s="33"/>
      <c r="AW80" s="34"/>
      <c r="AX80" s="34"/>
    </row>
    <row r="81" spans="1:50" x14ac:dyDescent="0.25">
      <c r="A81">
        <v>79</v>
      </c>
      <c r="B81" t="str">
        <f t="shared" si="1"/>
        <v>AMED US Equity</v>
      </c>
      <c r="C81" t="s">
        <v>228</v>
      </c>
      <c r="E81" s="31"/>
      <c r="F81" s="31"/>
      <c r="G81" s="31"/>
      <c r="H81" s="31"/>
      <c r="I81" s="31"/>
      <c r="J81" s="31"/>
      <c r="K81" s="32"/>
      <c r="L81" s="31"/>
      <c r="M81" s="31"/>
      <c r="N81" s="31"/>
      <c r="O81" s="31"/>
      <c r="P81" s="31"/>
      <c r="Q81" s="31"/>
      <c r="R81" s="32"/>
      <c r="AV81" s="33"/>
      <c r="AW81" s="34"/>
      <c r="AX81" s="34"/>
    </row>
    <row r="82" spans="1:50" x14ac:dyDescent="0.25">
      <c r="A82">
        <v>80</v>
      </c>
      <c r="B82" t="str">
        <f t="shared" si="1"/>
        <v>DVA US Equity</v>
      </c>
      <c r="C82" t="s">
        <v>318</v>
      </c>
      <c r="E82" s="31"/>
      <c r="F82" s="31"/>
      <c r="G82" s="31"/>
      <c r="H82" s="31"/>
      <c r="I82" s="31"/>
      <c r="J82" s="31"/>
      <c r="K82" s="32"/>
      <c r="L82" s="31"/>
      <c r="M82" s="31"/>
      <c r="N82" s="31"/>
      <c r="O82" s="31"/>
      <c r="P82" s="31"/>
      <c r="Q82" s="31"/>
      <c r="R82" s="32"/>
      <c r="AV82" s="33"/>
      <c r="AW82" s="34"/>
      <c r="AX82" s="34"/>
    </row>
    <row r="83" spans="1:50" x14ac:dyDescent="0.25">
      <c r="A83">
        <v>81</v>
      </c>
      <c r="B83" t="str">
        <f t="shared" si="1"/>
        <v>DGX US Equity</v>
      </c>
      <c r="C83" t="s">
        <v>229</v>
      </c>
      <c r="E83" s="31"/>
      <c r="F83" s="31"/>
      <c r="G83" s="31"/>
      <c r="H83" s="31"/>
      <c r="I83" s="31"/>
      <c r="J83" s="31"/>
      <c r="K83" s="32"/>
      <c r="L83" s="31"/>
      <c r="M83" s="31"/>
      <c r="N83" s="31"/>
      <c r="O83" s="31"/>
      <c r="P83" s="31"/>
      <c r="Q83" s="31"/>
      <c r="R83" s="32"/>
      <c r="AV83" s="33"/>
      <c r="AW83" s="34"/>
      <c r="AX83" s="34"/>
    </row>
    <row r="84" spans="1:50" x14ac:dyDescent="0.25">
      <c r="A84">
        <v>82</v>
      </c>
      <c r="B84" t="str">
        <f t="shared" si="1"/>
        <v>UNH US Equity</v>
      </c>
      <c r="C84" t="s">
        <v>230</v>
      </c>
      <c r="E84" s="31"/>
      <c r="F84" s="31"/>
      <c r="G84" s="31"/>
      <c r="H84" s="31"/>
      <c r="I84" s="31"/>
      <c r="J84" s="31"/>
      <c r="K84" s="32"/>
      <c r="L84" s="31"/>
      <c r="M84" s="31"/>
      <c r="N84" s="31"/>
      <c r="O84" s="31"/>
      <c r="P84" s="31"/>
      <c r="Q84" s="31"/>
      <c r="R84" s="32"/>
      <c r="AV84" s="33"/>
      <c r="AW84" s="34"/>
      <c r="AX84" s="34"/>
    </row>
    <row r="85" spans="1:50" x14ac:dyDescent="0.25">
      <c r="A85">
        <v>83</v>
      </c>
      <c r="B85" t="str">
        <f t="shared" si="1"/>
        <v>CLX US Equity</v>
      </c>
      <c r="C85" t="s">
        <v>231</v>
      </c>
      <c r="E85" s="31"/>
      <c r="F85" s="31"/>
      <c r="G85" s="31"/>
      <c r="H85" s="31"/>
      <c r="I85" s="31"/>
      <c r="J85" s="31"/>
      <c r="K85" s="32"/>
      <c r="L85" s="31"/>
      <c r="M85" s="31"/>
      <c r="N85" s="31"/>
      <c r="O85" s="31"/>
      <c r="P85" s="31"/>
      <c r="Q85" s="31"/>
      <c r="R85" s="32"/>
      <c r="AV85" s="33"/>
      <c r="AW85" s="34"/>
      <c r="AX85" s="34"/>
    </row>
    <row r="86" spans="1:50" x14ac:dyDescent="0.25">
      <c r="A86">
        <v>84</v>
      </c>
      <c r="B86" t="str">
        <f t="shared" si="1"/>
        <v>KMB US Equity</v>
      </c>
      <c r="C86" t="s">
        <v>232</v>
      </c>
      <c r="E86" s="31"/>
      <c r="F86" s="31"/>
      <c r="G86" s="31"/>
      <c r="H86" s="31"/>
      <c r="I86" s="31"/>
      <c r="J86" s="31"/>
      <c r="K86" s="32"/>
      <c r="L86" s="31"/>
      <c r="M86" s="31"/>
      <c r="N86" s="31"/>
      <c r="O86" s="31"/>
      <c r="P86" s="31"/>
      <c r="Q86" s="31"/>
      <c r="R86" s="32"/>
      <c r="AV86" s="33"/>
      <c r="AW86" s="34"/>
      <c r="AX86" s="34"/>
    </row>
    <row r="87" spans="1:50" x14ac:dyDescent="0.25">
      <c r="A87">
        <v>85</v>
      </c>
      <c r="B87" t="str">
        <f t="shared" si="1"/>
        <v>CHD US Equity</v>
      </c>
      <c r="C87" t="s">
        <v>233</v>
      </c>
      <c r="E87" s="31"/>
      <c r="F87" s="31"/>
      <c r="G87" s="31"/>
      <c r="H87" s="31"/>
      <c r="I87" s="31"/>
      <c r="J87" s="31"/>
      <c r="K87" s="32"/>
      <c r="L87" s="31"/>
      <c r="M87" s="31"/>
      <c r="N87" s="31"/>
      <c r="O87" s="31"/>
      <c r="P87" s="31"/>
      <c r="Q87" s="31"/>
      <c r="R87" s="32"/>
      <c r="AV87" s="33"/>
      <c r="AW87" s="34"/>
      <c r="AX87" s="34"/>
    </row>
    <row r="88" spans="1:50" x14ac:dyDescent="0.25">
      <c r="A88">
        <v>86</v>
      </c>
      <c r="B88" t="str">
        <f t="shared" si="1"/>
        <v>ABBV US Equity</v>
      </c>
      <c r="C88" t="s">
        <v>234</v>
      </c>
      <c r="E88" s="31"/>
      <c r="F88" s="31"/>
      <c r="G88" s="31"/>
      <c r="H88" s="31"/>
      <c r="I88" s="31"/>
      <c r="J88" s="31"/>
      <c r="K88" s="32"/>
      <c r="L88" s="31"/>
      <c r="M88" s="31"/>
      <c r="N88" s="31"/>
      <c r="O88" s="31"/>
      <c r="P88" s="31"/>
      <c r="Q88" s="31"/>
      <c r="R88" s="32"/>
      <c r="AV88" s="33"/>
      <c r="AW88" s="34"/>
      <c r="AX88" s="34"/>
    </row>
    <row r="89" spans="1:50" x14ac:dyDescent="0.25">
      <c r="A89">
        <v>87</v>
      </c>
      <c r="B89" t="str">
        <f t="shared" si="1"/>
        <v>BMY US Equity</v>
      </c>
      <c r="C89" t="s">
        <v>235</v>
      </c>
      <c r="E89" s="31"/>
      <c r="F89" s="31"/>
      <c r="G89" s="31"/>
      <c r="H89" s="31"/>
      <c r="I89" s="31"/>
      <c r="J89" s="31"/>
      <c r="K89" s="32"/>
      <c r="L89" s="31"/>
      <c r="M89" s="31"/>
      <c r="N89" s="31"/>
      <c r="O89" s="31"/>
      <c r="P89" s="31"/>
      <c r="Q89" s="31"/>
      <c r="R89" s="32"/>
      <c r="AV89" s="33"/>
      <c r="AW89" s="34"/>
      <c r="AX89" s="34"/>
    </row>
    <row r="90" spans="1:50" x14ac:dyDescent="0.25">
      <c r="A90">
        <v>88</v>
      </c>
      <c r="B90" t="str">
        <f t="shared" si="1"/>
        <v>ZTS US Equity</v>
      </c>
      <c r="C90" t="s">
        <v>236</v>
      </c>
      <c r="E90" s="31"/>
      <c r="F90" s="31"/>
      <c r="G90" s="31"/>
      <c r="H90" s="31"/>
      <c r="I90" s="31"/>
      <c r="J90" s="31"/>
      <c r="K90" s="32"/>
      <c r="L90" s="31"/>
      <c r="M90" s="31"/>
      <c r="N90" s="31"/>
      <c r="O90" s="31"/>
      <c r="P90" s="31"/>
      <c r="Q90" s="31"/>
      <c r="R90" s="32"/>
      <c r="AV90" s="33"/>
      <c r="AW90" s="34"/>
      <c r="AX90" s="34"/>
    </row>
    <row r="91" spans="1:50" x14ac:dyDescent="0.25">
      <c r="A91">
        <v>89</v>
      </c>
      <c r="B91" t="str">
        <f t="shared" si="1"/>
        <v>MRK US Equity</v>
      </c>
      <c r="C91" t="s">
        <v>237</v>
      </c>
      <c r="E91" s="31"/>
      <c r="F91" s="31"/>
      <c r="G91" s="31"/>
      <c r="H91" s="31"/>
      <c r="I91" s="31"/>
      <c r="J91" s="31"/>
      <c r="K91" s="32"/>
      <c r="L91" s="31"/>
      <c r="M91" s="31"/>
      <c r="N91" s="31"/>
      <c r="O91" s="31"/>
      <c r="P91" s="31"/>
      <c r="Q91" s="31"/>
      <c r="R91" s="32"/>
      <c r="AV91" s="33"/>
      <c r="AW91" s="34"/>
      <c r="AX91" s="34"/>
    </row>
    <row r="92" spans="1:50" x14ac:dyDescent="0.25">
      <c r="A92">
        <v>90</v>
      </c>
      <c r="B92" t="str">
        <f t="shared" si="1"/>
        <v>PINC US Equity</v>
      </c>
      <c r="C92" t="s">
        <v>238</v>
      </c>
      <c r="E92" s="31"/>
      <c r="F92" s="31"/>
      <c r="G92" s="31"/>
      <c r="H92" s="31"/>
      <c r="I92" s="31"/>
      <c r="J92" s="31"/>
      <c r="K92" s="32"/>
      <c r="L92" s="31"/>
      <c r="M92" s="31"/>
      <c r="N92" s="31"/>
      <c r="O92" s="31"/>
      <c r="P92" s="31"/>
      <c r="Q92" s="31"/>
      <c r="R92" s="32"/>
      <c r="AV92" s="33"/>
      <c r="AW92" s="34"/>
      <c r="AX92" s="34"/>
    </row>
    <row r="93" spans="1:50" x14ac:dyDescent="0.25">
      <c r="A93">
        <v>91</v>
      </c>
      <c r="B93" t="str">
        <f t="shared" si="1"/>
        <v>CAH US Equity</v>
      </c>
      <c r="C93" t="s">
        <v>239</v>
      </c>
      <c r="E93" s="31"/>
      <c r="F93" s="31"/>
      <c r="G93" s="31"/>
      <c r="H93" s="31"/>
      <c r="I93" s="31"/>
      <c r="J93" s="31"/>
      <c r="K93" s="32"/>
      <c r="L93" s="31"/>
      <c r="M93" s="31"/>
      <c r="N93" s="31"/>
      <c r="O93" s="31"/>
      <c r="P93" s="31"/>
      <c r="Q93" s="31"/>
      <c r="R93" s="32"/>
      <c r="AV93" s="33"/>
      <c r="AW93" s="34"/>
      <c r="AX93" s="34"/>
    </row>
    <row r="94" spans="1:50" x14ac:dyDescent="0.25">
      <c r="A94">
        <v>92</v>
      </c>
      <c r="B94" t="str">
        <f t="shared" si="1"/>
        <v>MCK US Equity</v>
      </c>
      <c r="C94" t="s">
        <v>240</v>
      </c>
      <c r="E94" s="31"/>
      <c r="F94" s="31"/>
      <c r="G94" s="31"/>
      <c r="H94" s="31"/>
      <c r="I94" s="31"/>
      <c r="J94" s="31"/>
      <c r="K94" s="32"/>
      <c r="L94" s="31"/>
      <c r="M94" s="31"/>
      <c r="N94" s="31"/>
      <c r="O94" s="31"/>
      <c r="P94" s="31"/>
      <c r="Q94" s="31"/>
      <c r="R94" s="32"/>
      <c r="AV94" s="33"/>
      <c r="AW94" s="34"/>
      <c r="AX94" s="34"/>
    </row>
    <row r="95" spans="1:50" x14ac:dyDescent="0.25">
      <c r="A95">
        <v>93</v>
      </c>
      <c r="B95" t="str">
        <f t="shared" si="1"/>
        <v>ABC US Equity</v>
      </c>
      <c r="C95" t="s">
        <v>241</v>
      </c>
      <c r="E95" s="31"/>
      <c r="F95" s="31"/>
      <c r="G95" s="31"/>
      <c r="H95" s="31"/>
      <c r="I95" s="31"/>
      <c r="J95" s="31"/>
      <c r="K95" s="32"/>
      <c r="L95" s="31"/>
      <c r="M95" s="31"/>
      <c r="N95" s="31"/>
      <c r="O95" s="31"/>
      <c r="P95" s="31"/>
      <c r="Q95" s="31"/>
      <c r="R95" s="32"/>
      <c r="AV95" s="33"/>
      <c r="AW95" s="34"/>
      <c r="AX95" s="34"/>
    </row>
    <row r="96" spans="1:50" x14ac:dyDescent="0.25">
      <c r="A96">
        <v>94</v>
      </c>
      <c r="B96" t="str">
        <f t="shared" si="1"/>
        <v>CI US Equity</v>
      </c>
      <c r="C96" t="s">
        <v>242</v>
      </c>
      <c r="E96" s="31"/>
      <c r="F96" s="31"/>
      <c r="G96" s="31"/>
      <c r="H96" s="31"/>
      <c r="I96" s="31"/>
      <c r="J96" s="31"/>
      <c r="K96" s="32"/>
      <c r="L96" s="31"/>
      <c r="M96" s="31"/>
      <c r="N96" s="31"/>
      <c r="O96" s="31"/>
      <c r="P96" s="31"/>
      <c r="Q96" s="31"/>
      <c r="R96" s="32"/>
      <c r="AV96" s="33"/>
      <c r="AW96" s="34"/>
      <c r="AX96" s="34"/>
    </row>
    <row r="97" spans="1:52" x14ac:dyDescent="0.25">
      <c r="A97">
        <v>95</v>
      </c>
      <c r="B97" t="str">
        <f t="shared" si="1"/>
        <v>CVS US Equity</v>
      </c>
      <c r="C97" t="s">
        <v>243</v>
      </c>
      <c r="E97" s="31"/>
      <c r="F97" s="31"/>
      <c r="G97" s="31"/>
      <c r="H97" s="31"/>
      <c r="I97" s="31"/>
      <c r="J97" s="31"/>
      <c r="K97" s="32"/>
      <c r="L97" s="31"/>
      <c r="M97" s="31"/>
      <c r="N97" s="31"/>
      <c r="O97" s="31"/>
      <c r="P97" s="31"/>
      <c r="Q97" s="31"/>
      <c r="R97" s="32"/>
      <c r="AV97" s="33"/>
      <c r="AW97" s="34"/>
      <c r="AX97" s="34"/>
    </row>
    <row r="98" spans="1:52" x14ac:dyDescent="0.25">
      <c r="A98">
        <v>96</v>
      </c>
      <c r="B98" t="str">
        <f t="shared" si="1"/>
        <v>NEOG US Equity</v>
      </c>
      <c r="C98" t="s">
        <v>244</v>
      </c>
      <c r="E98" s="31"/>
      <c r="F98" s="31"/>
      <c r="G98" s="31"/>
      <c r="H98" s="31"/>
      <c r="I98" s="31"/>
      <c r="J98" s="31"/>
      <c r="K98" s="32"/>
      <c r="L98" s="31"/>
      <c r="M98" s="31"/>
      <c r="N98" s="31"/>
      <c r="O98" s="31"/>
      <c r="P98" s="31"/>
      <c r="Q98" s="31"/>
      <c r="R98" s="32"/>
      <c r="AV98" s="33"/>
      <c r="AW98" s="34"/>
      <c r="AX98" s="34"/>
    </row>
    <row r="99" spans="1:52" x14ac:dyDescent="0.25">
      <c r="A99">
        <v>97</v>
      </c>
      <c r="B99" t="str">
        <f t="shared" si="1"/>
        <v>HLF US Equity</v>
      </c>
      <c r="C99" t="s">
        <v>245</v>
      </c>
      <c r="E99" s="31"/>
      <c r="F99" s="31"/>
      <c r="G99" s="31"/>
      <c r="H99" s="31"/>
      <c r="I99" s="31"/>
      <c r="J99" s="31"/>
      <c r="K99" s="32"/>
      <c r="L99" s="31"/>
      <c r="M99" s="31"/>
      <c r="N99" s="31"/>
      <c r="O99" s="31"/>
      <c r="P99" s="31"/>
      <c r="Q99" s="31"/>
      <c r="R99" s="32"/>
      <c r="AV99" s="33"/>
      <c r="AW99" s="34"/>
      <c r="AX99" s="34"/>
    </row>
    <row r="100" spans="1:52" x14ac:dyDescent="0.25">
      <c r="A100">
        <v>98</v>
      </c>
      <c r="B100" t="str">
        <f t="shared" si="1"/>
        <v>MA US Equity</v>
      </c>
      <c r="C100" t="s">
        <v>246</v>
      </c>
      <c r="E100" s="31"/>
      <c r="F100" s="31"/>
      <c r="G100" s="31"/>
      <c r="H100" s="31"/>
      <c r="I100" s="31"/>
      <c r="J100" s="31"/>
      <c r="K100" s="32"/>
      <c r="L100" s="31"/>
      <c r="M100" s="31"/>
      <c r="N100" s="31"/>
      <c r="O100" s="31"/>
      <c r="P100" s="31"/>
      <c r="Q100" s="31"/>
      <c r="R100" s="32"/>
      <c r="AV100" s="33"/>
      <c r="AW100" s="34"/>
      <c r="AX100" s="34"/>
    </row>
    <row r="101" spans="1:52" x14ac:dyDescent="0.25">
      <c r="A101">
        <v>99</v>
      </c>
      <c r="B101" t="str">
        <f t="shared" si="1"/>
        <v>WU US Equity</v>
      </c>
      <c r="C101" t="s">
        <v>319</v>
      </c>
      <c r="D101" t="s">
        <v>554</v>
      </c>
      <c r="E101" s="31">
        <v>1.0900942959331035E-2</v>
      </c>
      <c r="F101" s="31">
        <v>0.26626719826754774</v>
      </c>
      <c r="G101" s="31">
        <v>-4.6607635694572203</v>
      </c>
      <c r="H101" s="31">
        <v>0.46435336531117294</v>
      </c>
      <c r="I101" s="31">
        <v>0.31261723624382848</v>
      </c>
      <c r="J101" s="31">
        <v>4.7029756264364994E-2</v>
      </c>
      <c r="K101" s="32">
        <v>1.3519373134026633</v>
      </c>
      <c r="L101" s="31">
        <v>1.1874807667939802E-2</v>
      </c>
      <c r="M101" s="31">
        <v>0.24809030572997728</v>
      </c>
      <c r="N101" s="31">
        <v>-1.9531766753698867</v>
      </c>
      <c r="O101" s="31">
        <v>0.52178563124854682</v>
      </c>
      <c r="P101" s="31">
        <v>0.39227972830766289</v>
      </c>
      <c r="Q101" s="31">
        <v>4.2170253662230248E-2</v>
      </c>
      <c r="R101" s="32">
        <v>1.7740842226708968</v>
      </c>
      <c r="S101">
        <v>2</v>
      </c>
      <c r="T101">
        <v>1</v>
      </c>
      <c r="U101">
        <v>2</v>
      </c>
      <c r="V101">
        <v>3</v>
      </c>
      <c r="W101">
        <v>1</v>
      </c>
      <c r="X101">
        <v>3</v>
      </c>
      <c r="Y101">
        <v>3</v>
      </c>
      <c r="Z101">
        <v>3</v>
      </c>
      <c r="AA101">
        <v>1</v>
      </c>
      <c r="AB101">
        <v>2</v>
      </c>
      <c r="AC101">
        <v>1</v>
      </c>
      <c r="AD101">
        <v>3</v>
      </c>
      <c r="AE101">
        <v>3</v>
      </c>
      <c r="AF101" t="s">
        <v>131</v>
      </c>
      <c r="AG101" t="s">
        <v>545</v>
      </c>
      <c r="AH101" t="s">
        <v>133</v>
      </c>
      <c r="AI101" t="s">
        <v>555</v>
      </c>
      <c r="AJ101" t="s">
        <v>556</v>
      </c>
      <c r="AK101" t="s">
        <v>557</v>
      </c>
      <c r="AL101" t="s">
        <v>143</v>
      </c>
      <c r="AM101" t="s">
        <v>137</v>
      </c>
      <c r="AN101" t="s">
        <v>558</v>
      </c>
      <c r="AO101" t="s">
        <v>139</v>
      </c>
      <c r="AP101" t="s">
        <v>140</v>
      </c>
      <c r="AQ101" t="s">
        <v>559</v>
      </c>
      <c r="AR101">
        <v>3</v>
      </c>
      <c r="AS101">
        <v>20</v>
      </c>
      <c r="AT101">
        <v>33</v>
      </c>
      <c r="AU101">
        <v>38</v>
      </c>
      <c r="AV101" s="33" t="s">
        <v>142</v>
      </c>
      <c r="AW101" s="34">
        <v>25.384615384615383</v>
      </c>
      <c r="AX101" s="34">
        <v>22</v>
      </c>
      <c r="AY101">
        <v>38</v>
      </c>
      <c r="AZ101">
        <v>1</v>
      </c>
    </row>
    <row r="102" spans="1:52" x14ac:dyDescent="0.25">
      <c r="A102">
        <v>100</v>
      </c>
      <c r="B102" t="str">
        <f t="shared" si="1"/>
        <v>V US Equity</v>
      </c>
      <c r="C102" t="s">
        <v>247</v>
      </c>
      <c r="E102" s="31"/>
      <c r="F102" s="31"/>
      <c r="G102" s="31"/>
      <c r="H102" s="31"/>
      <c r="I102" s="31"/>
      <c r="J102" s="31"/>
      <c r="K102" s="32"/>
      <c r="L102" s="31"/>
      <c r="M102" s="31"/>
      <c r="N102" s="31"/>
      <c r="O102" s="31"/>
      <c r="P102" s="31"/>
      <c r="Q102" s="31"/>
      <c r="R102" s="32"/>
      <c r="AV102" s="33"/>
      <c r="AW102" s="34"/>
      <c r="AX102" s="34"/>
    </row>
    <row r="103" spans="1:52" x14ac:dyDescent="0.25">
      <c r="A103">
        <v>101</v>
      </c>
      <c r="B103" t="str">
        <f t="shared" si="1"/>
        <v>HLI US Equity</v>
      </c>
      <c r="C103" t="s">
        <v>248</v>
      </c>
      <c r="E103" s="31"/>
      <c r="F103" s="31"/>
      <c r="G103" s="31"/>
      <c r="H103" s="31"/>
      <c r="I103" s="31"/>
      <c r="J103" s="31"/>
      <c r="K103" s="32"/>
      <c r="L103" s="31"/>
      <c r="M103" s="31"/>
      <c r="N103" s="31"/>
      <c r="O103" s="31"/>
      <c r="P103" s="31"/>
      <c r="Q103" s="31"/>
      <c r="R103" s="32"/>
      <c r="AV103" s="33"/>
      <c r="AW103" s="34"/>
      <c r="AX103" s="34"/>
    </row>
    <row r="104" spans="1:52" x14ac:dyDescent="0.25">
      <c r="A104">
        <v>102</v>
      </c>
      <c r="B104" t="str">
        <f t="shared" si="1"/>
        <v>AMTD US Equity</v>
      </c>
      <c r="C104" t="s">
        <v>249</v>
      </c>
      <c r="E104" s="31"/>
      <c r="F104" s="31"/>
      <c r="G104" s="31"/>
      <c r="H104" s="31"/>
      <c r="I104" s="31"/>
      <c r="J104" s="31"/>
      <c r="K104" s="32"/>
      <c r="L104" s="31"/>
      <c r="M104" s="31"/>
      <c r="N104" s="31"/>
      <c r="O104" s="31"/>
      <c r="P104" s="31"/>
      <c r="Q104" s="31"/>
      <c r="R104" s="32"/>
      <c r="AV104" s="33"/>
      <c r="AW104" s="34"/>
      <c r="AX104" s="34"/>
    </row>
    <row r="105" spans="1:52" x14ac:dyDescent="0.25">
      <c r="A105">
        <v>103</v>
      </c>
      <c r="B105" t="str">
        <f t="shared" si="1"/>
        <v>CBOE US Equity</v>
      </c>
      <c r="C105" t="s">
        <v>250</v>
      </c>
      <c r="E105" s="31"/>
      <c r="F105" s="31"/>
      <c r="G105" s="31"/>
      <c r="H105" s="31"/>
      <c r="I105" s="31"/>
      <c r="J105" s="31"/>
      <c r="K105" s="32"/>
      <c r="L105" s="31"/>
      <c r="M105" s="31"/>
      <c r="N105" s="31"/>
      <c r="O105" s="31"/>
      <c r="P105" s="31"/>
      <c r="Q105" s="31"/>
      <c r="R105" s="32"/>
      <c r="AV105" s="33"/>
      <c r="AW105" s="34"/>
      <c r="AX105" s="34"/>
    </row>
    <row r="106" spans="1:52" x14ac:dyDescent="0.25">
      <c r="A106">
        <v>104</v>
      </c>
      <c r="B106" t="str">
        <f t="shared" si="1"/>
        <v>SEIC US Equity</v>
      </c>
      <c r="C106" t="s">
        <v>251</v>
      </c>
      <c r="E106" s="31"/>
      <c r="F106" s="31"/>
      <c r="G106" s="31"/>
      <c r="H106" s="31"/>
      <c r="I106" s="31"/>
      <c r="J106" s="31"/>
      <c r="K106" s="32"/>
      <c r="L106" s="31"/>
      <c r="M106" s="31"/>
      <c r="N106" s="31"/>
      <c r="O106" s="31"/>
      <c r="P106" s="31"/>
      <c r="Q106" s="31"/>
      <c r="R106" s="32"/>
      <c r="AV106" s="33"/>
      <c r="AW106" s="34"/>
      <c r="AX106" s="34"/>
    </row>
    <row r="107" spans="1:52" x14ac:dyDescent="0.25">
      <c r="A107">
        <v>105</v>
      </c>
      <c r="B107" t="str">
        <f t="shared" si="1"/>
        <v>NDAQ US Equity</v>
      </c>
      <c r="C107" t="s">
        <v>252</v>
      </c>
      <c r="E107" s="31"/>
      <c r="F107" s="31"/>
      <c r="G107" s="31"/>
      <c r="H107" s="31"/>
      <c r="I107" s="31"/>
      <c r="J107" s="31"/>
      <c r="K107" s="32"/>
      <c r="L107" s="31"/>
      <c r="M107" s="31"/>
      <c r="N107" s="31"/>
      <c r="O107" s="31"/>
      <c r="P107" s="31"/>
      <c r="Q107" s="31"/>
      <c r="R107" s="32"/>
      <c r="AV107" s="33"/>
      <c r="AW107" s="34"/>
      <c r="AX107" s="34"/>
    </row>
    <row r="108" spans="1:52" x14ac:dyDescent="0.25">
      <c r="A108">
        <v>106</v>
      </c>
      <c r="B108" t="str">
        <f t="shared" si="1"/>
        <v>CIX CN Equity</v>
      </c>
      <c r="C108" t="s">
        <v>483</v>
      </c>
      <c r="E108" s="31"/>
      <c r="F108" s="31"/>
      <c r="G108" s="31"/>
      <c r="H108" s="31"/>
      <c r="I108" s="31"/>
      <c r="J108" s="31"/>
      <c r="K108" s="32"/>
      <c r="L108" s="31"/>
      <c r="M108" s="31"/>
      <c r="N108" s="31"/>
      <c r="O108" s="31"/>
      <c r="P108" s="31"/>
      <c r="Q108" s="31"/>
      <c r="R108" s="32"/>
      <c r="AV108" s="33"/>
      <c r="AW108" s="34"/>
      <c r="AX108" s="34"/>
    </row>
    <row r="109" spans="1:52" x14ac:dyDescent="0.25">
      <c r="A109">
        <v>107</v>
      </c>
      <c r="B109" t="str">
        <f t="shared" si="1"/>
        <v>HLNE US Equity</v>
      </c>
      <c r="C109" t="s">
        <v>253</v>
      </c>
      <c r="E109" s="31"/>
      <c r="F109" s="31"/>
      <c r="G109" s="31"/>
      <c r="H109" s="31"/>
      <c r="I109" s="31"/>
      <c r="J109" s="31"/>
      <c r="K109" s="32"/>
      <c r="L109" s="31"/>
      <c r="M109" s="31"/>
      <c r="N109" s="31"/>
      <c r="O109" s="31"/>
      <c r="P109" s="31"/>
      <c r="Q109" s="31"/>
      <c r="R109" s="32"/>
      <c r="AV109" s="33"/>
      <c r="AW109" s="34"/>
      <c r="AX109" s="34"/>
    </row>
    <row r="110" spans="1:52" x14ac:dyDescent="0.25">
      <c r="A110">
        <v>108</v>
      </c>
      <c r="B110" t="str">
        <f t="shared" si="1"/>
        <v>BEN US Equity</v>
      </c>
      <c r="C110" t="s">
        <v>254</v>
      </c>
      <c r="E110" s="31"/>
      <c r="F110" s="31"/>
      <c r="G110" s="31"/>
      <c r="H110" s="31"/>
      <c r="I110" s="31"/>
      <c r="J110" s="31"/>
      <c r="K110" s="32"/>
      <c r="L110" s="31"/>
      <c r="M110" s="31"/>
      <c r="N110" s="31"/>
      <c r="O110" s="31"/>
      <c r="P110" s="31"/>
      <c r="Q110" s="31"/>
      <c r="R110" s="32"/>
      <c r="AV110" s="33"/>
      <c r="AW110" s="34"/>
      <c r="AX110" s="34"/>
    </row>
    <row r="111" spans="1:52" x14ac:dyDescent="0.25">
      <c r="A111">
        <v>109</v>
      </c>
      <c r="B111" t="str">
        <f t="shared" si="1"/>
        <v>TROW US Equity</v>
      </c>
      <c r="C111" t="s">
        <v>255</v>
      </c>
      <c r="E111" s="31"/>
      <c r="F111" s="31"/>
      <c r="G111" s="31"/>
      <c r="H111" s="31"/>
      <c r="I111" s="31"/>
      <c r="J111" s="31"/>
      <c r="K111" s="32"/>
      <c r="L111" s="31"/>
      <c r="M111" s="31"/>
      <c r="N111" s="31"/>
      <c r="O111" s="31"/>
      <c r="P111" s="31"/>
      <c r="Q111" s="31"/>
      <c r="R111" s="32"/>
      <c r="AV111" s="33"/>
      <c r="AW111" s="34"/>
      <c r="AX111" s="34"/>
    </row>
    <row r="112" spans="1:52" x14ac:dyDescent="0.25">
      <c r="A112">
        <v>110</v>
      </c>
      <c r="B112" t="str">
        <f t="shared" si="1"/>
        <v>BRK/B US Equity</v>
      </c>
      <c r="C112" t="s">
        <v>256</v>
      </c>
      <c r="D112" t="s">
        <v>1207</v>
      </c>
      <c r="E112" s="31">
        <v>9.3454050133116376E-2</v>
      </c>
      <c r="F112" s="31">
        <v>0.16929768068002365</v>
      </c>
      <c r="G112" s="31">
        <v>1.0540925426220547</v>
      </c>
      <c r="H112" s="31">
        <v>0.28570597335258568</v>
      </c>
      <c r="I112" s="31">
        <v>-0.34505470361265644</v>
      </c>
      <c r="J112" s="31">
        <v>4.2435789006164258E-2</v>
      </c>
      <c r="K112" s="32">
        <v>-5.0679072268515979</v>
      </c>
      <c r="L112" s="31">
        <v>3.2942529789566244E-2</v>
      </c>
      <c r="M112" s="31">
        <v>0.18593503907197473</v>
      </c>
      <c r="N112" s="31">
        <v>0.77046101868672268</v>
      </c>
      <c r="O112" s="31">
        <v>0.28329742770561794</v>
      </c>
      <c r="P112" s="31">
        <v>-0.35795803557610539</v>
      </c>
      <c r="Q112" s="31">
        <v>3.9522002256641708E-2</v>
      </c>
      <c r="R112" s="32">
        <v>-4.8686913275712183</v>
      </c>
      <c r="S112">
        <v>3</v>
      </c>
      <c r="T112">
        <v>1</v>
      </c>
      <c r="U112">
        <v>1</v>
      </c>
      <c r="V112">
        <v>3</v>
      </c>
      <c r="W112">
        <v>1</v>
      </c>
      <c r="X112">
        <v>3</v>
      </c>
      <c r="Y112">
        <v>2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 t="s">
        <v>1208</v>
      </c>
      <c r="AG112" t="s">
        <v>545</v>
      </c>
      <c r="AH112" t="s">
        <v>133</v>
      </c>
      <c r="AI112" t="s">
        <v>144</v>
      </c>
      <c r="AJ112" t="s">
        <v>1209</v>
      </c>
      <c r="AK112" t="s">
        <v>146</v>
      </c>
      <c r="AL112" t="s">
        <v>548</v>
      </c>
      <c r="AM112" t="s">
        <v>147</v>
      </c>
      <c r="AN112" t="s">
        <v>1210</v>
      </c>
      <c r="AO112" t="s">
        <v>148</v>
      </c>
      <c r="AP112" t="s">
        <v>149</v>
      </c>
      <c r="AQ112" t="s">
        <v>150</v>
      </c>
      <c r="AR112">
        <v>1.5</v>
      </c>
      <c r="AS112">
        <v>20</v>
      </c>
      <c r="AT112">
        <v>300</v>
      </c>
      <c r="AU112">
        <v>330</v>
      </c>
      <c r="AV112" s="33" t="s">
        <v>142</v>
      </c>
      <c r="AW112" s="34">
        <v>230.76923076923077</v>
      </c>
      <c r="AX112" s="34">
        <v>200</v>
      </c>
      <c r="AY112">
        <v>330</v>
      </c>
      <c r="AZ112">
        <v>3</v>
      </c>
    </row>
    <row r="113" spans="1:50" x14ac:dyDescent="0.25">
      <c r="A113">
        <v>111</v>
      </c>
      <c r="B113" t="str">
        <f t="shared" si="1"/>
        <v>BRO US Equity</v>
      </c>
      <c r="C113" t="s">
        <v>257</v>
      </c>
      <c r="E113" s="31"/>
      <c r="F113" s="31"/>
      <c r="G113" s="31"/>
      <c r="H113" s="31"/>
      <c r="I113" s="31"/>
      <c r="J113" s="31"/>
      <c r="K113" s="32"/>
      <c r="L113" s="31"/>
      <c r="M113" s="31"/>
      <c r="N113" s="31"/>
      <c r="O113" s="31"/>
      <c r="P113" s="31"/>
      <c r="Q113" s="31"/>
      <c r="R113" s="32"/>
      <c r="AV113" s="33"/>
      <c r="AW113" s="34"/>
      <c r="AX113" s="34"/>
    </row>
    <row r="114" spans="1:50" x14ac:dyDescent="0.25">
      <c r="A114">
        <v>112</v>
      </c>
      <c r="B114" t="str">
        <f t="shared" si="1"/>
        <v>ERIE US Equity</v>
      </c>
      <c r="C114" t="s">
        <v>258</v>
      </c>
      <c r="E114" s="31"/>
      <c r="F114" s="31"/>
      <c r="G114" s="31"/>
      <c r="H114" s="31"/>
      <c r="I114" s="31"/>
      <c r="J114" s="31"/>
      <c r="K114" s="32"/>
      <c r="L114" s="31"/>
      <c r="M114" s="31"/>
      <c r="N114" s="31"/>
      <c r="O114" s="31"/>
      <c r="P114" s="31"/>
      <c r="Q114" s="31"/>
      <c r="R114" s="32"/>
      <c r="AV114" s="33"/>
      <c r="AW114" s="34"/>
      <c r="AX114" s="34"/>
    </row>
    <row r="115" spans="1:50" x14ac:dyDescent="0.25">
      <c r="A115">
        <v>113</v>
      </c>
      <c r="B115" t="str">
        <f t="shared" si="1"/>
        <v>LAMR US Equity</v>
      </c>
      <c r="C115" t="s">
        <v>259</v>
      </c>
      <c r="E115" s="31"/>
      <c r="F115" s="31"/>
      <c r="G115" s="31"/>
      <c r="H115" s="31"/>
      <c r="I115" s="31"/>
      <c r="J115" s="31"/>
      <c r="K115" s="32"/>
      <c r="L115" s="31"/>
      <c r="M115" s="31"/>
      <c r="N115" s="31"/>
      <c r="O115" s="31"/>
      <c r="P115" s="31"/>
      <c r="Q115" s="31"/>
      <c r="R115" s="32"/>
      <c r="AV115" s="33"/>
      <c r="AW115" s="34"/>
      <c r="AX115" s="34"/>
    </row>
    <row r="116" spans="1:50" x14ac:dyDescent="0.25">
      <c r="A116">
        <v>114</v>
      </c>
      <c r="B116" t="str">
        <f t="shared" si="1"/>
        <v>TREX US Equity</v>
      </c>
      <c r="C116" t="s">
        <v>260</v>
      </c>
      <c r="E116" s="31"/>
      <c r="F116" s="31"/>
      <c r="G116" s="31"/>
      <c r="H116" s="31"/>
      <c r="I116" s="31"/>
      <c r="J116" s="31"/>
      <c r="K116" s="32"/>
      <c r="L116" s="31"/>
      <c r="M116" s="31"/>
      <c r="N116" s="31"/>
      <c r="O116" s="31"/>
      <c r="P116" s="31"/>
      <c r="Q116" s="31"/>
      <c r="R116" s="32"/>
      <c r="AV116" s="33"/>
      <c r="AW116" s="34"/>
      <c r="AX116" s="34"/>
    </row>
    <row r="117" spans="1:50" x14ac:dyDescent="0.25">
      <c r="A117">
        <v>115</v>
      </c>
      <c r="B117" t="str">
        <f t="shared" si="1"/>
        <v>MASI US Equity</v>
      </c>
      <c r="C117" t="s">
        <v>217</v>
      </c>
      <c r="E117" s="31"/>
      <c r="F117" s="31"/>
      <c r="G117" s="31"/>
      <c r="H117" s="31"/>
      <c r="I117" s="31"/>
      <c r="J117" s="31"/>
      <c r="K117" s="32"/>
      <c r="L117" s="31"/>
      <c r="M117" s="31"/>
      <c r="N117" s="31"/>
      <c r="O117" s="31"/>
      <c r="P117" s="31"/>
      <c r="Q117" s="31"/>
      <c r="R117" s="32"/>
      <c r="AV117" s="33"/>
      <c r="AW117" s="34"/>
      <c r="AX117" s="34"/>
    </row>
    <row r="118" spans="1:50" x14ac:dyDescent="0.25">
      <c r="A118">
        <v>116</v>
      </c>
      <c r="B118" t="str">
        <f t="shared" si="1"/>
        <v>LII US Equity</v>
      </c>
      <c r="C118" t="s">
        <v>261</v>
      </c>
      <c r="E118" s="31"/>
      <c r="F118" s="31"/>
      <c r="G118" s="31"/>
      <c r="H118" s="31"/>
      <c r="I118" s="31"/>
      <c r="J118" s="31"/>
      <c r="K118" s="32"/>
      <c r="L118" s="31"/>
      <c r="M118" s="31"/>
      <c r="N118" s="31"/>
      <c r="O118" s="31"/>
      <c r="P118" s="31"/>
      <c r="Q118" s="31"/>
      <c r="R118" s="32"/>
      <c r="AV118" s="33"/>
      <c r="AW118" s="34"/>
      <c r="AX118" s="34"/>
    </row>
    <row r="119" spans="1:50" x14ac:dyDescent="0.25">
      <c r="A119">
        <v>117</v>
      </c>
      <c r="B119" t="str">
        <f t="shared" si="1"/>
        <v>AYI US Equity</v>
      </c>
      <c r="C119" t="s">
        <v>262</v>
      </c>
      <c r="E119" s="31"/>
      <c r="F119" s="31"/>
      <c r="G119" s="31"/>
      <c r="H119" s="31"/>
      <c r="I119" s="31"/>
      <c r="J119" s="31"/>
      <c r="K119" s="32"/>
      <c r="L119" s="31"/>
      <c r="M119" s="31"/>
      <c r="N119" s="31"/>
      <c r="O119" s="31"/>
      <c r="P119" s="31"/>
      <c r="Q119" s="31"/>
      <c r="R119" s="32"/>
      <c r="AV119" s="33"/>
      <c r="AW119" s="34"/>
      <c r="AX119" s="34"/>
    </row>
    <row r="120" spans="1:50" x14ac:dyDescent="0.25">
      <c r="A120">
        <v>118</v>
      </c>
      <c r="B120" t="str">
        <f t="shared" si="1"/>
        <v>EMR US Equity</v>
      </c>
      <c r="C120" t="s">
        <v>263</v>
      </c>
      <c r="E120" s="31"/>
      <c r="F120" s="31"/>
      <c r="G120" s="31"/>
      <c r="H120" s="31"/>
      <c r="I120" s="31"/>
      <c r="J120" s="31"/>
      <c r="K120" s="32"/>
      <c r="L120" s="31"/>
      <c r="M120" s="31"/>
      <c r="N120" s="31"/>
      <c r="O120" s="31"/>
      <c r="P120" s="31"/>
      <c r="Q120" s="31"/>
      <c r="R120" s="32"/>
      <c r="AV120" s="33"/>
      <c r="AW120" s="34"/>
      <c r="AX120" s="34"/>
    </row>
    <row r="121" spans="1:50" x14ac:dyDescent="0.25">
      <c r="A121">
        <v>119</v>
      </c>
      <c r="B121" t="str">
        <f t="shared" si="1"/>
        <v>OLED US Equity</v>
      </c>
      <c r="C121" t="s">
        <v>264</v>
      </c>
      <c r="E121" s="31"/>
      <c r="F121" s="31"/>
      <c r="G121" s="31"/>
      <c r="H121" s="31"/>
      <c r="I121" s="31"/>
      <c r="J121" s="31"/>
      <c r="K121" s="32"/>
      <c r="L121" s="31"/>
      <c r="M121" s="31"/>
      <c r="N121" s="31"/>
      <c r="O121" s="31"/>
      <c r="P121" s="31"/>
      <c r="Q121" s="31"/>
      <c r="R121" s="32"/>
      <c r="AV121" s="33"/>
      <c r="AW121" s="34"/>
      <c r="AX121" s="34"/>
    </row>
    <row r="122" spans="1:50" x14ac:dyDescent="0.25">
      <c r="A122">
        <v>120</v>
      </c>
      <c r="B122" t="str">
        <f t="shared" si="1"/>
        <v>HON US Equity</v>
      </c>
      <c r="C122" t="s">
        <v>265</v>
      </c>
      <c r="E122" s="31"/>
      <c r="F122" s="31"/>
      <c r="G122" s="31"/>
      <c r="H122" s="31"/>
      <c r="I122" s="31"/>
      <c r="J122" s="31"/>
      <c r="K122" s="32"/>
      <c r="L122" s="31"/>
      <c r="M122" s="31"/>
      <c r="N122" s="31"/>
      <c r="O122" s="31"/>
      <c r="P122" s="31"/>
      <c r="Q122" s="31"/>
      <c r="R122" s="32"/>
      <c r="AV122" s="33"/>
      <c r="AW122" s="34"/>
      <c r="AX122" s="34"/>
    </row>
    <row r="123" spans="1:50" x14ac:dyDescent="0.25">
      <c r="A123">
        <v>121</v>
      </c>
      <c r="B123" t="str">
        <f t="shared" si="1"/>
        <v>WAT US Equity</v>
      </c>
      <c r="C123" t="s">
        <v>266</v>
      </c>
      <c r="E123" s="31"/>
      <c r="F123" s="31"/>
      <c r="G123" s="31"/>
      <c r="H123" s="31"/>
      <c r="I123" s="31"/>
      <c r="J123" s="31"/>
      <c r="K123" s="32"/>
      <c r="L123" s="31"/>
      <c r="M123" s="31"/>
      <c r="N123" s="31"/>
      <c r="O123" s="31"/>
      <c r="P123" s="31"/>
      <c r="Q123" s="31"/>
      <c r="R123" s="32"/>
      <c r="AV123" s="33"/>
      <c r="AW123" s="34"/>
      <c r="AX123" s="34"/>
    </row>
    <row r="124" spans="1:50" x14ac:dyDescent="0.25">
      <c r="A124">
        <v>122</v>
      </c>
      <c r="B124" t="str">
        <f t="shared" si="1"/>
        <v>FTV US Equity</v>
      </c>
      <c r="C124" t="s">
        <v>320</v>
      </c>
      <c r="E124" s="31"/>
      <c r="F124" s="31"/>
      <c r="G124" s="31"/>
      <c r="H124" s="31"/>
      <c r="I124" s="31"/>
      <c r="J124" s="31"/>
      <c r="K124" s="32"/>
      <c r="L124" s="31"/>
      <c r="M124" s="31"/>
      <c r="N124" s="31"/>
      <c r="O124" s="31"/>
      <c r="P124" s="31"/>
      <c r="Q124" s="31"/>
      <c r="R124" s="32"/>
      <c r="AV124" s="33"/>
      <c r="AW124" s="34"/>
      <c r="AX124" s="34"/>
    </row>
    <row r="125" spans="1:50" x14ac:dyDescent="0.25">
      <c r="A125">
        <v>123</v>
      </c>
      <c r="B125" t="str">
        <f t="shared" si="1"/>
        <v>MTD US Equity</v>
      </c>
      <c r="C125" t="s">
        <v>267</v>
      </c>
      <c r="E125" s="31"/>
      <c r="F125" s="31"/>
      <c r="G125" s="31"/>
      <c r="H125" s="31"/>
      <c r="I125" s="31"/>
      <c r="J125" s="31"/>
      <c r="K125" s="32"/>
      <c r="L125" s="31"/>
      <c r="M125" s="31"/>
      <c r="N125" s="31"/>
      <c r="O125" s="31"/>
      <c r="P125" s="31"/>
      <c r="Q125" s="31"/>
      <c r="R125" s="32"/>
      <c r="AV125" s="33"/>
      <c r="AW125" s="34"/>
      <c r="AX125" s="34"/>
    </row>
    <row r="126" spans="1:50" x14ac:dyDescent="0.25">
      <c r="A126">
        <v>124</v>
      </c>
      <c r="B126" t="str">
        <f t="shared" si="1"/>
        <v>APH US Equity</v>
      </c>
      <c r="C126" t="s">
        <v>268</v>
      </c>
      <c r="E126" s="31"/>
      <c r="F126" s="31"/>
      <c r="G126" s="31"/>
      <c r="H126" s="31"/>
      <c r="I126" s="31"/>
      <c r="J126" s="31"/>
      <c r="K126" s="32"/>
      <c r="L126" s="31"/>
      <c r="M126" s="31"/>
      <c r="N126" s="31"/>
      <c r="O126" s="31"/>
      <c r="P126" s="31"/>
      <c r="Q126" s="31"/>
      <c r="R126" s="32"/>
      <c r="AV126" s="33"/>
      <c r="AW126" s="34"/>
      <c r="AX126" s="34"/>
    </row>
    <row r="127" spans="1:50" x14ac:dyDescent="0.25">
      <c r="A127">
        <v>125</v>
      </c>
      <c r="B127" t="str">
        <f t="shared" si="1"/>
        <v>BRC US Equity</v>
      </c>
      <c r="C127" t="s">
        <v>269</v>
      </c>
      <c r="E127" s="31"/>
      <c r="F127" s="31"/>
      <c r="G127" s="31"/>
      <c r="H127" s="31"/>
      <c r="I127" s="31"/>
      <c r="J127" s="31"/>
      <c r="K127" s="32"/>
      <c r="L127" s="31"/>
      <c r="M127" s="31"/>
      <c r="N127" s="31"/>
      <c r="O127" s="31"/>
      <c r="P127" s="31"/>
      <c r="Q127" s="31"/>
      <c r="R127" s="32"/>
      <c r="AV127" s="33"/>
      <c r="AW127" s="34"/>
      <c r="AX127" s="34"/>
    </row>
    <row r="128" spans="1:50" x14ac:dyDescent="0.25">
      <c r="A128">
        <v>126</v>
      </c>
      <c r="B128" t="str">
        <f t="shared" si="1"/>
        <v>A US Equity</v>
      </c>
      <c r="C128" t="s">
        <v>270</v>
      </c>
      <c r="E128" s="31"/>
      <c r="F128" s="31"/>
      <c r="G128" s="31"/>
      <c r="H128" s="31"/>
      <c r="I128" s="31"/>
      <c r="J128" s="31"/>
      <c r="K128" s="32"/>
      <c r="L128" s="31"/>
      <c r="M128" s="31"/>
      <c r="N128" s="31"/>
      <c r="O128" s="31"/>
      <c r="P128" s="31"/>
      <c r="Q128" s="31"/>
      <c r="R128" s="32"/>
      <c r="AV128" s="33"/>
      <c r="AW128" s="34"/>
      <c r="AX128" s="34"/>
    </row>
    <row r="129" spans="1:52" x14ac:dyDescent="0.25">
      <c r="A129">
        <v>127</v>
      </c>
      <c r="B129" t="str">
        <f t="shared" si="1"/>
        <v>ROP US Equity</v>
      </c>
      <c r="C129" t="s">
        <v>271</v>
      </c>
      <c r="E129" s="31"/>
      <c r="F129" s="31"/>
      <c r="G129" s="31"/>
      <c r="H129" s="31"/>
      <c r="I129" s="31"/>
      <c r="J129" s="31"/>
      <c r="K129" s="32"/>
      <c r="L129" s="31"/>
      <c r="M129" s="31"/>
      <c r="N129" s="31"/>
      <c r="O129" s="31"/>
      <c r="P129" s="31"/>
      <c r="Q129" s="31"/>
      <c r="R129" s="32"/>
      <c r="AV129" s="33"/>
      <c r="AW129" s="34"/>
      <c r="AX129" s="34"/>
    </row>
    <row r="130" spans="1:52" x14ac:dyDescent="0.25">
      <c r="A130">
        <v>128</v>
      </c>
      <c r="B130" t="str">
        <f t="shared" si="1"/>
        <v>GNTX US Equity</v>
      </c>
      <c r="C130" t="s">
        <v>272</v>
      </c>
      <c r="E130" s="31"/>
      <c r="F130" s="31"/>
      <c r="G130" s="31"/>
      <c r="H130" s="31"/>
      <c r="I130" s="31"/>
      <c r="J130" s="31"/>
      <c r="K130" s="32"/>
      <c r="L130" s="31"/>
      <c r="M130" s="31"/>
      <c r="N130" s="31"/>
      <c r="O130" s="31"/>
      <c r="P130" s="31"/>
      <c r="Q130" s="31"/>
      <c r="R130" s="32"/>
      <c r="AV130" s="33"/>
      <c r="AW130" s="34"/>
      <c r="AX130" s="34"/>
    </row>
    <row r="131" spans="1:52" x14ac:dyDescent="0.25">
      <c r="A131">
        <v>129</v>
      </c>
      <c r="B131" t="str">
        <f t="shared" ref="B131:B194" si="2">(C131&amp; " Equity")</f>
        <v>VSH US Equity</v>
      </c>
      <c r="C131" t="s">
        <v>273</v>
      </c>
      <c r="E131" s="31"/>
      <c r="F131" s="31"/>
      <c r="G131" s="31"/>
      <c r="H131" s="31"/>
      <c r="I131" s="31"/>
      <c r="J131" s="31"/>
      <c r="K131" s="32"/>
      <c r="L131" s="31"/>
      <c r="M131" s="31"/>
      <c r="N131" s="31"/>
      <c r="O131" s="31"/>
      <c r="P131" s="31"/>
      <c r="Q131" s="31"/>
      <c r="R131" s="32"/>
      <c r="AV131" s="33"/>
      <c r="AW131" s="34"/>
      <c r="AX131" s="34"/>
    </row>
    <row r="132" spans="1:52" x14ac:dyDescent="0.25">
      <c r="A132">
        <v>130</v>
      </c>
      <c r="B132" t="str">
        <f t="shared" si="2"/>
        <v>TRMB US Equity</v>
      </c>
      <c r="C132" t="s">
        <v>274</v>
      </c>
      <c r="E132" s="31"/>
      <c r="F132" s="31"/>
      <c r="G132" s="31"/>
      <c r="H132" s="31"/>
      <c r="I132" s="31"/>
      <c r="J132" s="31"/>
      <c r="K132" s="32"/>
      <c r="L132" s="31"/>
      <c r="M132" s="31"/>
      <c r="N132" s="31"/>
      <c r="O132" s="31"/>
      <c r="P132" s="31"/>
      <c r="Q132" s="31"/>
      <c r="R132" s="32"/>
      <c r="AV132" s="33"/>
      <c r="AW132" s="34"/>
      <c r="AX132" s="34"/>
    </row>
    <row r="133" spans="1:52" x14ac:dyDescent="0.25">
      <c r="A133">
        <v>131</v>
      </c>
      <c r="B133" t="str">
        <f t="shared" si="2"/>
        <v>ACM US Equity</v>
      </c>
      <c r="C133" t="s">
        <v>275</v>
      </c>
      <c r="E133" s="31"/>
      <c r="F133" s="31"/>
      <c r="G133" s="31"/>
      <c r="H133" s="31"/>
      <c r="I133" s="31"/>
      <c r="J133" s="31"/>
      <c r="K133" s="32"/>
      <c r="L133" s="31"/>
      <c r="M133" s="31"/>
      <c r="N133" s="31"/>
      <c r="O133" s="31"/>
      <c r="P133" s="31"/>
      <c r="Q133" s="31"/>
      <c r="R133" s="32"/>
      <c r="AV133" s="33"/>
      <c r="AW133" s="34"/>
      <c r="AX133" s="34"/>
    </row>
    <row r="134" spans="1:52" x14ac:dyDescent="0.25">
      <c r="A134">
        <v>132</v>
      </c>
      <c r="B134" t="str">
        <f t="shared" si="2"/>
        <v>J US Equity</v>
      </c>
      <c r="C134" t="s">
        <v>276</v>
      </c>
      <c r="E134" s="31"/>
      <c r="F134" s="31"/>
      <c r="G134" s="31"/>
      <c r="H134" s="31"/>
      <c r="I134" s="31"/>
      <c r="J134" s="31"/>
      <c r="K134" s="32"/>
      <c r="L134" s="31"/>
      <c r="M134" s="31"/>
      <c r="N134" s="31"/>
      <c r="O134" s="31"/>
      <c r="P134" s="31"/>
      <c r="Q134" s="31"/>
      <c r="R134" s="32"/>
      <c r="AV134" s="33"/>
      <c r="AW134" s="34"/>
      <c r="AX134" s="34"/>
    </row>
    <row r="135" spans="1:52" x14ac:dyDescent="0.25">
      <c r="A135">
        <v>133</v>
      </c>
      <c r="B135" t="str">
        <f t="shared" si="2"/>
        <v>EME US Equity</v>
      </c>
      <c r="C135" t="s">
        <v>277</v>
      </c>
      <c r="E135" s="31"/>
      <c r="F135" s="31"/>
      <c r="G135" s="31"/>
      <c r="H135" s="31"/>
      <c r="I135" s="31"/>
      <c r="J135" s="31"/>
      <c r="K135" s="32"/>
      <c r="L135" s="31"/>
      <c r="M135" s="31"/>
      <c r="N135" s="31"/>
      <c r="O135" s="31"/>
      <c r="P135" s="31"/>
      <c r="Q135" s="31"/>
      <c r="R135" s="32"/>
      <c r="AV135" s="33"/>
      <c r="AW135" s="34"/>
      <c r="AX135" s="34"/>
    </row>
    <row r="136" spans="1:52" x14ac:dyDescent="0.25">
      <c r="A136">
        <v>134</v>
      </c>
      <c r="B136" t="str">
        <f t="shared" si="2"/>
        <v>EXPO US Equity</v>
      </c>
      <c r="C136" t="s">
        <v>278</v>
      </c>
      <c r="E136" s="31"/>
      <c r="F136" s="31"/>
      <c r="G136" s="31"/>
      <c r="H136" s="31"/>
      <c r="I136" s="31"/>
      <c r="J136" s="31"/>
      <c r="K136" s="32"/>
      <c r="L136" s="31"/>
      <c r="M136" s="31"/>
      <c r="N136" s="31"/>
      <c r="O136" s="31"/>
      <c r="P136" s="31"/>
      <c r="Q136" s="31"/>
      <c r="R136" s="32"/>
      <c r="AV136" s="33"/>
      <c r="AW136" s="34"/>
      <c r="AX136" s="34"/>
    </row>
    <row r="137" spans="1:52" x14ac:dyDescent="0.25">
      <c r="A137">
        <v>135</v>
      </c>
      <c r="B137" t="str">
        <f t="shared" si="2"/>
        <v>WSP CN Equity</v>
      </c>
      <c r="C137" t="s">
        <v>322</v>
      </c>
      <c r="E137" s="31"/>
      <c r="F137" s="31"/>
      <c r="G137" s="31"/>
      <c r="H137" s="31"/>
      <c r="I137" s="31"/>
      <c r="J137" s="31"/>
      <c r="K137" s="32"/>
      <c r="L137" s="31"/>
      <c r="M137" s="31"/>
      <c r="N137" s="31"/>
      <c r="O137" s="31"/>
      <c r="P137" s="31"/>
      <c r="Q137" s="31"/>
      <c r="R137" s="32"/>
      <c r="AV137" s="33"/>
      <c r="AW137" s="34"/>
      <c r="AX137" s="34"/>
    </row>
    <row r="138" spans="1:52" x14ac:dyDescent="0.25">
      <c r="A138">
        <v>136</v>
      </c>
      <c r="B138" t="str">
        <f t="shared" si="2"/>
        <v>STN CN Equity</v>
      </c>
      <c r="C138" t="s">
        <v>279</v>
      </c>
      <c r="E138" s="31"/>
      <c r="F138" s="31"/>
      <c r="G138" s="31"/>
      <c r="H138" s="31"/>
      <c r="I138" s="31"/>
      <c r="J138" s="31"/>
      <c r="K138" s="32"/>
      <c r="L138" s="31"/>
      <c r="M138" s="31"/>
      <c r="N138" s="31"/>
      <c r="O138" s="31"/>
      <c r="P138" s="31"/>
      <c r="Q138" s="31"/>
      <c r="R138" s="32"/>
      <c r="AV138" s="33"/>
      <c r="AW138" s="34"/>
      <c r="AX138" s="34"/>
    </row>
    <row r="139" spans="1:52" x14ac:dyDescent="0.25">
      <c r="A139">
        <v>137</v>
      </c>
      <c r="B139" t="str">
        <f t="shared" si="2"/>
        <v>KBR US Equity</v>
      </c>
      <c r="C139" t="s">
        <v>280</v>
      </c>
      <c r="E139" s="31"/>
      <c r="F139" s="31"/>
      <c r="G139" s="31"/>
      <c r="H139" s="31"/>
      <c r="I139" s="31"/>
      <c r="J139" s="31"/>
      <c r="K139" s="32"/>
      <c r="L139" s="31"/>
      <c r="M139" s="31"/>
      <c r="N139" s="31"/>
      <c r="O139" s="31"/>
      <c r="P139" s="31"/>
      <c r="Q139" s="31"/>
      <c r="R139" s="32"/>
      <c r="AV139" s="33"/>
      <c r="AW139" s="34"/>
      <c r="AX139" s="34"/>
    </row>
    <row r="140" spans="1:52" x14ac:dyDescent="0.25">
      <c r="A140">
        <v>138</v>
      </c>
      <c r="B140" t="str">
        <f t="shared" si="2"/>
        <v>TTEK US Equity</v>
      </c>
      <c r="C140" t="s">
        <v>281</v>
      </c>
      <c r="E140" s="31"/>
      <c r="F140" s="31"/>
      <c r="G140" s="31"/>
      <c r="H140" s="31"/>
      <c r="I140" s="31"/>
      <c r="J140" s="31"/>
      <c r="K140" s="32"/>
      <c r="L140" s="31"/>
      <c r="M140" s="31"/>
      <c r="N140" s="31"/>
      <c r="O140" s="31"/>
      <c r="P140" s="31"/>
      <c r="Q140" s="31"/>
      <c r="R140" s="32"/>
      <c r="AV140" s="33"/>
      <c r="AW140" s="34"/>
      <c r="AX140" s="34"/>
    </row>
    <row r="141" spans="1:52" x14ac:dyDescent="0.25">
      <c r="A141">
        <v>139</v>
      </c>
      <c r="B141" t="str">
        <f t="shared" si="2"/>
        <v>RSG US Equity</v>
      </c>
      <c r="C141" t="s">
        <v>282</v>
      </c>
      <c r="E141" s="31"/>
      <c r="F141" s="31"/>
      <c r="G141" s="31"/>
      <c r="H141" s="31"/>
      <c r="I141" s="31"/>
      <c r="J141" s="31"/>
      <c r="K141" s="32"/>
      <c r="L141" s="31"/>
      <c r="M141" s="31"/>
      <c r="N141" s="31"/>
      <c r="O141" s="31"/>
      <c r="P141" s="31"/>
      <c r="Q141" s="31"/>
      <c r="R141" s="32"/>
      <c r="AV141" s="33"/>
      <c r="AW141" s="34"/>
      <c r="AX141" s="34"/>
    </row>
    <row r="142" spans="1:52" x14ac:dyDescent="0.25">
      <c r="A142">
        <v>140</v>
      </c>
      <c r="B142" t="str">
        <f t="shared" si="2"/>
        <v>SRCL US Equity</v>
      </c>
      <c r="C142" t="s">
        <v>283</v>
      </c>
      <c r="D142" t="s">
        <v>616</v>
      </c>
      <c r="E142" s="31">
        <v>0.13120420349170278</v>
      </c>
      <c r="F142" s="31">
        <v>0.27342172100895501</v>
      </c>
      <c r="G142" s="31">
        <v>0.39502649325719752</v>
      </c>
      <c r="H142" s="31">
        <v>0.13151488467568576</v>
      </c>
      <c r="I142" s="31">
        <v>0.92988953561763998</v>
      </c>
      <c r="J142" s="31">
        <v>3.4805596010159735E-2</v>
      </c>
      <c r="K142" s="32">
        <v>2.9007608857824865</v>
      </c>
      <c r="L142" s="31">
        <v>-2.6475270198564438E-2</v>
      </c>
      <c r="M142" s="31">
        <v>0.20525545770102413</v>
      </c>
      <c r="N142" s="31">
        <v>0.21600789584997884</v>
      </c>
      <c r="O142" s="31">
        <v>8.5908147815847019E-2</v>
      </c>
      <c r="P142" s="31">
        <v>0.85139022051773716</v>
      </c>
      <c r="Q142" s="31">
        <v>3.8032363388468299E-2</v>
      </c>
      <c r="R142" s="32">
        <v>3.8473794549266245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2</v>
      </c>
      <c r="Z142">
        <v>1</v>
      </c>
      <c r="AA142">
        <v>0</v>
      </c>
      <c r="AB142">
        <v>0</v>
      </c>
      <c r="AC142">
        <v>2</v>
      </c>
      <c r="AD142">
        <v>2</v>
      </c>
      <c r="AE142">
        <v>0</v>
      </c>
      <c r="AF142" t="s">
        <v>563</v>
      </c>
      <c r="AG142" t="s">
        <v>132</v>
      </c>
      <c r="AH142" t="s">
        <v>133</v>
      </c>
      <c r="AI142" t="s">
        <v>617</v>
      </c>
      <c r="AJ142" t="s">
        <v>618</v>
      </c>
      <c r="AK142" t="s">
        <v>619</v>
      </c>
      <c r="AL142" t="s">
        <v>132</v>
      </c>
      <c r="AM142" t="s">
        <v>137</v>
      </c>
      <c r="AN142" t="s">
        <v>620</v>
      </c>
      <c r="AO142" t="s">
        <v>139</v>
      </c>
      <c r="AP142" t="s">
        <v>140</v>
      </c>
      <c r="AQ142" t="s">
        <v>141</v>
      </c>
      <c r="AR142">
        <v>1.2</v>
      </c>
      <c r="AS142">
        <v>15</v>
      </c>
      <c r="AT142">
        <v>38</v>
      </c>
      <c r="AU142">
        <v>44</v>
      </c>
      <c r="AV142" s="33" t="s">
        <v>570</v>
      </c>
      <c r="AW142" s="34">
        <v>19</v>
      </c>
      <c r="AX142" s="34">
        <v>12.666666666666666</v>
      </c>
      <c r="AY142">
        <v>38</v>
      </c>
      <c r="AZ142">
        <v>1</v>
      </c>
    </row>
    <row r="143" spans="1:52" x14ac:dyDescent="0.25">
      <c r="A143">
        <v>141</v>
      </c>
      <c r="B143" t="str">
        <f t="shared" si="2"/>
        <v>WM US Equity</v>
      </c>
      <c r="C143" t="s">
        <v>284</v>
      </c>
      <c r="E143" s="31"/>
      <c r="F143" s="31"/>
      <c r="G143" s="31"/>
      <c r="H143" s="31"/>
      <c r="I143" s="31"/>
      <c r="J143" s="31"/>
      <c r="K143" s="32"/>
      <c r="L143" s="31"/>
      <c r="M143" s="31"/>
      <c r="N143" s="31"/>
      <c r="O143" s="31"/>
      <c r="P143" s="31"/>
      <c r="Q143" s="31"/>
      <c r="R143" s="32"/>
      <c r="AV143" s="33"/>
      <c r="AW143" s="34"/>
      <c r="AX143" s="34"/>
    </row>
    <row r="144" spans="1:52" x14ac:dyDescent="0.25">
      <c r="A144">
        <v>142</v>
      </c>
      <c r="B144" t="str">
        <f t="shared" si="2"/>
        <v>WCN US Equity</v>
      </c>
      <c r="C144" t="s">
        <v>285</v>
      </c>
      <c r="E144" s="31"/>
      <c r="F144" s="31"/>
      <c r="G144" s="31"/>
      <c r="H144" s="31"/>
      <c r="I144" s="31"/>
      <c r="J144" s="31"/>
      <c r="K144" s="32"/>
      <c r="L144" s="31"/>
      <c r="M144" s="31"/>
      <c r="N144" s="31"/>
      <c r="O144" s="31"/>
      <c r="P144" s="31"/>
      <c r="Q144" s="31"/>
      <c r="R144" s="32"/>
      <c r="AV144" s="33"/>
      <c r="AW144" s="34"/>
      <c r="AX144" s="34"/>
    </row>
    <row r="145" spans="1:50" x14ac:dyDescent="0.25">
      <c r="A145">
        <v>143</v>
      </c>
      <c r="B145" t="str">
        <f t="shared" si="2"/>
        <v>CLH US Equity</v>
      </c>
      <c r="C145" t="s">
        <v>286</v>
      </c>
      <c r="E145" s="31"/>
      <c r="F145" s="31"/>
      <c r="G145" s="31"/>
      <c r="H145" s="31"/>
      <c r="I145" s="31"/>
      <c r="J145" s="31"/>
      <c r="K145" s="32"/>
      <c r="L145" s="31"/>
      <c r="M145" s="31"/>
      <c r="N145" s="31"/>
      <c r="O145" s="31"/>
      <c r="P145" s="31"/>
      <c r="Q145" s="31"/>
      <c r="R145" s="32"/>
      <c r="AV145" s="33"/>
      <c r="AW145" s="34"/>
      <c r="AX145" s="34"/>
    </row>
    <row r="146" spans="1:50" x14ac:dyDescent="0.25">
      <c r="A146">
        <v>144</v>
      </c>
      <c r="B146" t="str">
        <f t="shared" si="2"/>
        <v>LECO US Equity</v>
      </c>
      <c r="C146" t="s">
        <v>287</v>
      </c>
      <c r="E146" s="31"/>
      <c r="F146" s="31"/>
      <c r="G146" s="31"/>
      <c r="H146" s="31"/>
      <c r="I146" s="31"/>
      <c r="J146" s="31"/>
      <c r="K146" s="32"/>
      <c r="L146" s="31"/>
      <c r="M146" s="31"/>
      <c r="N146" s="31"/>
      <c r="O146" s="31"/>
      <c r="P146" s="31"/>
      <c r="Q146" s="31"/>
      <c r="R146" s="32"/>
      <c r="AV146" s="33"/>
      <c r="AW146" s="34"/>
      <c r="AX146" s="34"/>
    </row>
    <row r="147" spans="1:50" x14ac:dyDescent="0.25">
      <c r="A147">
        <v>145</v>
      </c>
      <c r="B147" t="str">
        <f t="shared" si="2"/>
        <v>MSA US Equity</v>
      </c>
      <c r="C147" t="s">
        <v>288</v>
      </c>
      <c r="E147" s="31"/>
      <c r="F147" s="31"/>
      <c r="G147" s="31"/>
      <c r="H147" s="31"/>
      <c r="I147" s="31"/>
      <c r="J147" s="31"/>
      <c r="K147" s="32"/>
      <c r="L147" s="31"/>
      <c r="M147" s="31"/>
      <c r="N147" s="31"/>
      <c r="O147" s="31"/>
      <c r="P147" s="31"/>
      <c r="Q147" s="31"/>
      <c r="R147" s="32"/>
      <c r="AV147" s="33"/>
      <c r="AW147" s="34"/>
      <c r="AX147" s="34"/>
    </row>
    <row r="148" spans="1:50" x14ac:dyDescent="0.25">
      <c r="A148">
        <v>146</v>
      </c>
      <c r="B148" t="str">
        <f t="shared" si="2"/>
        <v>SNA US Equity</v>
      </c>
      <c r="C148" t="s">
        <v>289</v>
      </c>
      <c r="E148" s="31"/>
      <c r="F148" s="31"/>
      <c r="G148" s="31"/>
      <c r="H148" s="31"/>
      <c r="I148" s="31"/>
      <c r="J148" s="31"/>
      <c r="K148" s="32"/>
      <c r="L148" s="31"/>
      <c r="M148" s="31"/>
      <c r="N148" s="31"/>
      <c r="O148" s="31"/>
      <c r="P148" s="31"/>
      <c r="Q148" s="31"/>
      <c r="R148" s="32"/>
      <c r="AV148" s="33"/>
      <c r="AW148" s="34"/>
      <c r="AX148" s="34"/>
    </row>
    <row r="149" spans="1:50" x14ac:dyDescent="0.25">
      <c r="A149">
        <v>147</v>
      </c>
      <c r="B149" t="str">
        <f t="shared" si="2"/>
        <v>CAT US Equity</v>
      </c>
      <c r="C149" t="s">
        <v>290</v>
      </c>
      <c r="E149" s="31"/>
      <c r="F149" s="31"/>
      <c r="G149" s="31"/>
      <c r="H149" s="31"/>
      <c r="I149" s="31"/>
      <c r="J149" s="31"/>
      <c r="K149" s="32"/>
      <c r="L149" s="31"/>
      <c r="M149" s="31"/>
      <c r="N149" s="31"/>
      <c r="O149" s="31"/>
      <c r="P149" s="31"/>
      <c r="Q149" s="31"/>
      <c r="R149" s="32"/>
      <c r="AV149" s="33"/>
      <c r="AW149" s="34"/>
      <c r="AX149" s="34"/>
    </row>
    <row r="150" spans="1:50" x14ac:dyDescent="0.25">
      <c r="A150">
        <v>148</v>
      </c>
      <c r="B150" t="str">
        <f t="shared" si="2"/>
        <v>BWXT US Equity</v>
      </c>
      <c r="C150" t="s">
        <v>291</v>
      </c>
      <c r="E150" s="31"/>
      <c r="F150" s="31"/>
      <c r="G150" s="31"/>
      <c r="H150" s="31"/>
      <c r="I150" s="31"/>
      <c r="J150" s="31"/>
      <c r="K150" s="32"/>
      <c r="L150" s="31"/>
      <c r="M150" s="31"/>
      <c r="N150" s="31"/>
      <c r="O150" s="31"/>
      <c r="P150" s="31"/>
      <c r="Q150" s="31"/>
      <c r="R150" s="32"/>
      <c r="AV150" s="33"/>
      <c r="AW150" s="34"/>
      <c r="AX150" s="34"/>
    </row>
    <row r="151" spans="1:50" x14ac:dyDescent="0.25">
      <c r="A151">
        <v>149</v>
      </c>
      <c r="B151" t="str">
        <f t="shared" si="2"/>
        <v>OSK US Equity</v>
      </c>
      <c r="C151" t="s">
        <v>292</v>
      </c>
      <c r="E151" s="31"/>
      <c r="F151" s="31"/>
      <c r="G151" s="31"/>
      <c r="H151" s="31"/>
      <c r="I151" s="31"/>
      <c r="J151" s="31"/>
      <c r="K151" s="32"/>
      <c r="L151" s="31"/>
      <c r="M151" s="31"/>
      <c r="N151" s="31"/>
      <c r="O151" s="31"/>
      <c r="P151" s="31"/>
      <c r="Q151" s="31"/>
      <c r="R151" s="32"/>
      <c r="AV151" s="33"/>
      <c r="AW151" s="34"/>
      <c r="AX151" s="34"/>
    </row>
    <row r="152" spans="1:50" x14ac:dyDescent="0.25">
      <c r="A152">
        <v>150</v>
      </c>
      <c r="B152" t="str">
        <f t="shared" si="2"/>
        <v>ROK US Equity</v>
      </c>
      <c r="C152" t="s">
        <v>293</v>
      </c>
      <c r="E152" s="31"/>
      <c r="F152" s="31"/>
      <c r="G152" s="31"/>
      <c r="H152" s="31"/>
      <c r="I152" s="31"/>
      <c r="J152" s="31"/>
      <c r="K152" s="32"/>
      <c r="L152" s="31"/>
      <c r="M152" s="31"/>
      <c r="N152" s="31"/>
      <c r="O152" s="31"/>
      <c r="P152" s="31"/>
      <c r="Q152" s="31"/>
      <c r="R152" s="32"/>
      <c r="AV152" s="33"/>
      <c r="AW152" s="34"/>
      <c r="AX152" s="34"/>
    </row>
    <row r="153" spans="1:50" x14ac:dyDescent="0.25">
      <c r="A153">
        <v>151</v>
      </c>
      <c r="B153" t="str">
        <f t="shared" si="2"/>
        <v>CR US Equity</v>
      </c>
      <c r="C153" t="s">
        <v>294</v>
      </c>
      <c r="E153" s="31"/>
      <c r="F153" s="31"/>
      <c r="G153" s="31"/>
      <c r="H153" s="31"/>
      <c r="I153" s="31"/>
      <c r="J153" s="31"/>
      <c r="K153" s="32"/>
      <c r="L153" s="31"/>
      <c r="M153" s="31"/>
      <c r="N153" s="31"/>
      <c r="O153" s="31"/>
      <c r="P153" s="31"/>
      <c r="Q153" s="31"/>
      <c r="R153" s="32"/>
      <c r="AV153" s="33"/>
      <c r="AW153" s="34"/>
      <c r="AX153" s="34"/>
    </row>
    <row r="154" spans="1:50" x14ac:dyDescent="0.25">
      <c r="A154">
        <v>152</v>
      </c>
      <c r="B154" t="str">
        <f t="shared" si="2"/>
        <v>GGG US Equity</v>
      </c>
      <c r="C154" t="s">
        <v>295</v>
      </c>
      <c r="E154" s="31"/>
      <c r="F154" s="31"/>
      <c r="G154" s="31"/>
      <c r="H154" s="31"/>
      <c r="I154" s="31"/>
      <c r="J154" s="31"/>
      <c r="K154" s="32"/>
      <c r="L154" s="31"/>
      <c r="M154" s="31"/>
      <c r="N154" s="31"/>
      <c r="O154" s="31"/>
      <c r="P154" s="31"/>
      <c r="Q154" s="31"/>
      <c r="R154" s="32"/>
      <c r="AV154" s="33"/>
      <c r="AW154" s="34"/>
      <c r="AX154" s="34"/>
    </row>
    <row r="155" spans="1:50" x14ac:dyDescent="0.25">
      <c r="A155">
        <v>153</v>
      </c>
      <c r="B155" t="str">
        <f t="shared" si="2"/>
        <v>NDSN US Equity</v>
      </c>
      <c r="C155" t="s">
        <v>296</v>
      </c>
      <c r="E155" s="31"/>
      <c r="F155" s="31"/>
      <c r="G155" s="31"/>
      <c r="H155" s="31"/>
      <c r="I155" s="31"/>
      <c r="J155" s="31"/>
      <c r="K155" s="32"/>
      <c r="L155" s="31"/>
      <c r="M155" s="31"/>
      <c r="N155" s="31"/>
      <c r="O155" s="31"/>
      <c r="P155" s="31"/>
      <c r="Q155" s="31"/>
      <c r="R155" s="32"/>
      <c r="AV155" s="33"/>
      <c r="AW155" s="34"/>
      <c r="AX155" s="34"/>
    </row>
    <row r="156" spans="1:50" x14ac:dyDescent="0.25">
      <c r="A156">
        <v>154</v>
      </c>
      <c r="B156" t="str">
        <f t="shared" si="2"/>
        <v>DE US Equity</v>
      </c>
      <c r="C156" t="s">
        <v>297</v>
      </c>
      <c r="E156" s="31"/>
      <c r="F156" s="31"/>
      <c r="G156" s="31"/>
      <c r="H156" s="31"/>
      <c r="I156" s="31"/>
      <c r="J156" s="31"/>
      <c r="K156" s="32"/>
      <c r="L156" s="31"/>
      <c r="M156" s="31"/>
      <c r="N156" s="31"/>
      <c r="O156" s="31"/>
      <c r="P156" s="31"/>
      <c r="Q156" s="31"/>
      <c r="R156" s="32"/>
      <c r="AV156" s="33"/>
      <c r="AW156" s="34"/>
      <c r="AX156" s="34"/>
    </row>
    <row r="157" spans="1:50" x14ac:dyDescent="0.25">
      <c r="A157">
        <v>155</v>
      </c>
      <c r="B157" t="str">
        <f t="shared" si="2"/>
        <v>ITW US Equity</v>
      </c>
      <c r="C157" t="s">
        <v>298</v>
      </c>
      <c r="E157" s="31"/>
      <c r="F157" s="31"/>
      <c r="G157" s="31"/>
      <c r="H157" s="31"/>
      <c r="I157" s="31"/>
      <c r="J157" s="31"/>
      <c r="K157" s="32"/>
      <c r="L157" s="31"/>
      <c r="M157" s="31"/>
      <c r="N157" s="31"/>
      <c r="O157" s="31"/>
      <c r="P157" s="31"/>
      <c r="Q157" s="31"/>
      <c r="R157" s="32"/>
      <c r="AV157" s="33"/>
      <c r="AW157" s="34"/>
      <c r="AX157" s="34"/>
    </row>
    <row r="158" spans="1:50" x14ac:dyDescent="0.25">
      <c r="A158">
        <v>156</v>
      </c>
      <c r="B158" t="str">
        <f t="shared" si="2"/>
        <v>ITT US Equity</v>
      </c>
      <c r="C158" t="s">
        <v>299</v>
      </c>
      <c r="E158" s="31"/>
      <c r="F158" s="31"/>
      <c r="G158" s="31"/>
      <c r="H158" s="31"/>
      <c r="I158" s="31"/>
      <c r="J158" s="31"/>
      <c r="K158" s="32"/>
      <c r="L158" s="31"/>
      <c r="M158" s="31"/>
      <c r="N158" s="31"/>
      <c r="O158" s="31"/>
      <c r="P158" s="31"/>
      <c r="Q158" s="31"/>
      <c r="R158" s="32"/>
      <c r="AV158" s="33"/>
      <c r="AW158" s="34"/>
      <c r="AX158" s="34"/>
    </row>
    <row r="159" spans="1:50" x14ac:dyDescent="0.25">
      <c r="A159">
        <v>157</v>
      </c>
      <c r="B159" t="str">
        <f t="shared" si="2"/>
        <v>AAXN US Equity</v>
      </c>
      <c r="C159" t="s">
        <v>300</v>
      </c>
      <c r="E159" s="31"/>
      <c r="F159" s="31"/>
      <c r="G159" s="31"/>
      <c r="H159" s="31"/>
      <c r="I159" s="31"/>
      <c r="J159" s="31"/>
      <c r="K159" s="32"/>
      <c r="L159" s="31"/>
      <c r="M159" s="31"/>
      <c r="N159" s="31"/>
      <c r="O159" s="31"/>
      <c r="P159" s="31"/>
      <c r="Q159" s="31"/>
      <c r="R159" s="32"/>
      <c r="AV159" s="33"/>
      <c r="AW159" s="34"/>
      <c r="AX159" s="34"/>
    </row>
    <row r="160" spans="1:50" x14ac:dyDescent="0.25">
      <c r="A160">
        <v>158</v>
      </c>
      <c r="B160" t="str">
        <f t="shared" si="2"/>
        <v>IR US Equity</v>
      </c>
      <c r="C160" t="s">
        <v>301</v>
      </c>
      <c r="E160" s="31"/>
      <c r="F160" s="31"/>
      <c r="G160" s="31"/>
      <c r="H160" s="31"/>
      <c r="I160" s="31"/>
      <c r="J160" s="31"/>
      <c r="K160" s="32"/>
      <c r="L160" s="31"/>
      <c r="M160" s="31"/>
      <c r="N160" s="31"/>
      <c r="O160" s="31"/>
      <c r="P160" s="31"/>
      <c r="Q160" s="31"/>
      <c r="R160" s="32"/>
      <c r="AV160" s="33"/>
      <c r="AW160" s="34"/>
      <c r="AX160" s="34"/>
    </row>
    <row r="161" spans="1:52" x14ac:dyDescent="0.25">
      <c r="A161">
        <v>159</v>
      </c>
      <c r="B161" t="str">
        <f t="shared" si="2"/>
        <v>PH US Equity</v>
      </c>
      <c r="C161" t="s">
        <v>302</v>
      </c>
      <c r="E161" s="31"/>
      <c r="F161" s="31"/>
      <c r="G161" s="31"/>
      <c r="H161" s="31"/>
      <c r="I161" s="31"/>
      <c r="J161" s="31"/>
      <c r="K161" s="32"/>
      <c r="L161" s="31"/>
      <c r="M161" s="31"/>
      <c r="N161" s="31"/>
      <c r="O161" s="31"/>
      <c r="P161" s="31"/>
      <c r="Q161" s="31"/>
      <c r="R161" s="32"/>
      <c r="AV161" s="33"/>
      <c r="AW161" s="34"/>
      <c r="AX161" s="34"/>
    </row>
    <row r="162" spans="1:52" x14ac:dyDescent="0.25">
      <c r="A162">
        <v>160</v>
      </c>
      <c r="B162" t="str">
        <f t="shared" si="2"/>
        <v>SEE US Equity</v>
      </c>
      <c r="C162" t="s">
        <v>303</v>
      </c>
      <c r="E162" s="31"/>
      <c r="F162" s="31"/>
      <c r="G162" s="31"/>
      <c r="H162" s="31"/>
      <c r="I162" s="31"/>
      <c r="J162" s="31"/>
      <c r="K162" s="32"/>
      <c r="L162" s="31"/>
      <c r="M162" s="31"/>
      <c r="N162" s="31"/>
      <c r="O162" s="31"/>
      <c r="P162" s="31"/>
      <c r="Q162" s="31"/>
      <c r="R162" s="32"/>
      <c r="AV162" s="33"/>
      <c r="AW162" s="34"/>
      <c r="AX162" s="34"/>
    </row>
    <row r="163" spans="1:52" x14ac:dyDescent="0.25">
      <c r="A163">
        <v>161</v>
      </c>
      <c r="B163" t="str">
        <f t="shared" si="2"/>
        <v>CCK US Equity</v>
      </c>
      <c r="C163" t="s">
        <v>304</v>
      </c>
      <c r="E163" s="31"/>
      <c r="F163" s="31"/>
      <c r="G163" s="31"/>
      <c r="H163" s="31"/>
      <c r="I163" s="31"/>
      <c r="J163" s="31"/>
      <c r="K163" s="32"/>
      <c r="L163" s="31"/>
      <c r="M163" s="31"/>
      <c r="N163" s="31"/>
      <c r="O163" s="31"/>
      <c r="P163" s="31"/>
      <c r="Q163" s="31"/>
      <c r="R163" s="32"/>
      <c r="AV163" s="33"/>
      <c r="AW163" s="34"/>
      <c r="AX163" s="34"/>
    </row>
    <row r="164" spans="1:52" x14ac:dyDescent="0.25">
      <c r="A164">
        <v>162</v>
      </c>
      <c r="B164" t="str">
        <f t="shared" si="2"/>
        <v>CCL/B CN Equity</v>
      </c>
      <c r="C164" t="s">
        <v>321</v>
      </c>
      <c r="E164" s="31"/>
      <c r="F164" s="31"/>
      <c r="G164" s="31"/>
      <c r="H164" s="31"/>
      <c r="I164" s="31"/>
      <c r="J164" s="31"/>
      <c r="K164" s="32"/>
      <c r="L164" s="31"/>
      <c r="M164" s="31"/>
      <c r="N164" s="31"/>
      <c r="O164" s="31"/>
      <c r="P164" s="31"/>
      <c r="Q164" s="31"/>
      <c r="R164" s="32"/>
      <c r="AV164" s="33"/>
      <c r="AW164" s="34"/>
      <c r="AX164" s="34"/>
    </row>
    <row r="165" spans="1:52" x14ac:dyDescent="0.25">
      <c r="A165">
        <v>163</v>
      </c>
      <c r="B165" t="str">
        <f t="shared" si="2"/>
        <v>SON US Equity</v>
      </c>
      <c r="C165" t="s">
        <v>305</v>
      </c>
      <c r="E165" s="31"/>
      <c r="F165" s="31"/>
      <c r="G165" s="31"/>
      <c r="H165" s="31"/>
      <c r="I165" s="31"/>
      <c r="J165" s="31"/>
      <c r="K165" s="32"/>
      <c r="L165" s="31"/>
      <c r="M165" s="31"/>
      <c r="N165" s="31"/>
      <c r="O165" s="31"/>
      <c r="P165" s="31"/>
      <c r="Q165" s="31"/>
      <c r="R165" s="32"/>
      <c r="AV165" s="33"/>
      <c r="AW165" s="34"/>
      <c r="AX165" s="34"/>
    </row>
    <row r="166" spans="1:52" x14ac:dyDescent="0.25">
      <c r="A166">
        <v>164</v>
      </c>
      <c r="B166" t="str">
        <f t="shared" si="2"/>
        <v>HII US Equity</v>
      </c>
      <c r="C166" t="s">
        <v>306</v>
      </c>
      <c r="E166" s="31"/>
      <c r="F166" s="31"/>
      <c r="G166" s="31"/>
      <c r="H166" s="31"/>
      <c r="I166" s="31"/>
      <c r="J166" s="31"/>
      <c r="K166" s="32"/>
      <c r="L166" s="31"/>
      <c r="M166" s="31"/>
      <c r="N166" s="31"/>
      <c r="O166" s="31"/>
      <c r="P166" s="31"/>
      <c r="Q166" s="31"/>
      <c r="R166" s="32"/>
      <c r="AV166" s="33"/>
      <c r="AW166" s="34"/>
      <c r="AX166" s="34"/>
    </row>
    <row r="167" spans="1:52" x14ac:dyDescent="0.25">
      <c r="A167">
        <v>165</v>
      </c>
      <c r="B167" t="str">
        <f t="shared" si="2"/>
        <v>CP CN Equity</v>
      </c>
      <c r="C167" t="s">
        <v>307</v>
      </c>
      <c r="E167" s="31"/>
      <c r="F167" s="31"/>
      <c r="G167" s="31"/>
      <c r="H167" s="31"/>
      <c r="I167" s="31"/>
      <c r="J167" s="31"/>
      <c r="K167" s="32"/>
      <c r="L167" s="31"/>
      <c r="M167" s="31"/>
      <c r="N167" s="31"/>
      <c r="O167" s="31"/>
      <c r="P167" s="31"/>
      <c r="Q167" s="31"/>
      <c r="R167" s="32"/>
      <c r="AV167" s="33"/>
      <c r="AW167" s="34"/>
      <c r="AX167" s="34"/>
    </row>
    <row r="168" spans="1:52" x14ac:dyDescent="0.25">
      <c r="A168">
        <v>166</v>
      </c>
      <c r="B168" t="str">
        <f t="shared" si="2"/>
        <v>NSC US Equity</v>
      </c>
      <c r="C168" t="s">
        <v>308</v>
      </c>
      <c r="E168" s="31"/>
      <c r="F168" s="31"/>
      <c r="G168" s="31"/>
      <c r="H168" s="31"/>
      <c r="I168" s="31"/>
      <c r="J168" s="31"/>
      <c r="K168" s="32"/>
      <c r="L168" s="31"/>
      <c r="M168" s="31"/>
      <c r="N168" s="31"/>
      <c r="O168" s="31"/>
      <c r="P168" s="31"/>
      <c r="Q168" s="31"/>
      <c r="R168" s="32"/>
      <c r="AV168" s="33"/>
      <c r="AW168" s="34"/>
      <c r="AX168" s="34"/>
    </row>
    <row r="169" spans="1:52" x14ac:dyDescent="0.25">
      <c r="A169">
        <v>167</v>
      </c>
      <c r="B169" t="str">
        <f t="shared" si="2"/>
        <v>CNR CN Equity</v>
      </c>
      <c r="C169" t="s">
        <v>309</v>
      </c>
      <c r="E169" s="31"/>
      <c r="F169" s="31"/>
      <c r="G169" s="31"/>
      <c r="H169" s="31"/>
      <c r="I169" s="31"/>
      <c r="J169" s="31"/>
      <c r="K169" s="32"/>
      <c r="L169" s="31"/>
      <c r="M169" s="31"/>
      <c r="N169" s="31"/>
      <c r="O169" s="31"/>
      <c r="P169" s="31"/>
      <c r="Q169" s="31"/>
      <c r="R169" s="32"/>
      <c r="AV169" s="33"/>
      <c r="AW169" s="34"/>
      <c r="AX169" s="34"/>
    </row>
    <row r="170" spans="1:52" x14ac:dyDescent="0.25">
      <c r="A170">
        <v>168</v>
      </c>
      <c r="B170" t="str">
        <f t="shared" si="2"/>
        <v>UNP US Equity</v>
      </c>
      <c r="C170" t="s">
        <v>310</v>
      </c>
      <c r="E170" s="31"/>
      <c r="F170" s="31"/>
      <c r="G170" s="31"/>
      <c r="H170" s="31"/>
      <c r="I170" s="31"/>
      <c r="J170" s="31"/>
      <c r="K170" s="32"/>
      <c r="L170" s="31"/>
      <c r="M170" s="31"/>
      <c r="N170" s="31"/>
      <c r="O170" s="31"/>
      <c r="P170" s="31"/>
      <c r="Q170" s="31"/>
      <c r="R170" s="32"/>
      <c r="AV170" s="33"/>
      <c r="AW170" s="34"/>
      <c r="AX170" s="34"/>
    </row>
    <row r="171" spans="1:52" x14ac:dyDescent="0.25">
      <c r="A171">
        <v>169</v>
      </c>
      <c r="B171" t="str">
        <f t="shared" si="2"/>
        <v>CSX US Equity</v>
      </c>
      <c r="C171" t="s">
        <v>311</v>
      </c>
      <c r="E171" s="31"/>
      <c r="F171" s="31"/>
      <c r="G171" s="31"/>
      <c r="H171" s="31"/>
      <c r="I171" s="31"/>
      <c r="J171" s="31"/>
      <c r="K171" s="32"/>
      <c r="L171" s="31"/>
      <c r="M171" s="31"/>
      <c r="N171" s="31"/>
      <c r="O171" s="31"/>
      <c r="P171" s="31"/>
      <c r="Q171" s="31"/>
      <c r="R171" s="32"/>
      <c r="AV171" s="33"/>
      <c r="AW171" s="34"/>
      <c r="AX171" s="34"/>
    </row>
    <row r="172" spans="1:52" x14ac:dyDescent="0.25">
      <c r="A172">
        <v>170</v>
      </c>
      <c r="B172" t="str">
        <f t="shared" si="2"/>
        <v>KSU US Equity</v>
      </c>
      <c r="C172" t="s">
        <v>312</v>
      </c>
      <c r="D172" t="s">
        <v>1211</v>
      </c>
      <c r="E172" s="31">
        <v>5.400849205314065E-2</v>
      </c>
      <c r="F172" s="31">
        <v>0.43772576229043558</v>
      </c>
      <c r="G172" s="31">
        <v>0.12902332686767218</v>
      </c>
      <c r="H172" s="31">
        <v>0.12874654861676521</v>
      </c>
      <c r="I172" s="31">
        <v>0.26635092031632884</v>
      </c>
      <c r="J172" s="31">
        <v>3.0876992486587974E-2</v>
      </c>
      <c r="K172" s="32">
        <v>1.9979538054030592</v>
      </c>
      <c r="L172" s="31">
        <v>5.6005895357406077E-2</v>
      </c>
      <c r="M172" s="31">
        <v>0.51406140963014657</v>
      </c>
      <c r="N172" s="31">
        <v>0.1342670518779048</v>
      </c>
      <c r="O172" s="31">
        <v>0.13404479446214043</v>
      </c>
      <c r="P172" s="31">
        <v>0.33030817713022831</v>
      </c>
      <c r="Q172" s="31">
        <v>3.4319386455834884E-2</v>
      </c>
      <c r="R172" s="32">
        <v>2.1912034208918749</v>
      </c>
      <c r="S172">
        <v>2</v>
      </c>
      <c r="T172">
        <v>1</v>
      </c>
      <c r="U172">
        <v>3</v>
      </c>
      <c r="V172">
        <v>3</v>
      </c>
      <c r="W172">
        <v>3</v>
      </c>
      <c r="X172">
        <v>2</v>
      </c>
      <c r="Y172">
        <v>1</v>
      </c>
      <c r="Z172">
        <v>1</v>
      </c>
      <c r="AA172">
        <v>1</v>
      </c>
      <c r="AB172">
        <v>2</v>
      </c>
      <c r="AC172">
        <v>2</v>
      </c>
      <c r="AD172">
        <v>1</v>
      </c>
      <c r="AE172">
        <v>2</v>
      </c>
      <c r="AF172" t="s">
        <v>131</v>
      </c>
      <c r="AG172" t="s">
        <v>143</v>
      </c>
      <c r="AH172" t="s">
        <v>133</v>
      </c>
      <c r="AI172" t="s">
        <v>617</v>
      </c>
      <c r="AJ172" t="s">
        <v>1212</v>
      </c>
      <c r="AK172" t="s">
        <v>1213</v>
      </c>
      <c r="AL172" t="s">
        <v>143</v>
      </c>
      <c r="AM172" t="s">
        <v>147</v>
      </c>
      <c r="AN172" t="s">
        <v>1210</v>
      </c>
      <c r="AO172" t="s">
        <v>148</v>
      </c>
      <c r="AP172" t="s">
        <v>149</v>
      </c>
      <c r="AQ172" t="s">
        <v>559</v>
      </c>
      <c r="AR172">
        <v>4.3</v>
      </c>
      <c r="AS172">
        <v>18</v>
      </c>
      <c r="AT172">
        <v>140</v>
      </c>
      <c r="AU172">
        <v>160</v>
      </c>
      <c r="AV172" s="33" t="s">
        <v>142</v>
      </c>
      <c r="AW172" s="34">
        <v>107.69230769230769</v>
      </c>
      <c r="AX172" s="34">
        <v>93.333333333333329</v>
      </c>
      <c r="AY172">
        <v>160</v>
      </c>
      <c r="AZ172">
        <v>1</v>
      </c>
    </row>
    <row r="173" spans="1:52" x14ac:dyDescent="0.25">
      <c r="A173">
        <v>171</v>
      </c>
      <c r="B173" t="str">
        <f t="shared" si="2"/>
        <v>CHRW US Equity</v>
      </c>
      <c r="C173" t="s">
        <v>313</v>
      </c>
      <c r="E173" s="31"/>
      <c r="F173" s="31"/>
      <c r="G173" s="31"/>
      <c r="H173" s="31"/>
      <c r="I173" s="31"/>
      <c r="J173" s="31"/>
      <c r="K173" s="32"/>
      <c r="L173" s="31"/>
      <c r="M173" s="31"/>
      <c r="N173" s="31"/>
      <c r="O173" s="31"/>
      <c r="P173" s="31"/>
      <c r="Q173" s="31"/>
      <c r="R173" s="32"/>
      <c r="AV173" s="33"/>
      <c r="AW173" s="34"/>
      <c r="AX173" s="34"/>
    </row>
    <row r="174" spans="1:52" x14ac:dyDescent="0.25">
      <c r="A174">
        <v>172</v>
      </c>
      <c r="B174" t="str">
        <f t="shared" si="2"/>
        <v>EXPD US Equity</v>
      </c>
      <c r="C174" t="s">
        <v>314</v>
      </c>
      <c r="E174" s="31"/>
      <c r="F174" s="31"/>
      <c r="G174" s="31"/>
      <c r="H174" s="31"/>
      <c r="I174" s="31"/>
      <c r="J174" s="31"/>
      <c r="K174" s="32"/>
      <c r="L174" s="31"/>
      <c r="M174" s="31"/>
      <c r="N174" s="31"/>
      <c r="O174" s="31"/>
      <c r="P174" s="31"/>
      <c r="Q174" s="31"/>
      <c r="R174" s="32"/>
      <c r="AV174" s="33"/>
      <c r="AW174" s="34"/>
      <c r="AX174" s="34"/>
    </row>
    <row r="175" spans="1:52" x14ac:dyDescent="0.25">
      <c r="A175">
        <v>173</v>
      </c>
      <c r="B175" t="str">
        <f t="shared" si="2"/>
        <v>UPS US Equity</v>
      </c>
      <c r="C175" t="s">
        <v>315</v>
      </c>
      <c r="E175" s="31"/>
      <c r="F175" s="31"/>
      <c r="G175" s="31"/>
      <c r="H175" s="31"/>
      <c r="I175" s="31"/>
      <c r="J175" s="31"/>
      <c r="K175" s="32"/>
      <c r="L175" s="31"/>
      <c r="M175" s="31"/>
      <c r="N175" s="31"/>
      <c r="O175" s="31"/>
      <c r="P175" s="31"/>
      <c r="Q175" s="31"/>
      <c r="R175" s="32"/>
      <c r="AV175" s="33"/>
      <c r="AW175" s="34"/>
      <c r="AX175" s="34"/>
    </row>
    <row r="176" spans="1:52" x14ac:dyDescent="0.25">
      <c r="A176">
        <v>174</v>
      </c>
      <c r="B176" t="str">
        <f t="shared" si="2"/>
        <v>LSTR US Equity</v>
      </c>
      <c r="C176" t="s">
        <v>316</v>
      </c>
      <c r="E176" s="31"/>
      <c r="F176" s="31"/>
      <c r="G176" s="31"/>
      <c r="H176" s="31"/>
      <c r="I176" s="31"/>
      <c r="J176" s="31"/>
      <c r="K176" s="32"/>
      <c r="L176" s="31"/>
      <c r="M176" s="31"/>
      <c r="N176" s="31"/>
      <c r="O176" s="31"/>
      <c r="P176" s="31"/>
      <c r="Q176" s="31"/>
      <c r="R176" s="32"/>
      <c r="AV176" s="33"/>
      <c r="AW176" s="34"/>
      <c r="AX176" s="34"/>
    </row>
    <row r="177" spans="1:52" x14ac:dyDescent="0.25">
      <c r="A177">
        <v>175</v>
      </c>
      <c r="B177" t="str">
        <f t="shared" si="2"/>
        <v>EFX US Equity</v>
      </c>
      <c r="C177" t="s">
        <v>338</v>
      </c>
      <c r="E177" s="31"/>
      <c r="F177" s="31"/>
      <c r="G177" s="31"/>
      <c r="H177" s="31"/>
      <c r="I177" s="31"/>
      <c r="J177" s="31"/>
      <c r="K177" s="32"/>
      <c r="L177" s="31"/>
      <c r="M177" s="31"/>
      <c r="N177" s="31"/>
      <c r="O177" s="31"/>
      <c r="P177" s="31"/>
      <c r="Q177" s="31"/>
      <c r="R177" s="32"/>
      <c r="AV177" s="33"/>
      <c r="AW177" s="34"/>
      <c r="AX177" s="34"/>
    </row>
    <row r="178" spans="1:52" x14ac:dyDescent="0.25">
      <c r="A178">
        <v>176</v>
      </c>
      <c r="B178" t="str">
        <f t="shared" si="2"/>
        <v>TRU US Equity</v>
      </c>
      <c r="C178" t="s">
        <v>339</v>
      </c>
      <c r="E178" s="31"/>
      <c r="F178" s="31"/>
      <c r="G178" s="31"/>
      <c r="H178" s="31"/>
      <c r="I178" s="31"/>
      <c r="J178" s="31"/>
      <c r="K178" s="32"/>
      <c r="L178" s="31"/>
      <c r="M178" s="31"/>
      <c r="N178" s="31"/>
      <c r="O178" s="31"/>
      <c r="P178" s="31"/>
      <c r="Q178" s="31"/>
      <c r="R178" s="32"/>
      <c r="AV178" s="33"/>
      <c r="AW178" s="34"/>
      <c r="AX178" s="34"/>
    </row>
    <row r="179" spans="1:52" x14ac:dyDescent="0.25">
      <c r="A179">
        <v>177</v>
      </c>
      <c r="B179" t="str">
        <f t="shared" si="2"/>
        <v>MCO US Equity</v>
      </c>
      <c r="C179" t="s">
        <v>340</v>
      </c>
      <c r="E179" s="31"/>
      <c r="F179" s="31"/>
      <c r="G179" s="31"/>
      <c r="H179" s="31"/>
      <c r="I179" s="31"/>
      <c r="J179" s="31"/>
      <c r="K179" s="32"/>
      <c r="L179" s="31"/>
      <c r="M179" s="31"/>
      <c r="N179" s="31"/>
      <c r="O179" s="31"/>
      <c r="P179" s="31"/>
      <c r="Q179" s="31"/>
      <c r="R179" s="32"/>
      <c r="AV179" s="33"/>
      <c r="AW179" s="34"/>
      <c r="AX179" s="34"/>
    </row>
    <row r="180" spans="1:52" x14ac:dyDescent="0.25">
      <c r="A180">
        <v>178</v>
      </c>
      <c r="B180" t="str">
        <f t="shared" si="2"/>
        <v>SPGI US Equity</v>
      </c>
      <c r="C180" t="s">
        <v>341</v>
      </c>
      <c r="E180" s="31"/>
      <c r="F180" s="31"/>
      <c r="G180" s="31"/>
      <c r="H180" s="31"/>
      <c r="I180" s="31"/>
      <c r="J180" s="31"/>
      <c r="K180" s="32"/>
      <c r="L180" s="31"/>
      <c r="M180" s="31"/>
      <c r="N180" s="31"/>
      <c r="O180" s="31"/>
      <c r="P180" s="31"/>
      <c r="Q180" s="31"/>
      <c r="R180" s="32"/>
      <c r="AV180" s="33"/>
      <c r="AW180" s="34"/>
      <c r="AX180" s="34"/>
    </row>
    <row r="181" spans="1:52" x14ac:dyDescent="0.25">
      <c r="A181">
        <v>179</v>
      </c>
      <c r="B181" t="str">
        <f t="shared" si="2"/>
        <v>ADP US Equity</v>
      </c>
      <c r="C181" t="s">
        <v>342</v>
      </c>
      <c r="E181" s="31"/>
      <c r="F181" s="31"/>
      <c r="G181" s="31"/>
      <c r="H181" s="31"/>
      <c r="I181" s="31"/>
      <c r="J181" s="31"/>
      <c r="K181" s="32"/>
      <c r="L181" s="31"/>
      <c r="M181" s="31"/>
      <c r="N181" s="31"/>
      <c r="O181" s="31"/>
      <c r="P181" s="31"/>
      <c r="Q181" s="31"/>
      <c r="R181" s="32"/>
      <c r="AV181" s="33"/>
      <c r="AW181" s="34"/>
      <c r="AX181" s="34"/>
    </row>
    <row r="182" spans="1:52" x14ac:dyDescent="0.25">
      <c r="A182">
        <v>180</v>
      </c>
      <c r="B182" t="str">
        <f t="shared" si="2"/>
        <v>MKTX US Equity</v>
      </c>
      <c r="C182" t="s">
        <v>343</v>
      </c>
      <c r="E182" s="31"/>
      <c r="F182" s="31"/>
      <c r="G182" s="31"/>
      <c r="H182" s="31"/>
      <c r="I182" s="31"/>
      <c r="J182" s="31"/>
      <c r="K182" s="32"/>
      <c r="L182" s="31"/>
      <c r="M182" s="31"/>
      <c r="N182" s="31"/>
      <c r="O182" s="31"/>
      <c r="P182" s="31"/>
      <c r="Q182" s="31"/>
      <c r="R182" s="32"/>
      <c r="AV182" s="33"/>
      <c r="AW182" s="34"/>
      <c r="AX182" s="34"/>
    </row>
    <row r="183" spans="1:52" x14ac:dyDescent="0.25">
      <c r="A183">
        <v>181</v>
      </c>
      <c r="B183" t="str">
        <f t="shared" si="2"/>
        <v>AVLR US Equity</v>
      </c>
      <c r="C183" t="s">
        <v>344</v>
      </c>
      <c r="E183" s="31"/>
      <c r="F183" s="31"/>
      <c r="G183" s="31"/>
      <c r="H183" s="31"/>
      <c r="I183" s="31"/>
      <c r="J183" s="31"/>
      <c r="K183" s="32"/>
      <c r="L183" s="31"/>
      <c r="M183" s="31"/>
      <c r="N183" s="31"/>
      <c r="O183" s="31"/>
      <c r="P183" s="31"/>
      <c r="Q183" s="31"/>
      <c r="R183" s="32"/>
      <c r="AV183" s="33"/>
      <c r="AW183" s="34"/>
      <c r="AX183" s="34"/>
    </row>
    <row r="184" spans="1:52" x14ac:dyDescent="0.25">
      <c r="A184">
        <v>182</v>
      </c>
      <c r="B184" t="str">
        <f t="shared" si="2"/>
        <v>WEX US Equity</v>
      </c>
      <c r="C184" t="s">
        <v>345</v>
      </c>
      <c r="E184" s="31"/>
      <c r="F184" s="31"/>
      <c r="G184" s="31"/>
      <c r="H184" s="31"/>
      <c r="I184" s="31"/>
      <c r="J184" s="31"/>
      <c r="K184" s="32"/>
      <c r="L184" s="31"/>
      <c r="M184" s="31"/>
      <c r="N184" s="31"/>
      <c r="O184" s="31"/>
      <c r="P184" s="31"/>
      <c r="Q184" s="31"/>
      <c r="R184" s="32"/>
      <c r="AV184" s="33"/>
      <c r="AW184" s="34"/>
      <c r="AX184" s="34"/>
    </row>
    <row r="185" spans="1:52" x14ac:dyDescent="0.25">
      <c r="A185">
        <v>183</v>
      </c>
      <c r="B185" t="str">
        <f t="shared" si="2"/>
        <v>PYPL US Equity</v>
      </c>
      <c r="C185" t="s">
        <v>621</v>
      </c>
      <c r="D185" t="s">
        <v>622</v>
      </c>
      <c r="E185" s="31">
        <v>0.18778072012573505</v>
      </c>
      <c r="F185" s="31">
        <v>0.22184774708539481</v>
      </c>
      <c r="G185" s="31" t="e">
        <v>#VALUE!</v>
      </c>
      <c r="H185" s="31" t="e">
        <v>#VALUE!</v>
      </c>
      <c r="I185" s="31" t="e">
        <v>#VALUE!</v>
      </c>
      <c r="J185" s="31" t="e">
        <v>#VALUE!</v>
      </c>
      <c r="K185" s="32" t="e">
        <v>#VALUE!</v>
      </c>
      <c r="L185" s="31">
        <v>0.15021681444566704</v>
      </c>
      <c r="M185" s="31">
        <v>0.21708305199189737</v>
      </c>
      <c r="N185" s="31">
        <v>0.51879145173176122</v>
      </c>
      <c r="O185" s="31">
        <v>0.24192439862542955</v>
      </c>
      <c r="P185" s="31">
        <v>-0.11721814676093172</v>
      </c>
      <c r="Q185" s="31">
        <v>0</v>
      </c>
      <c r="R185" s="32">
        <v>-1.3709175738724728</v>
      </c>
      <c r="S185">
        <v>2</v>
      </c>
      <c r="T185">
        <v>3</v>
      </c>
      <c r="U185">
        <v>2</v>
      </c>
      <c r="V185">
        <v>2</v>
      </c>
      <c r="W185">
        <v>1</v>
      </c>
      <c r="X185">
        <v>1</v>
      </c>
      <c r="Y185">
        <v>2</v>
      </c>
      <c r="Z185">
        <v>2</v>
      </c>
      <c r="AA185">
        <v>3</v>
      </c>
      <c r="AB185">
        <v>3</v>
      </c>
      <c r="AC185">
        <v>3</v>
      </c>
      <c r="AD185">
        <v>3</v>
      </c>
      <c r="AE185">
        <v>2</v>
      </c>
      <c r="AF185" t="s">
        <v>572</v>
      </c>
      <c r="AG185" t="s">
        <v>545</v>
      </c>
      <c r="AH185" t="s">
        <v>133</v>
      </c>
      <c r="AI185" t="s">
        <v>555</v>
      </c>
      <c r="AJ185" t="s">
        <v>556</v>
      </c>
      <c r="AK185" t="s">
        <v>557</v>
      </c>
      <c r="AL185" t="s">
        <v>143</v>
      </c>
      <c r="AM185" t="s">
        <v>137</v>
      </c>
      <c r="AN185" t="s">
        <v>558</v>
      </c>
      <c r="AO185" t="s">
        <v>139</v>
      </c>
      <c r="AP185" t="s">
        <v>574</v>
      </c>
      <c r="AQ185" t="s">
        <v>561</v>
      </c>
      <c r="AR185">
        <v>7</v>
      </c>
      <c r="AS185">
        <v>32</v>
      </c>
      <c r="AT185">
        <v>110</v>
      </c>
      <c r="AU185">
        <v>130</v>
      </c>
      <c r="AV185" s="33" t="s">
        <v>142</v>
      </c>
      <c r="AW185" s="34">
        <v>84.615384615384613</v>
      </c>
      <c r="AX185" s="34">
        <v>73.333333333333329</v>
      </c>
      <c r="AY185">
        <v>130</v>
      </c>
      <c r="AZ185">
        <v>1</v>
      </c>
    </row>
    <row r="186" spans="1:52" x14ac:dyDescent="0.25">
      <c r="A186">
        <v>184</v>
      </c>
      <c r="B186" t="str">
        <f t="shared" si="2"/>
        <v>SABR US Equity</v>
      </c>
      <c r="C186" t="s">
        <v>346</v>
      </c>
      <c r="D186" t="s">
        <v>560</v>
      </c>
      <c r="E186" s="31">
        <v>4.4080551460712512E-2</v>
      </c>
      <c r="F186" s="31">
        <v>0.31869402487614434</v>
      </c>
      <c r="G186" s="31">
        <v>0.45801046263566669</v>
      </c>
      <c r="H186" s="31">
        <v>0.14317748039175593</v>
      </c>
      <c r="I186" s="31">
        <v>1.1139825200344062</v>
      </c>
      <c r="J186" s="31">
        <v>5.6721718413516031E-2</v>
      </c>
      <c r="K186" s="32">
        <v>3.3818153453675714</v>
      </c>
      <c r="L186" s="31">
        <v>7.4606973381012631E-2</v>
      </c>
      <c r="M186" s="31">
        <v>0.36365140953245911</v>
      </c>
      <c r="N186" s="31">
        <v>0.49390044587228732</v>
      </c>
      <c r="O186" s="31">
        <v>0.16823623811260821</v>
      </c>
      <c r="P186" s="31">
        <v>0.89017403746513524</v>
      </c>
      <c r="Q186" s="31">
        <v>4.6101443905314947E-2</v>
      </c>
      <c r="R186" s="32">
        <v>2.0598688402416685</v>
      </c>
      <c r="S186">
        <v>2</v>
      </c>
      <c r="T186">
        <v>1</v>
      </c>
      <c r="U186">
        <v>2</v>
      </c>
      <c r="V186">
        <v>1</v>
      </c>
      <c r="W186">
        <v>2</v>
      </c>
      <c r="X186">
        <v>2</v>
      </c>
      <c r="Y186">
        <v>1</v>
      </c>
      <c r="Z186">
        <v>3</v>
      </c>
      <c r="AA186">
        <v>1</v>
      </c>
      <c r="AB186">
        <v>2</v>
      </c>
      <c r="AC186">
        <v>1</v>
      </c>
      <c r="AD186">
        <v>1</v>
      </c>
      <c r="AE186">
        <v>1</v>
      </c>
      <c r="AF186" t="s">
        <v>131</v>
      </c>
      <c r="AG186" t="s">
        <v>143</v>
      </c>
      <c r="AH186" t="s">
        <v>133</v>
      </c>
      <c r="AI186" t="s">
        <v>555</v>
      </c>
      <c r="AJ186" t="s">
        <v>556</v>
      </c>
      <c r="AK186" t="s">
        <v>557</v>
      </c>
      <c r="AL186" t="s">
        <v>143</v>
      </c>
      <c r="AM186" t="s">
        <v>147</v>
      </c>
      <c r="AN186" t="s">
        <v>558</v>
      </c>
      <c r="AO186" t="s">
        <v>148</v>
      </c>
      <c r="AP186" t="s">
        <v>149</v>
      </c>
      <c r="AQ186" t="s">
        <v>561</v>
      </c>
      <c r="AR186">
        <v>1.3</v>
      </c>
      <c r="AS186">
        <v>18</v>
      </c>
      <c r="AT186">
        <v>20</v>
      </c>
      <c r="AU186">
        <v>26</v>
      </c>
      <c r="AV186" s="33" t="s">
        <v>142</v>
      </c>
      <c r="AW186" s="34">
        <v>15.384615384615383</v>
      </c>
      <c r="AX186" s="34">
        <v>13.333333333333334</v>
      </c>
      <c r="AY186">
        <v>26</v>
      </c>
      <c r="AZ186">
        <v>1</v>
      </c>
    </row>
    <row r="187" spans="1:52" x14ac:dyDescent="0.25">
      <c r="A187">
        <v>185</v>
      </c>
      <c r="B187" t="str">
        <f t="shared" si="2"/>
        <v>SQ US Equity</v>
      </c>
      <c r="C187" t="s">
        <v>347</v>
      </c>
      <c r="E187" s="31"/>
      <c r="F187" s="31"/>
      <c r="G187" s="31"/>
      <c r="H187" s="31"/>
      <c r="I187" s="31"/>
      <c r="J187" s="31"/>
      <c r="K187" s="32"/>
      <c r="L187" s="31"/>
      <c r="M187" s="31"/>
      <c r="N187" s="31"/>
      <c r="O187" s="31"/>
      <c r="P187" s="31"/>
      <c r="Q187" s="31"/>
      <c r="R187" s="32"/>
      <c r="AV187" s="33"/>
      <c r="AW187" s="34"/>
      <c r="AX187" s="34"/>
    </row>
    <row r="188" spans="1:52" x14ac:dyDescent="0.25">
      <c r="A188">
        <v>186</v>
      </c>
      <c r="B188" t="str">
        <f t="shared" si="2"/>
        <v>HRB US Equity</v>
      </c>
      <c r="C188" t="s">
        <v>348</v>
      </c>
      <c r="E188" s="31"/>
      <c r="F188" s="31"/>
      <c r="G188" s="31"/>
      <c r="H188" s="31"/>
      <c r="I188" s="31"/>
      <c r="J188" s="31"/>
      <c r="K188" s="32"/>
      <c r="L188" s="31"/>
      <c r="M188" s="31"/>
      <c r="N188" s="31"/>
      <c r="O188" s="31"/>
      <c r="P188" s="31"/>
      <c r="Q188" s="31"/>
      <c r="R188" s="32"/>
      <c r="AV188" s="33"/>
      <c r="AW188" s="34"/>
      <c r="AX188" s="34"/>
    </row>
    <row r="189" spans="1:52" x14ac:dyDescent="0.25">
      <c r="A189">
        <v>187</v>
      </c>
      <c r="B189" t="str">
        <f t="shared" si="2"/>
        <v>FLT US Equity</v>
      </c>
      <c r="C189" t="s">
        <v>349</v>
      </c>
      <c r="E189" s="31"/>
      <c r="F189" s="31"/>
      <c r="G189" s="31"/>
      <c r="H189" s="31"/>
      <c r="I189" s="31"/>
      <c r="J189" s="31"/>
      <c r="K189" s="32"/>
      <c r="L189" s="31"/>
      <c r="M189" s="31"/>
      <c r="N189" s="31"/>
      <c r="O189" s="31"/>
      <c r="P189" s="31"/>
      <c r="Q189" s="31"/>
      <c r="R189" s="32"/>
      <c r="AV189" s="33"/>
      <c r="AW189" s="34"/>
      <c r="AX189" s="34"/>
    </row>
    <row r="190" spans="1:52" x14ac:dyDescent="0.25">
      <c r="A190">
        <v>188</v>
      </c>
      <c r="B190" t="str">
        <f t="shared" si="2"/>
        <v>GPN US Equity</v>
      </c>
      <c r="C190" t="s">
        <v>350</v>
      </c>
      <c r="E190" s="31"/>
      <c r="F190" s="31"/>
      <c r="G190" s="31"/>
      <c r="H190" s="31"/>
      <c r="I190" s="31"/>
      <c r="J190" s="31"/>
      <c r="K190" s="32"/>
      <c r="L190" s="31"/>
      <c r="M190" s="31"/>
      <c r="N190" s="31"/>
      <c r="O190" s="31"/>
      <c r="P190" s="31"/>
      <c r="Q190" s="31"/>
      <c r="R190" s="32"/>
      <c r="AV190" s="33"/>
      <c r="AW190" s="34"/>
      <c r="AX190" s="34"/>
    </row>
    <row r="191" spans="1:52" x14ac:dyDescent="0.25">
      <c r="A191">
        <v>189</v>
      </c>
      <c r="B191" t="str">
        <f t="shared" si="2"/>
        <v>LMT US Equity</v>
      </c>
      <c r="C191" t="s">
        <v>351</v>
      </c>
      <c r="E191" s="31"/>
      <c r="F191" s="31"/>
      <c r="G191" s="31"/>
      <c r="H191" s="31"/>
      <c r="I191" s="31"/>
      <c r="J191" s="31"/>
      <c r="K191" s="32"/>
      <c r="L191" s="31"/>
      <c r="M191" s="31"/>
      <c r="N191" s="31"/>
      <c r="O191" s="31"/>
      <c r="P191" s="31"/>
      <c r="Q191" s="31"/>
      <c r="R191" s="32"/>
      <c r="AV191" s="33"/>
      <c r="AW191" s="34"/>
      <c r="AX191" s="34"/>
    </row>
    <row r="192" spans="1:52" x14ac:dyDescent="0.25">
      <c r="A192">
        <v>190</v>
      </c>
      <c r="B192" t="str">
        <f t="shared" si="2"/>
        <v>GD US Equity</v>
      </c>
      <c r="C192" t="s">
        <v>352</v>
      </c>
      <c r="E192" s="31"/>
      <c r="F192" s="31"/>
      <c r="G192" s="31"/>
      <c r="H192" s="31"/>
      <c r="I192" s="31"/>
      <c r="J192" s="31"/>
      <c r="K192" s="32"/>
      <c r="L192" s="31"/>
      <c r="M192" s="31"/>
      <c r="N192" s="31"/>
      <c r="O192" s="31"/>
      <c r="P192" s="31"/>
      <c r="Q192" s="31"/>
      <c r="R192" s="32"/>
      <c r="AV192" s="33"/>
      <c r="AW192" s="34"/>
      <c r="AX192" s="34"/>
    </row>
    <row r="193" spans="1:50" x14ac:dyDescent="0.25">
      <c r="A193">
        <v>191</v>
      </c>
      <c r="B193" t="str">
        <f t="shared" si="2"/>
        <v>BA US Equity</v>
      </c>
      <c r="C193" t="s">
        <v>353</v>
      </c>
      <c r="E193" s="31"/>
      <c r="F193" s="31"/>
      <c r="G193" s="31"/>
      <c r="H193" s="31"/>
      <c r="I193" s="31"/>
      <c r="J193" s="31"/>
      <c r="K193" s="32"/>
      <c r="L193" s="31"/>
      <c r="M193" s="31"/>
      <c r="N193" s="31"/>
      <c r="O193" s="31"/>
      <c r="P193" s="31"/>
      <c r="Q193" s="31"/>
      <c r="R193" s="32"/>
      <c r="AV193" s="33"/>
      <c r="AW193" s="34"/>
      <c r="AX193" s="34"/>
    </row>
    <row r="194" spans="1:50" x14ac:dyDescent="0.25">
      <c r="A194">
        <v>192</v>
      </c>
      <c r="B194" t="str">
        <f t="shared" si="2"/>
        <v>RTN US Equity</v>
      </c>
      <c r="C194" t="s">
        <v>354</v>
      </c>
      <c r="E194" s="31"/>
      <c r="F194" s="31"/>
      <c r="G194" s="31"/>
      <c r="H194" s="31"/>
      <c r="I194" s="31"/>
      <c r="J194" s="31"/>
      <c r="K194" s="32"/>
      <c r="L194" s="31"/>
      <c r="M194" s="31"/>
      <c r="N194" s="31"/>
      <c r="O194" s="31"/>
      <c r="P194" s="31"/>
      <c r="Q194" s="31"/>
      <c r="R194" s="32"/>
      <c r="AV194" s="33"/>
      <c r="AW194" s="34"/>
      <c r="AX194" s="34"/>
    </row>
    <row r="195" spans="1:50" x14ac:dyDescent="0.25">
      <c r="A195">
        <v>193</v>
      </c>
      <c r="B195" t="str">
        <f t="shared" ref="B195:B258" si="3">(C195&amp; " Equity")</f>
        <v>BBD/B CN Equity</v>
      </c>
      <c r="C195" t="s">
        <v>355</v>
      </c>
      <c r="E195" s="31"/>
      <c r="F195" s="31"/>
      <c r="G195" s="31"/>
      <c r="H195" s="31"/>
      <c r="I195" s="31"/>
      <c r="J195" s="31"/>
      <c r="K195" s="32"/>
      <c r="L195" s="31"/>
      <c r="M195" s="31"/>
      <c r="N195" s="31"/>
      <c r="O195" s="31"/>
      <c r="P195" s="31"/>
      <c r="Q195" s="31"/>
      <c r="R195" s="32"/>
      <c r="AV195" s="33"/>
      <c r="AW195" s="34"/>
      <c r="AX195" s="34"/>
    </row>
    <row r="196" spans="1:50" x14ac:dyDescent="0.25">
      <c r="A196">
        <v>194</v>
      </c>
      <c r="B196" t="str">
        <f t="shared" si="3"/>
        <v>NOC US Equity</v>
      </c>
      <c r="C196" t="s">
        <v>357</v>
      </c>
      <c r="E196" s="31"/>
      <c r="F196" s="31"/>
      <c r="G196" s="31"/>
      <c r="H196" s="31"/>
      <c r="I196" s="31"/>
      <c r="J196" s="31"/>
      <c r="K196" s="32"/>
      <c r="L196" s="31"/>
      <c r="M196" s="31"/>
      <c r="N196" s="31"/>
      <c r="O196" s="31"/>
      <c r="P196" s="31"/>
      <c r="Q196" s="31"/>
      <c r="R196" s="32"/>
      <c r="AV196" s="33"/>
      <c r="AW196" s="34"/>
      <c r="AX196" s="34"/>
    </row>
    <row r="197" spans="1:50" x14ac:dyDescent="0.25">
      <c r="A197">
        <v>195</v>
      </c>
      <c r="B197" t="str">
        <f t="shared" si="3"/>
        <v>SPR US Equity</v>
      </c>
      <c r="C197" t="s">
        <v>358</v>
      </c>
      <c r="E197" s="31"/>
      <c r="F197" s="31"/>
      <c r="G197" s="31"/>
      <c r="H197" s="31"/>
      <c r="I197" s="31"/>
      <c r="J197" s="31"/>
      <c r="K197" s="32"/>
      <c r="L197" s="31"/>
      <c r="M197" s="31"/>
      <c r="N197" s="31"/>
      <c r="O197" s="31"/>
      <c r="P197" s="31"/>
      <c r="Q197" s="31"/>
      <c r="R197" s="32"/>
      <c r="AV197" s="33"/>
      <c r="AW197" s="34"/>
      <c r="AX197" s="34"/>
    </row>
    <row r="198" spans="1:50" x14ac:dyDescent="0.25">
      <c r="A198">
        <v>196</v>
      </c>
      <c r="B198" t="str">
        <f t="shared" si="3"/>
        <v>TDY US Equity</v>
      </c>
      <c r="C198" t="s">
        <v>359</v>
      </c>
      <c r="E198" s="31"/>
      <c r="F198" s="31"/>
      <c r="G198" s="31"/>
      <c r="H198" s="31"/>
      <c r="I198" s="31"/>
      <c r="J198" s="31"/>
      <c r="K198" s="32"/>
      <c r="L198" s="31"/>
      <c r="M198" s="31"/>
      <c r="N198" s="31"/>
      <c r="O198" s="31"/>
      <c r="P198" s="31"/>
      <c r="Q198" s="31"/>
      <c r="R198" s="32"/>
      <c r="AV198" s="33"/>
      <c r="AW198" s="34"/>
      <c r="AX198" s="34"/>
    </row>
    <row r="199" spans="1:50" x14ac:dyDescent="0.25">
      <c r="A199">
        <v>197</v>
      </c>
      <c r="B199" t="str">
        <f t="shared" si="3"/>
        <v>TDG US Equity</v>
      </c>
      <c r="C199" t="s">
        <v>360</v>
      </c>
      <c r="E199" s="31"/>
      <c r="F199" s="31"/>
      <c r="G199" s="31"/>
      <c r="H199" s="31"/>
      <c r="I199" s="31"/>
      <c r="J199" s="31"/>
      <c r="K199" s="32"/>
      <c r="L199" s="31"/>
      <c r="M199" s="31"/>
      <c r="N199" s="31"/>
      <c r="O199" s="31"/>
      <c r="P199" s="31"/>
      <c r="Q199" s="31"/>
      <c r="R199" s="32"/>
      <c r="AV199" s="33"/>
      <c r="AW199" s="34"/>
      <c r="AX199" s="34"/>
    </row>
    <row r="200" spans="1:50" x14ac:dyDescent="0.25">
      <c r="A200">
        <v>198</v>
      </c>
      <c r="B200" t="str">
        <f t="shared" si="3"/>
        <v>AJRD US Equity</v>
      </c>
      <c r="C200" t="s">
        <v>361</v>
      </c>
      <c r="E200" s="31"/>
      <c r="F200" s="31"/>
      <c r="G200" s="31"/>
      <c r="H200" s="31"/>
      <c r="I200" s="31"/>
      <c r="J200" s="31"/>
      <c r="K200" s="32"/>
      <c r="L200" s="31"/>
      <c r="M200" s="31"/>
      <c r="N200" s="31"/>
      <c r="O200" s="31"/>
      <c r="P200" s="31"/>
      <c r="Q200" s="31"/>
      <c r="R200" s="32"/>
      <c r="AV200" s="33"/>
      <c r="AW200" s="34"/>
      <c r="AX200" s="34"/>
    </row>
    <row r="201" spans="1:50" x14ac:dyDescent="0.25">
      <c r="A201">
        <v>199</v>
      </c>
      <c r="B201" t="str">
        <f t="shared" si="3"/>
        <v>LHX US Equity</v>
      </c>
      <c r="C201" t="s">
        <v>362</v>
      </c>
      <c r="E201" s="31"/>
      <c r="F201" s="31"/>
      <c r="G201" s="31"/>
      <c r="H201" s="31"/>
      <c r="I201" s="31"/>
      <c r="J201" s="31"/>
      <c r="K201" s="32"/>
      <c r="L201" s="31"/>
      <c r="M201" s="31"/>
      <c r="N201" s="31"/>
      <c r="O201" s="31"/>
      <c r="P201" s="31"/>
      <c r="Q201" s="31"/>
      <c r="R201" s="32"/>
      <c r="AV201" s="33"/>
      <c r="AW201" s="34"/>
      <c r="AX201" s="34"/>
    </row>
    <row r="202" spans="1:50" x14ac:dyDescent="0.25">
      <c r="A202">
        <v>200</v>
      </c>
      <c r="B202" t="str">
        <f t="shared" si="3"/>
        <v>UTX US Equity</v>
      </c>
      <c r="C202" t="s">
        <v>363</v>
      </c>
      <c r="E202" s="31"/>
      <c r="F202" s="31"/>
      <c r="G202" s="31"/>
      <c r="H202" s="31"/>
      <c r="I202" s="31"/>
      <c r="J202" s="31"/>
      <c r="K202" s="32"/>
      <c r="L202" s="31"/>
      <c r="M202" s="31"/>
      <c r="N202" s="31"/>
      <c r="O202" s="31"/>
      <c r="P202" s="31"/>
      <c r="Q202" s="31"/>
      <c r="R202" s="32"/>
      <c r="AV202" s="33"/>
      <c r="AW202" s="34"/>
      <c r="AX202" s="34"/>
    </row>
    <row r="203" spans="1:50" x14ac:dyDescent="0.25">
      <c r="A203">
        <v>201</v>
      </c>
      <c r="B203" t="str">
        <f t="shared" si="3"/>
        <v>HEI US Equity</v>
      </c>
      <c r="C203" t="s">
        <v>364</v>
      </c>
      <c r="E203" s="31"/>
      <c r="F203" s="31"/>
      <c r="G203" s="31"/>
      <c r="H203" s="31"/>
      <c r="I203" s="31"/>
      <c r="J203" s="31"/>
      <c r="K203" s="32"/>
      <c r="L203" s="31"/>
      <c r="M203" s="31"/>
      <c r="N203" s="31"/>
      <c r="O203" s="31"/>
      <c r="P203" s="31"/>
      <c r="Q203" s="31"/>
      <c r="R203" s="32"/>
      <c r="AV203" s="33"/>
      <c r="AW203" s="34"/>
      <c r="AX203" s="34"/>
    </row>
    <row r="204" spans="1:50" x14ac:dyDescent="0.25">
      <c r="A204">
        <v>202</v>
      </c>
      <c r="B204" t="str">
        <f t="shared" si="3"/>
        <v>ARNC US Equity</v>
      </c>
      <c r="C204" t="s">
        <v>365</v>
      </c>
      <c r="E204" s="31"/>
      <c r="F204" s="31"/>
      <c r="G204" s="31"/>
      <c r="H204" s="31"/>
      <c r="I204" s="31"/>
      <c r="J204" s="31"/>
      <c r="K204" s="32"/>
      <c r="L204" s="31"/>
      <c r="M204" s="31"/>
      <c r="N204" s="31"/>
      <c r="O204" s="31"/>
      <c r="P204" s="31"/>
      <c r="Q204" s="31"/>
      <c r="R204" s="32"/>
      <c r="AV204" s="33"/>
      <c r="AW204" s="34"/>
      <c r="AX204" s="34"/>
    </row>
    <row r="205" spans="1:50" x14ac:dyDescent="0.25">
      <c r="A205">
        <v>203</v>
      </c>
      <c r="B205" t="str">
        <f t="shared" si="3"/>
        <v>MOG/A US Equity</v>
      </c>
      <c r="C205" t="s">
        <v>356</v>
      </c>
      <c r="E205" s="31"/>
      <c r="F205" s="31"/>
      <c r="G205" s="31"/>
      <c r="H205" s="31"/>
      <c r="I205" s="31"/>
      <c r="J205" s="31"/>
      <c r="K205" s="32"/>
      <c r="L205" s="31"/>
      <c r="M205" s="31"/>
      <c r="N205" s="31"/>
      <c r="O205" s="31"/>
      <c r="P205" s="31"/>
      <c r="Q205" s="31"/>
      <c r="R205" s="32"/>
      <c r="AV205" s="33"/>
      <c r="AW205" s="34"/>
      <c r="AX205" s="34"/>
    </row>
    <row r="206" spans="1:50" x14ac:dyDescent="0.25">
      <c r="A206">
        <v>204</v>
      </c>
      <c r="B206" t="str">
        <f t="shared" si="3"/>
        <v>B US Equity</v>
      </c>
      <c r="C206" t="s">
        <v>366</v>
      </c>
      <c r="E206" s="31"/>
      <c r="F206" s="31"/>
      <c r="G206" s="31"/>
      <c r="H206" s="31"/>
      <c r="I206" s="31"/>
      <c r="J206" s="31"/>
      <c r="K206" s="32"/>
      <c r="L206" s="31"/>
      <c r="M206" s="31"/>
      <c r="N206" s="31"/>
      <c r="O206" s="31"/>
      <c r="P206" s="31"/>
      <c r="Q206" s="31"/>
      <c r="R206" s="32"/>
      <c r="AV206" s="33"/>
      <c r="AW206" s="34"/>
      <c r="AX206" s="34"/>
    </row>
    <row r="207" spans="1:50" x14ac:dyDescent="0.25">
      <c r="A207">
        <v>205</v>
      </c>
      <c r="B207" t="str">
        <f t="shared" si="3"/>
        <v>CAE CN Equity</v>
      </c>
      <c r="C207" t="s">
        <v>367</v>
      </c>
      <c r="E207" s="31"/>
      <c r="F207" s="31"/>
      <c r="G207" s="31"/>
      <c r="H207" s="31"/>
      <c r="I207" s="31"/>
      <c r="J207" s="31"/>
      <c r="K207" s="32"/>
      <c r="L207" s="31"/>
      <c r="M207" s="31"/>
      <c r="N207" s="31"/>
      <c r="O207" s="31"/>
      <c r="P207" s="31"/>
      <c r="Q207" s="31"/>
      <c r="R207" s="32"/>
      <c r="AV207" s="33"/>
      <c r="AW207" s="34"/>
      <c r="AX207" s="34"/>
    </row>
    <row r="208" spans="1:50" x14ac:dyDescent="0.25">
      <c r="A208">
        <v>206</v>
      </c>
      <c r="B208" t="str">
        <f t="shared" si="3"/>
        <v>LB US Equity</v>
      </c>
      <c r="C208" t="s">
        <v>368</v>
      </c>
      <c r="E208" s="31"/>
      <c r="F208" s="31"/>
      <c r="G208" s="31"/>
      <c r="H208" s="31"/>
      <c r="I208" s="31"/>
      <c r="J208" s="31"/>
      <c r="K208" s="32"/>
      <c r="L208" s="31"/>
      <c r="M208" s="31"/>
      <c r="N208" s="31"/>
      <c r="O208" s="31"/>
      <c r="P208" s="31"/>
      <c r="Q208" s="31"/>
      <c r="R208" s="32"/>
      <c r="AV208" s="33"/>
      <c r="AW208" s="34"/>
      <c r="AX208" s="34"/>
    </row>
    <row r="209" spans="1:52" x14ac:dyDescent="0.25">
      <c r="A209">
        <v>207</v>
      </c>
      <c r="B209" t="str">
        <f t="shared" si="3"/>
        <v>LULU US Equity</v>
      </c>
      <c r="C209" t="s">
        <v>369</v>
      </c>
      <c r="E209" s="31"/>
      <c r="F209" s="31"/>
      <c r="G209" s="31"/>
      <c r="H209" s="31"/>
      <c r="I209" s="31"/>
      <c r="J209" s="31"/>
      <c r="K209" s="32"/>
      <c r="L209" s="31"/>
      <c r="M209" s="31"/>
      <c r="N209" s="31"/>
      <c r="O209" s="31"/>
      <c r="P209" s="31"/>
      <c r="Q209" s="31"/>
      <c r="R209" s="32"/>
      <c r="AV209" s="33"/>
      <c r="AW209" s="34"/>
      <c r="AX209" s="34"/>
    </row>
    <row r="210" spans="1:52" x14ac:dyDescent="0.25">
      <c r="A210">
        <v>208</v>
      </c>
      <c r="B210" t="str">
        <f t="shared" si="3"/>
        <v>ROST US Equity</v>
      </c>
      <c r="C210" t="s">
        <v>370</v>
      </c>
      <c r="E210" s="31"/>
      <c r="F210" s="31"/>
      <c r="G210" s="31"/>
      <c r="H210" s="31"/>
      <c r="I210" s="31"/>
      <c r="J210" s="31"/>
      <c r="K210" s="32"/>
      <c r="L210" s="31"/>
      <c r="M210" s="31"/>
      <c r="N210" s="31"/>
      <c r="O210" s="31"/>
      <c r="P210" s="31"/>
      <c r="Q210" s="31"/>
      <c r="R210" s="32"/>
      <c r="AV210" s="33"/>
      <c r="AW210" s="34"/>
      <c r="AX210" s="34"/>
    </row>
    <row r="211" spans="1:52" x14ac:dyDescent="0.25">
      <c r="A211">
        <v>209</v>
      </c>
      <c r="B211" t="str">
        <f t="shared" si="3"/>
        <v>GPS US Equity</v>
      </c>
      <c r="C211" t="s">
        <v>371</v>
      </c>
      <c r="E211" s="31"/>
      <c r="F211" s="31"/>
      <c r="G211" s="31"/>
      <c r="H211" s="31"/>
      <c r="I211" s="31"/>
      <c r="J211" s="31"/>
      <c r="K211" s="32"/>
      <c r="L211" s="31"/>
      <c r="M211" s="31"/>
      <c r="N211" s="31"/>
      <c r="O211" s="31"/>
      <c r="P211" s="31"/>
      <c r="Q211" s="31"/>
      <c r="R211" s="32"/>
      <c r="AV211" s="33"/>
      <c r="AW211" s="34"/>
      <c r="AX211" s="34"/>
    </row>
    <row r="212" spans="1:52" x14ac:dyDescent="0.25">
      <c r="A212">
        <v>210</v>
      </c>
      <c r="B212" t="str">
        <f t="shared" si="3"/>
        <v>FL US Equity</v>
      </c>
      <c r="C212" t="s">
        <v>372</v>
      </c>
      <c r="E212" s="31"/>
      <c r="F212" s="31"/>
      <c r="G212" s="31"/>
      <c r="H212" s="31"/>
      <c r="I212" s="31"/>
      <c r="J212" s="31"/>
      <c r="K212" s="32"/>
      <c r="L212" s="31"/>
      <c r="M212" s="31"/>
      <c r="N212" s="31"/>
      <c r="O212" s="31"/>
      <c r="P212" s="31"/>
      <c r="Q212" s="31"/>
      <c r="R212" s="32"/>
      <c r="AV212" s="33"/>
      <c r="AW212" s="34"/>
      <c r="AX212" s="34"/>
    </row>
    <row r="213" spans="1:52" x14ac:dyDescent="0.25">
      <c r="A213">
        <v>211</v>
      </c>
      <c r="B213" t="str">
        <f t="shared" si="3"/>
        <v>BURL US Equity</v>
      </c>
      <c r="C213" t="s">
        <v>373</v>
      </c>
      <c r="E213" s="31"/>
      <c r="F213" s="31"/>
      <c r="G213" s="31"/>
      <c r="H213" s="31"/>
      <c r="I213" s="31"/>
      <c r="J213" s="31"/>
      <c r="K213" s="32"/>
      <c r="L213" s="31"/>
      <c r="M213" s="31"/>
      <c r="N213" s="31"/>
      <c r="O213" s="31"/>
      <c r="P213" s="31"/>
      <c r="Q213" s="31"/>
      <c r="R213" s="32"/>
      <c r="AV213" s="33"/>
      <c r="AW213" s="34"/>
      <c r="AX213" s="34"/>
    </row>
    <row r="214" spans="1:52" x14ac:dyDescent="0.25">
      <c r="A214">
        <v>212</v>
      </c>
      <c r="B214" t="str">
        <f t="shared" si="3"/>
        <v>AZO US Equity</v>
      </c>
      <c r="C214" t="s">
        <v>374</v>
      </c>
      <c r="E214" s="31"/>
      <c r="F214" s="31"/>
      <c r="G214" s="31"/>
      <c r="H214" s="31"/>
      <c r="I214" s="31"/>
      <c r="J214" s="31"/>
      <c r="K214" s="32"/>
      <c r="L214" s="31"/>
      <c r="M214" s="31"/>
      <c r="N214" s="31"/>
      <c r="O214" s="31"/>
      <c r="P214" s="31"/>
      <c r="Q214" s="31"/>
      <c r="R214" s="32"/>
      <c r="AV214" s="33"/>
      <c r="AW214" s="34"/>
      <c r="AX214" s="34"/>
    </row>
    <row r="215" spans="1:52" x14ac:dyDescent="0.25">
      <c r="A215">
        <v>213</v>
      </c>
      <c r="B215" t="str">
        <f t="shared" si="3"/>
        <v>ORLY US Equity</v>
      </c>
      <c r="C215" t="s">
        <v>375</v>
      </c>
      <c r="E215" s="31"/>
      <c r="F215" s="31"/>
      <c r="G215" s="31"/>
      <c r="H215" s="31"/>
      <c r="I215" s="31"/>
      <c r="J215" s="31"/>
      <c r="K215" s="32"/>
      <c r="L215" s="31"/>
      <c r="M215" s="31"/>
      <c r="N215" s="31"/>
      <c r="O215" s="31"/>
      <c r="P215" s="31"/>
      <c r="Q215" s="31"/>
      <c r="R215" s="32"/>
      <c r="AV215" s="33"/>
      <c r="AW215" s="34"/>
      <c r="AX215" s="34"/>
    </row>
    <row r="216" spans="1:52" x14ac:dyDescent="0.25">
      <c r="A216">
        <v>214</v>
      </c>
      <c r="B216" t="str">
        <f t="shared" si="3"/>
        <v>GPC US Equity</v>
      </c>
      <c r="C216" t="s">
        <v>376</v>
      </c>
      <c r="E216" s="31"/>
      <c r="F216" s="31"/>
      <c r="G216" s="31"/>
      <c r="H216" s="31"/>
      <c r="I216" s="31"/>
      <c r="J216" s="31"/>
      <c r="K216" s="32"/>
      <c r="L216" s="31"/>
      <c r="M216" s="31"/>
      <c r="N216" s="31"/>
      <c r="O216" s="31"/>
      <c r="P216" s="31"/>
      <c r="Q216" s="31"/>
      <c r="R216" s="32"/>
      <c r="AV216" s="33"/>
      <c r="AW216" s="34"/>
      <c r="AX216" s="34"/>
    </row>
    <row r="217" spans="1:52" x14ac:dyDescent="0.25">
      <c r="A217">
        <v>215</v>
      </c>
      <c r="B217" t="str">
        <f t="shared" si="3"/>
        <v>AAP US Equity</v>
      </c>
      <c r="C217" t="s">
        <v>377</v>
      </c>
      <c r="E217" s="31"/>
      <c r="F217" s="31"/>
      <c r="G217" s="31"/>
      <c r="H217" s="31"/>
      <c r="I217" s="31"/>
      <c r="J217" s="31"/>
      <c r="K217" s="32"/>
      <c r="L217" s="31"/>
      <c r="M217" s="31"/>
      <c r="N217" s="31"/>
      <c r="O217" s="31"/>
      <c r="P217" s="31"/>
      <c r="Q217" s="31"/>
      <c r="R217" s="32"/>
      <c r="AV217" s="33"/>
      <c r="AW217" s="34"/>
      <c r="AX217" s="34"/>
    </row>
    <row r="218" spans="1:52" x14ac:dyDescent="0.25">
      <c r="A218">
        <v>216</v>
      </c>
      <c r="B218" t="str">
        <f t="shared" si="3"/>
        <v>HD US Equity</v>
      </c>
      <c r="C218" t="s">
        <v>378</v>
      </c>
      <c r="E218" s="31"/>
      <c r="F218" s="31"/>
      <c r="G218" s="31"/>
      <c r="H218" s="31"/>
      <c r="I218" s="31"/>
      <c r="J218" s="31"/>
      <c r="K218" s="32"/>
      <c r="L218" s="31"/>
      <c r="M218" s="31"/>
      <c r="N218" s="31"/>
      <c r="O218" s="31"/>
      <c r="P218" s="31"/>
      <c r="Q218" s="31"/>
      <c r="R218" s="32"/>
      <c r="AV218" s="33"/>
      <c r="AW218" s="34"/>
      <c r="AX218" s="34"/>
    </row>
    <row r="219" spans="1:52" x14ac:dyDescent="0.25">
      <c r="A219">
        <v>217</v>
      </c>
      <c r="B219" t="str">
        <f t="shared" si="3"/>
        <v>LOW US Equity</v>
      </c>
      <c r="C219" t="s">
        <v>379</v>
      </c>
      <c r="D219" t="s">
        <v>1214</v>
      </c>
      <c r="E219" s="31">
        <v>4.7146167999163872E-2</v>
      </c>
      <c r="F219" s="31">
        <v>0.11186914523514024</v>
      </c>
      <c r="G219" s="31">
        <v>0.225051055679061</v>
      </c>
      <c r="H219" s="31">
        <v>0.22225110077741833</v>
      </c>
      <c r="I219" s="31">
        <v>0.31293343941947527</v>
      </c>
      <c r="J219" s="31">
        <v>4.537900471380462E-2</v>
      </c>
      <c r="K219" s="32">
        <v>1.5530224025331447</v>
      </c>
      <c r="L219" s="31">
        <v>3.9201970299771238E-2</v>
      </c>
      <c r="M219" s="31">
        <v>0.11698383093298181</v>
      </c>
      <c r="N219" s="31">
        <v>0.35757897531191929</v>
      </c>
      <c r="O219" s="31">
        <v>0.35191765074720449</v>
      </c>
      <c r="P219" s="31">
        <v>0.45297471129951761</v>
      </c>
      <c r="Q219" s="31">
        <v>3.8463909264624299E-2</v>
      </c>
      <c r="R219" s="32">
        <v>1.8573483577079837</v>
      </c>
      <c r="S219">
        <v>3</v>
      </c>
      <c r="T219">
        <v>1</v>
      </c>
      <c r="U219">
        <v>1</v>
      </c>
      <c r="V219">
        <v>3</v>
      </c>
      <c r="W219">
        <v>1</v>
      </c>
      <c r="X219">
        <v>2</v>
      </c>
      <c r="Y219">
        <v>2</v>
      </c>
      <c r="Z219">
        <v>2</v>
      </c>
      <c r="AA219">
        <v>1</v>
      </c>
      <c r="AB219">
        <v>1</v>
      </c>
      <c r="AC219">
        <v>1</v>
      </c>
      <c r="AD219">
        <v>2</v>
      </c>
      <c r="AE219">
        <v>2</v>
      </c>
      <c r="AF219" t="s">
        <v>131</v>
      </c>
      <c r="AG219" t="s">
        <v>143</v>
      </c>
      <c r="AH219" t="s">
        <v>133</v>
      </c>
      <c r="AI219" t="s">
        <v>565</v>
      </c>
      <c r="AJ219" t="s">
        <v>1215</v>
      </c>
      <c r="AK219" t="s">
        <v>567</v>
      </c>
      <c r="AL219" t="s">
        <v>143</v>
      </c>
      <c r="AM219" t="s">
        <v>147</v>
      </c>
      <c r="AN219" t="s">
        <v>1216</v>
      </c>
      <c r="AO219" t="s">
        <v>139</v>
      </c>
      <c r="AP219" t="s">
        <v>149</v>
      </c>
      <c r="AQ219" t="s">
        <v>559</v>
      </c>
      <c r="AR219">
        <v>1</v>
      </c>
      <c r="AS219">
        <v>18</v>
      </c>
      <c r="AT219">
        <v>105</v>
      </c>
      <c r="AU219">
        <v>115</v>
      </c>
      <c r="AV219" s="33" t="s">
        <v>142</v>
      </c>
      <c r="AW219" s="34">
        <v>80.769230769230759</v>
      </c>
      <c r="AX219" s="34">
        <v>70</v>
      </c>
      <c r="AY219">
        <v>115</v>
      </c>
      <c r="AZ219">
        <v>1</v>
      </c>
    </row>
    <row r="220" spans="1:52" x14ac:dyDescent="0.25">
      <c r="A220">
        <v>218</v>
      </c>
      <c r="B220" t="str">
        <f t="shared" si="3"/>
        <v>MSM US Equity</v>
      </c>
      <c r="C220" t="s">
        <v>380</v>
      </c>
      <c r="E220" s="31"/>
      <c r="F220" s="31"/>
      <c r="G220" s="31"/>
      <c r="H220" s="31"/>
      <c r="I220" s="31"/>
      <c r="J220" s="31"/>
      <c r="K220" s="32"/>
      <c r="L220" s="31"/>
      <c r="M220" s="31"/>
      <c r="N220" s="31"/>
      <c r="O220" s="31"/>
      <c r="P220" s="31"/>
      <c r="Q220" s="31"/>
      <c r="R220" s="32"/>
      <c r="AV220" s="33"/>
      <c r="AW220" s="34"/>
      <c r="AX220" s="34"/>
    </row>
    <row r="221" spans="1:52" x14ac:dyDescent="0.25">
      <c r="A221">
        <v>219</v>
      </c>
      <c r="B221" t="str">
        <f t="shared" si="3"/>
        <v>BBY US Equity</v>
      </c>
      <c r="C221" t="s">
        <v>381</v>
      </c>
      <c r="E221" s="31"/>
      <c r="F221" s="31"/>
      <c r="G221" s="31"/>
      <c r="H221" s="31"/>
      <c r="I221" s="31"/>
      <c r="J221" s="31"/>
      <c r="K221" s="32"/>
      <c r="L221" s="31"/>
      <c r="M221" s="31"/>
      <c r="N221" s="31"/>
      <c r="O221" s="31"/>
      <c r="P221" s="31"/>
      <c r="Q221" s="31"/>
      <c r="R221" s="32"/>
      <c r="AV221" s="33"/>
      <c r="AW221" s="34"/>
      <c r="AX221" s="34"/>
    </row>
    <row r="222" spans="1:52" x14ac:dyDescent="0.25">
      <c r="A222">
        <v>220</v>
      </c>
      <c r="B222" t="str">
        <f t="shared" si="3"/>
        <v>ATD/B CN Equity</v>
      </c>
      <c r="C222" t="s">
        <v>382</v>
      </c>
      <c r="E222" s="31"/>
      <c r="F222" s="31"/>
      <c r="G222" s="31"/>
      <c r="H222" s="31"/>
      <c r="I222" s="31"/>
      <c r="J222" s="31"/>
      <c r="K222" s="32"/>
      <c r="L222" s="31"/>
      <c r="M222" s="31"/>
      <c r="N222" s="31"/>
      <c r="O222" s="31"/>
      <c r="P222" s="31"/>
      <c r="Q222" s="31"/>
      <c r="R222" s="32"/>
      <c r="AV222" s="33"/>
      <c r="AW222" s="34"/>
      <c r="AX222" s="34"/>
    </row>
    <row r="223" spans="1:52" x14ac:dyDescent="0.25">
      <c r="A223">
        <v>221</v>
      </c>
      <c r="B223" t="str">
        <f t="shared" si="3"/>
        <v>DOL CN Equity</v>
      </c>
      <c r="C223" t="s">
        <v>383</v>
      </c>
      <c r="E223" s="31"/>
      <c r="F223" s="31"/>
      <c r="G223" s="31"/>
      <c r="H223" s="31"/>
      <c r="I223" s="31"/>
      <c r="J223" s="31"/>
      <c r="K223" s="32"/>
      <c r="L223" s="31"/>
      <c r="M223" s="31"/>
      <c r="N223" s="31"/>
      <c r="O223" s="31"/>
      <c r="P223" s="31"/>
      <c r="Q223" s="31"/>
      <c r="R223" s="32"/>
      <c r="AV223" s="33"/>
      <c r="AW223" s="34"/>
      <c r="AX223" s="34"/>
    </row>
    <row r="224" spans="1:52" x14ac:dyDescent="0.25">
      <c r="A224">
        <v>222</v>
      </c>
      <c r="B224" t="str">
        <f t="shared" si="3"/>
        <v>DG US Equity</v>
      </c>
      <c r="C224" t="s">
        <v>384</v>
      </c>
      <c r="E224" s="31"/>
      <c r="F224" s="31"/>
      <c r="G224" s="31"/>
      <c r="H224" s="31"/>
      <c r="I224" s="31"/>
      <c r="J224" s="31"/>
      <c r="K224" s="32"/>
      <c r="L224" s="31"/>
      <c r="M224" s="31"/>
      <c r="N224" s="31"/>
      <c r="O224" s="31"/>
      <c r="P224" s="31"/>
      <c r="Q224" s="31"/>
      <c r="R224" s="32"/>
      <c r="AV224" s="33"/>
      <c r="AW224" s="34"/>
      <c r="AX224" s="34"/>
    </row>
    <row r="225" spans="1:52" x14ac:dyDescent="0.25">
      <c r="A225">
        <v>223</v>
      </c>
      <c r="B225" t="str">
        <f t="shared" si="3"/>
        <v>DLTR US Equity</v>
      </c>
      <c r="C225" t="s">
        <v>385</v>
      </c>
      <c r="E225" s="31"/>
      <c r="F225" s="31"/>
      <c r="G225" s="31"/>
      <c r="H225" s="31"/>
      <c r="I225" s="31"/>
      <c r="J225" s="31"/>
      <c r="K225" s="32"/>
      <c r="L225" s="31"/>
      <c r="M225" s="31"/>
      <c r="N225" s="31"/>
      <c r="O225" s="31"/>
      <c r="P225" s="31"/>
      <c r="Q225" s="31"/>
      <c r="R225" s="32"/>
      <c r="AV225" s="33"/>
      <c r="AW225" s="34"/>
      <c r="AX225" s="34"/>
    </row>
    <row r="226" spans="1:52" x14ac:dyDescent="0.25">
      <c r="A226">
        <v>224</v>
      </c>
      <c r="B226" t="str">
        <f t="shared" si="3"/>
        <v>COST US Equity</v>
      </c>
      <c r="C226" t="s">
        <v>386</v>
      </c>
      <c r="E226" s="31"/>
      <c r="F226" s="31"/>
      <c r="G226" s="31"/>
      <c r="H226" s="31"/>
      <c r="I226" s="31"/>
      <c r="J226" s="31"/>
      <c r="K226" s="32"/>
      <c r="L226" s="31"/>
      <c r="M226" s="31"/>
      <c r="N226" s="31"/>
      <c r="O226" s="31"/>
      <c r="P226" s="31"/>
      <c r="Q226" s="31"/>
      <c r="R226" s="32"/>
      <c r="AV226" s="33"/>
      <c r="AW226" s="34"/>
      <c r="AX226" s="34"/>
    </row>
    <row r="227" spans="1:52" x14ac:dyDescent="0.25">
      <c r="A227">
        <v>225</v>
      </c>
      <c r="B227" t="str">
        <f t="shared" si="3"/>
        <v>OLLI US Equity</v>
      </c>
      <c r="C227" t="s">
        <v>387</v>
      </c>
      <c r="E227" s="31"/>
      <c r="F227" s="31"/>
      <c r="G227" s="31"/>
      <c r="H227" s="31"/>
      <c r="I227" s="31"/>
      <c r="J227" s="31"/>
      <c r="K227" s="32"/>
      <c r="L227" s="31"/>
      <c r="M227" s="31"/>
      <c r="N227" s="31"/>
      <c r="O227" s="31"/>
      <c r="P227" s="31"/>
      <c r="Q227" s="31"/>
      <c r="R227" s="32"/>
      <c r="AV227" s="33"/>
      <c r="AW227" s="34"/>
      <c r="AX227" s="34"/>
    </row>
    <row r="228" spans="1:52" x14ac:dyDescent="0.25">
      <c r="A228">
        <v>226</v>
      </c>
      <c r="B228" t="str">
        <f t="shared" si="3"/>
        <v>WMT US Equity</v>
      </c>
      <c r="C228" t="s">
        <v>388</v>
      </c>
      <c r="E228" s="31"/>
      <c r="F228" s="31"/>
      <c r="G228" s="31"/>
      <c r="H228" s="31"/>
      <c r="I228" s="31"/>
      <c r="J228" s="31"/>
      <c r="K228" s="32"/>
      <c r="L228" s="31"/>
      <c r="M228" s="31"/>
      <c r="N228" s="31"/>
      <c r="O228" s="31"/>
      <c r="P228" s="31"/>
      <c r="Q228" s="31"/>
      <c r="R228" s="32"/>
      <c r="AV228" s="33"/>
      <c r="AW228" s="34"/>
      <c r="AX228" s="34"/>
    </row>
    <row r="229" spans="1:52" x14ac:dyDescent="0.25">
      <c r="A229">
        <v>227</v>
      </c>
      <c r="B229" t="str">
        <f t="shared" si="3"/>
        <v>WBA US Equity</v>
      </c>
      <c r="C229" t="s">
        <v>389</v>
      </c>
      <c r="E229" s="31"/>
      <c r="F229" s="31"/>
      <c r="G229" s="31"/>
      <c r="H229" s="31"/>
      <c r="I229" s="31"/>
      <c r="J229" s="31"/>
      <c r="K229" s="32"/>
      <c r="L229" s="31"/>
      <c r="M229" s="31"/>
      <c r="N229" s="31"/>
      <c r="O229" s="31"/>
      <c r="P229" s="31"/>
      <c r="Q229" s="31"/>
      <c r="R229" s="32"/>
      <c r="AV229" s="33"/>
      <c r="AW229" s="34"/>
      <c r="AX229" s="34"/>
    </row>
    <row r="230" spans="1:52" x14ac:dyDescent="0.25">
      <c r="A230">
        <v>228</v>
      </c>
      <c r="B230" t="str">
        <f t="shared" si="3"/>
        <v>WSM US Equity</v>
      </c>
      <c r="C230" t="s">
        <v>390</v>
      </c>
      <c r="E230" s="31"/>
      <c r="F230" s="31"/>
      <c r="G230" s="31"/>
      <c r="H230" s="31"/>
      <c r="I230" s="31"/>
      <c r="J230" s="31"/>
      <c r="K230" s="32"/>
      <c r="L230" s="31"/>
      <c r="M230" s="31"/>
      <c r="N230" s="31"/>
      <c r="O230" s="31"/>
      <c r="P230" s="31"/>
      <c r="Q230" s="31"/>
      <c r="R230" s="32"/>
      <c r="AV230" s="33"/>
      <c r="AW230" s="34"/>
      <c r="AX230" s="34"/>
    </row>
    <row r="231" spans="1:52" x14ac:dyDescent="0.25">
      <c r="A231">
        <v>229</v>
      </c>
      <c r="B231" t="str">
        <f t="shared" si="3"/>
        <v>TJX  US Equity</v>
      </c>
      <c r="C231" t="s">
        <v>391</v>
      </c>
      <c r="E231" s="31"/>
      <c r="F231" s="31"/>
      <c r="G231" s="31"/>
      <c r="H231" s="31"/>
      <c r="I231" s="31"/>
      <c r="J231" s="31"/>
      <c r="K231" s="32"/>
      <c r="L231" s="31"/>
      <c r="M231" s="31"/>
      <c r="N231" s="31"/>
      <c r="O231" s="31"/>
      <c r="P231" s="31"/>
      <c r="Q231" s="31"/>
      <c r="R231" s="32"/>
      <c r="AV231" s="33"/>
      <c r="AW231" s="34"/>
      <c r="AX231" s="34"/>
    </row>
    <row r="232" spans="1:52" x14ac:dyDescent="0.25">
      <c r="A232">
        <v>230</v>
      </c>
      <c r="B232" t="str">
        <f t="shared" si="3"/>
        <v>JWN US Equity</v>
      </c>
      <c r="C232" t="s">
        <v>392</v>
      </c>
      <c r="E232" s="31"/>
      <c r="F232" s="31"/>
      <c r="G232" s="31"/>
      <c r="H232" s="31"/>
      <c r="I232" s="31"/>
      <c r="J232" s="31"/>
      <c r="K232" s="32"/>
      <c r="L232" s="31"/>
      <c r="M232" s="31"/>
      <c r="N232" s="31"/>
      <c r="O232" s="31"/>
      <c r="P232" s="31"/>
      <c r="Q232" s="31"/>
      <c r="R232" s="32"/>
      <c r="AV232" s="33"/>
      <c r="AW232" s="34"/>
      <c r="AX232" s="34"/>
    </row>
    <row r="233" spans="1:52" x14ac:dyDescent="0.25">
      <c r="A233">
        <v>231</v>
      </c>
      <c r="B233" t="str">
        <f t="shared" si="3"/>
        <v>FIVE US Equity</v>
      </c>
      <c r="C233" t="s">
        <v>393</v>
      </c>
      <c r="E233" s="31"/>
      <c r="F233" s="31"/>
      <c r="G233" s="31"/>
      <c r="H233" s="31"/>
      <c r="I233" s="31"/>
      <c r="J233" s="31"/>
      <c r="K233" s="32"/>
      <c r="L233" s="31"/>
      <c r="M233" s="31"/>
      <c r="N233" s="31"/>
      <c r="O233" s="31"/>
      <c r="P233" s="31"/>
      <c r="Q233" s="31"/>
      <c r="R233" s="32"/>
      <c r="AV233" s="33"/>
      <c r="AW233" s="34"/>
      <c r="AX233" s="34"/>
    </row>
    <row r="234" spans="1:52" x14ac:dyDescent="0.25">
      <c r="A234">
        <v>232</v>
      </c>
      <c r="B234" t="str">
        <f t="shared" si="3"/>
        <v>ULTA US Equity</v>
      </c>
      <c r="C234" t="s">
        <v>394</v>
      </c>
      <c r="E234" s="31"/>
      <c r="F234" s="31"/>
      <c r="G234" s="31"/>
      <c r="H234" s="31"/>
      <c r="I234" s="31"/>
      <c r="J234" s="31"/>
      <c r="K234" s="32"/>
      <c r="L234" s="31"/>
      <c r="M234" s="31"/>
      <c r="N234" s="31"/>
      <c r="O234" s="31"/>
      <c r="P234" s="31"/>
      <c r="Q234" s="31"/>
      <c r="R234" s="32"/>
      <c r="AV234" s="33"/>
      <c r="AW234" s="34"/>
      <c r="AX234" s="34"/>
    </row>
    <row r="235" spans="1:52" x14ac:dyDescent="0.25">
      <c r="A235">
        <v>233</v>
      </c>
      <c r="B235" t="str">
        <f t="shared" si="3"/>
        <v>M US Equity</v>
      </c>
      <c r="C235" t="s">
        <v>395</v>
      </c>
      <c r="D235" t="s">
        <v>562</v>
      </c>
      <c r="E235" s="31">
        <v>1.089757918208155E-2</v>
      </c>
      <c r="F235" s="31">
        <v>0.11926872597058802</v>
      </c>
      <c r="G235" s="31">
        <v>0.29955624488389127</v>
      </c>
      <c r="H235" s="31">
        <v>0.19369486488996193</v>
      </c>
      <c r="I235" s="31">
        <v>0.31319979410404591</v>
      </c>
      <c r="J235" s="31">
        <v>5.605314807170203E-2</v>
      </c>
      <c r="K235" s="32">
        <v>1.7289687484196823</v>
      </c>
      <c r="L235" s="31">
        <v>3.8220038220038166E-3</v>
      </c>
      <c r="M235" s="31">
        <v>9.4758926143206801E-2</v>
      </c>
      <c r="N235" s="31">
        <v>0.2414582311590649</v>
      </c>
      <c r="O235" s="31">
        <v>0.14733167082294266</v>
      </c>
      <c r="P235" s="31">
        <v>0.23479000392516028</v>
      </c>
      <c r="Q235" s="31">
        <v>4.9673752894127551E-2</v>
      </c>
      <c r="R235" s="32">
        <v>1.4715047150471505</v>
      </c>
      <c r="S235">
        <v>1</v>
      </c>
      <c r="T235">
        <v>0</v>
      </c>
      <c r="U235">
        <v>1</v>
      </c>
      <c r="V235">
        <v>1</v>
      </c>
      <c r="W235">
        <v>0</v>
      </c>
      <c r="X235">
        <v>1</v>
      </c>
      <c r="Y235">
        <v>1</v>
      </c>
      <c r="Z235">
        <v>1</v>
      </c>
      <c r="AA235">
        <v>2</v>
      </c>
      <c r="AB235">
        <v>1</v>
      </c>
      <c r="AC235">
        <v>0</v>
      </c>
      <c r="AD235">
        <v>1</v>
      </c>
      <c r="AE235">
        <v>1</v>
      </c>
      <c r="AF235" t="s">
        <v>563</v>
      </c>
      <c r="AG235" t="s">
        <v>564</v>
      </c>
      <c r="AH235" t="s">
        <v>133</v>
      </c>
      <c r="AI235" t="s">
        <v>565</v>
      </c>
      <c r="AJ235" t="s">
        <v>566</v>
      </c>
      <c r="AK235" t="s">
        <v>567</v>
      </c>
      <c r="AL235" t="s">
        <v>132</v>
      </c>
      <c r="AM235" t="s">
        <v>568</v>
      </c>
      <c r="AN235" t="s">
        <v>569</v>
      </c>
      <c r="AO235" t="s">
        <v>139</v>
      </c>
      <c r="AP235" t="s">
        <v>140</v>
      </c>
      <c r="AQ235" t="s">
        <v>141</v>
      </c>
      <c r="AR235">
        <v>0.4</v>
      </c>
      <c r="AS235">
        <v>12</v>
      </c>
      <c r="AT235">
        <v>22</v>
      </c>
      <c r="AU235">
        <v>26</v>
      </c>
      <c r="AV235" s="33" t="s">
        <v>570</v>
      </c>
      <c r="AW235" s="34">
        <v>11</v>
      </c>
      <c r="AX235" s="34">
        <v>7.333333333333333</v>
      </c>
      <c r="AY235">
        <v>22</v>
      </c>
      <c r="AZ235">
        <v>1</v>
      </c>
    </row>
    <row r="236" spans="1:52" x14ac:dyDescent="0.25">
      <c r="A236">
        <v>234</v>
      </c>
      <c r="B236" t="str">
        <f t="shared" si="3"/>
        <v>KSS US Equity</v>
      </c>
      <c r="C236" t="s">
        <v>396</v>
      </c>
      <c r="E236" s="31"/>
      <c r="F236" s="31"/>
      <c r="G236" s="31"/>
      <c r="H236" s="31"/>
      <c r="I236" s="31"/>
      <c r="J236" s="31"/>
      <c r="K236" s="32"/>
      <c r="L236" s="31"/>
      <c r="M236" s="31"/>
      <c r="N236" s="31"/>
      <c r="O236" s="31"/>
      <c r="P236" s="31"/>
      <c r="Q236" s="31"/>
      <c r="R236" s="32"/>
      <c r="AV236" s="33"/>
      <c r="AW236" s="34"/>
      <c r="AX236" s="34"/>
    </row>
    <row r="237" spans="1:52" x14ac:dyDescent="0.25">
      <c r="A237">
        <v>235</v>
      </c>
      <c r="B237" t="str">
        <f t="shared" si="3"/>
        <v>SBUX US Equity</v>
      </c>
      <c r="C237" t="s">
        <v>397</v>
      </c>
      <c r="D237" t="s">
        <v>623</v>
      </c>
      <c r="E237" s="31">
        <v>0.10642689736096626</v>
      </c>
      <c r="F237" s="31">
        <v>0.2202425017596274</v>
      </c>
      <c r="G237" s="31">
        <v>1.1785685285932574</v>
      </c>
      <c r="H237" s="31">
        <v>0.76644040458348717</v>
      </c>
      <c r="I237" s="31">
        <v>1.1853592757385701E-2</v>
      </c>
      <c r="J237" s="31">
        <v>0</v>
      </c>
      <c r="K237" s="32">
        <v>-1.2872228513805272E-2</v>
      </c>
      <c r="L237" s="31">
        <v>7.2376059386314306E-2</v>
      </c>
      <c r="M237" s="31">
        <v>0.22708856748376</v>
      </c>
      <c r="N237" s="31">
        <v>-3.4838783443860049</v>
      </c>
      <c r="O237" s="31">
        <v>2.0976180641608155</v>
      </c>
      <c r="P237" s="31">
        <v>0.53468160317379587</v>
      </c>
      <c r="Q237" s="31">
        <v>0</v>
      </c>
      <c r="R237" s="32">
        <v>1.3970397687630818</v>
      </c>
      <c r="S237">
        <v>2</v>
      </c>
      <c r="T237">
        <v>2</v>
      </c>
      <c r="U237">
        <v>2</v>
      </c>
      <c r="V237">
        <v>2</v>
      </c>
      <c r="W237">
        <v>1</v>
      </c>
      <c r="X237">
        <v>3</v>
      </c>
      <c r="Y237">
        <v>2</v>
      </c>
      <c r="Z237">
        <v>3</v>
      </c>
      <c r="AA237">
        <v>1</v>
      </c>
      <c r="AB237">
        <v>2</v>
      </c>
      <c r="AC237">
        <v>2</v>
      </c>
      <c r="AD237">
        <v>2</v>
      </c>
      <c r="AE237">
        <v>3</v>
      </c>
      <c r="AF237" t="s">
        <v>131</v>
      </c>
      <c r="AG237" t="s">
        <v>545</v>
      </c>
      <c r="AH237" t="s">
        <v>133</v>
      </c>
      <c r="AI237" t="s">
        <v>565</v>
      </c>
      <c r="AJ237" t="s">
        <v>624</v>
      </c>
      <c r="AK237" t="s">
        <v>625</v>
      </c>
      <c r="AL237" t="s">
        <v>548</v>
      </c>
      <c r="AM237" t="s">
        <v>147</v>
      </c>
      <c r="AN237" t="s">
        <v>582</v>
      </c>
      <c r="AO237" t="s">
        <v>148</v>
      </c>
      <c r="AP237" t="s">
        <v>574</v>
      </c>
      <c r="AQ237" t="s">
        <v>150</v>
      </c>
      <c r="AR237">
        <v>3.5</v>
      </c>
      <c r="AS237">
        <v>27</v>
      </c>
      <c r="AT237">
        <v>75</v>
      </c>
      <c r="AU237">
        <v>85</v>
      </c>
      <c r="AV237" s="33" t="s">
        <v>142</v>
      </c>
      <c r="AW237" s="34">
        <v>57.692307692307693</v>
      </c>
      <c r="AX237" s="34">
        <v>50</v>
      </c>
      <c r="AY237">
        <v>85</v>
      </c>
      <c r="AZ237">
        <v>1</v>
      </c>
    </row>
    <row r="238" spans="1:52" x14ac:dyDescent="0.25">
      <c r="A238">
        <v>236</v>
      </c>
      <c r="B238" t="str">
        <f t="shared" si="3"/>
        <v>DPZ US Equity</v>
      </c>
      <c r="C238" t="s">
        <v>398</v>
      </c>
      <c r="E238" s="31"/>
      <c r="F238" s="31"/>
      <c r="G238" s="31"/>
      <c r="H238" s="31"/>
      <c r="I238" s="31"/>
      <c r="J238" s="31"/>
      <c r="K238" s="32"/>
      <c r="L238" s="31"/>
      <c r="M238" s="31"/>
      <c r="N238" s="31"/>
      <c r="O238" s="31"/>
      <c r="P238" s="31"/>
      <c r="Q238" s="31"/>
      <c r="R238" s="32"/>
      <c r="AV238" s="33"/>
      <c r="AW238" s="34"/>
      <c r="AX238" s="34"/>
    </row>
    <row r="239" spans="1:52" x14ac:dyDescent="0.25">
      <c r="A239">
        <v>237</v>
      </c>
      <c r="B239" t="str">
        <f t="shared" si="3"/>
        <v>YUM US Equity</v>
      </c>
      <c r="C239" t="s">
        <v>399</v>
      </c>
      <c r="E239" s="31"/>
      <c r="F239" s="31"/>
      <c r="G239" s="31"/>
      <c r="H239" s="31"/>
      <c r="I239" s="31"/>
      <c r="J239" s="31"/>
      <c r="K239" s="32"/>
      <c r="L239" s="31"/>
      <c r="M239" s="31"/>
      <c r="N239" s="31"/>
      <c r="O239" s="31"/>
      <c r="P239" s="31"/>
      <c r="Q239" s="31"/>
      <c r="R239" s="32"/>
      <c r="AV239" s="33"/>
      <c r="AW239" s="34"/>
      <c r="AX239" s="34"/>
    </row>
    <row r="240" spans="1:52" x14ac:dyDescent="0.25">
      <c r="A240">
        <v>238</v>
      </c>
      <c r="B240" t="str">
        <f t="shared" si="3"/>
        <v>DNKN US Equity</v>
      </c>
      <c r="C240" t="s">
        <v>400</v>
      </c>
      <c r="E240" s="31"/>
      <c r="F240" s="31"/>
      <c r="G240" s="31"/>
      <c r="H240" s="31"/>
      <c r="I240" s="31"/>
      <c r="J240" s="31"/>
      <c r="K240" s="32"/>
      <c r="L240" s="31"/>
      <c r="M240" s="31"/>
      <c r="N240" s="31"/>
      <c r="O240" s="31"/>
      <c r="P240" s="31"/>
      <c r="Q240" s="31"/>
      <c r="R240" s="32"/>
      <c r="AV240" s="33"/>
      <c r="AW240" s="34"/>
      <c r="AX240" s="34"/>
    </row>
    <row r="241" spans="1:50" x14ac:dyDescent="0.25">
      <c r="A241">
        <v>239</v>
      </c>
      <c r="B241" t="str">
        <f t="shared" si="3"/>
        <v>CMG US Equity</v>
      </c>
      <c r="C241" t="s">
        <v>401</v>
      </c>
      <c r="E241" s="31"/>
      <c r="F241" s="31"/>
      <c r="G241" s="31"/>
      <c r="H241" s="31"/>
      <c r="I241" s="31"/>
      <c r="J241" s="31"/>
      <c r="K241" s="32"/>
      <c r="L241" s="31"/>
      <c r="M241" s="31"/>
      <c r="N241" s="31"/>
      <c r="O241" s="31"/>
      <c r="P241" s="31"/>
      <c r="Q241" s="31"/>
      <c r="R241" s="32"/>
      <c r="AV241" s="33"/>
      <c r="AW241" s="34"/>
      <c r="AX241" s="34"/>
    </row>
    <row r="242" spans="1:50" x14ac:dyDescent="0.25">
      <c r="A242">
        <v>240</v>
      </c>
      <c r="B242" t="str">
        <f t="shared" si="3"/>
        <v>DRI US Equity</v>
      </c>
      <c r="C242" t="s">
        <v>402</v>
      </c>
      <c r="E242" s="31"/>
      <c r="F242" s="31"/>
      <c r="G242" s="31"/>
      <c r="H242" s="31"/>
      <c r="I242" s="31"/>
      <c r="J242" s="31"/>
      <c r="K242" s="32"/>
      <c r="L242" s="31"/>
      <c r="M242" s="31"/>
      <c r="N242" s="31"/>
      <c r="O242" s="31"/>
      <c r="P242" s="31"/>
      <c r="Q242" s="31"/>
      <c r="R242" s="32"/>
      <c r="AV242" s="33"/>
      <c r="AW242" s="34"/>
      <c r="AX242" s="34"/>
    </row>
    <row r="243" spans="1:50" x14ac:dyDescent="0.25">
      <c r="A243">
        <v>241</v>
      </c>
      <c r="B243" t="str">
        <f t="shared" si="3"/>
        <v>MCD US Equity</v>
      </c>
      <c r="C243" t="s">
        <v>403</v>
      </c>
      <c r="E243" s="31"/>
      <c r="F243" s="31"/>
      <c r="G243" s="31"/>
      <c r="H243" s="31"/>
      <c r="I243" s="31"/>
      <c r="J243" s="31"/>
      <c r="K243" s="32"/>
      <c r="L243" s="31"/>
      <c r="M243" s="31"/>
      <c r="N243" s="31"/>
      <c r="O243" s="31"/>
      <c r="P243" s="31"/>
      <c r="Q243" s="31"/>
      <c r="R243" s="32"/>
      <c r="AV243" s="33"/>
      <c r="AW243" s="34"/>
      <c r="AX243" s="34"/>
    </row>
    <row r="244" spans="1:50" x14ac:dyDescent="0.25">
      <c r="A244">
        <v>242</v>
      </c>
      <c r="B244" t="str">
        <f t="shared" si="3"/>
        <v>DKS US Equity</v>
      </c>
      <c r="C244" t="s">
        <v>404</v>
      </c>
      <c r="E244" s="31"/>
      <c r="F244" s="31"/>
      <c r="G244" s="31"/>
      <c r="H244" s="31"/>
      <c r="I244" s="31"/>
      <c r="J244" s="31"/>
      <c r="K244" s="32"/>
      <c r="L244" s="31"/>
      <c r="M244" s="31"/>
      <c r="N244" s="31"/>
      <c r="O244" s="31"/>
      <c r="P244" s="31"/>
      <c r="Q244" s="31"/>
      <c r="R244" s="32"/>
      <c r="AV244" s="33"/>
      <c r="AW244" s="34"/>
      <c r="AX244" s="34"/>
    </row>
    <row r="245" spans="1:50" x14ac:dyDescent="0.25">
      <c r="A245">
        <v>243</v>
      </c>
      <c r="B245" t="str">
        <f t="shared" si="3"/>
        <v>WDFC US Equity</v>
      </c>
      <c r="C245" t="s">
        <v>405</v>
      </c>
      <c r="E245" s="31"/>
      <c r="F245" s="31"/>
      <c r="G245" s="31"/>
      <c r="H245" s="31"/>
      <c r="I245" s="31"/>
      <c r="J245" s="31"/>
      <c r="K245" s="32"/>
      <c r="L245" s="31"/>
      <c r="M245" s="31"/>
      <c r="N245" s="31"/>
      <c r="O245" s="31"/>
      <c r="P245" s="31"/>
      <c r="Q245" s="31"/>
      <c r="R245" s="32"/>
      <c r="AV245" s="33"/>
      <c r="AW245" s="34"/>
      <c r="AX245" s="34"/>
    </row>
    <row r="246" spans="1:50" x14ac:dyDescent="0.25">
      <c r="A246">
        <v>244</v>
      </c>
      <c r="B246" t="str">
        <f t="shared" si="3"/>
        <v>AEIS US Equity</v>
      </c>
      <c r="C246" t="s">
        <v>406</v>
      </c>
      <c r="E246" s="31"/>
      <c r="F246" s="31"/>
      <c r="G246" s="31"/>
      <c r="H246" s="31"/>
      <c r="I246" s="31"/>
      <c r="J246" s="31"/>
      <c r="K246" s="32"/>
      <c r="L246" s="31"/>
      <c r="M246" s="31"/>
      <c r="N246" s="31"/>
      <c r="O246" s="31"/>
      <c r="P246" s="31"/>
      <c r="Q246" s="31"/>
      <c r="R246" s="32"/>
      <c r="AV246" s="33"/>
      <c r="AW246" s="34"/>
      <c r="AX246" s="34"/>
    </row>
    <row r="247" spans="1:50" x14ac:dyDescent="0.25">
      <c r="A247">
        <v>245</v>
      </c>
      <c r="B247" t="str">
        <f t="shared" si="3"/>
        <v>KFY US Equity</v>
      </c>
      <c r="C247" t="s">
        <v>407</v>
      </c>
      <c r="E247" s="31"/>
      <c r="F247" s="31"/>
      <c r="G247" s="31"/>
      <c r="H247" s="31"/>
      <c r="I247" s="31"/>
      <c r="J247" s="31"/>
      <c r="K247" s="32"/>
      <c r="L247" s="31"/>
      <c r="M247" s="31"/>
      <c r="N247" s="31"/>
      <c r="O247" s="31"/>
      <c r="P247" s="31"/>
      <c r="Q247" s="31"/>
      <c r="R247" s="32"/>
      <c r="AV247" s="33"/>
      <c r="AW247" s="34"/>
      <c r="AX247" s="34"/>
    </row>
    <row r="248" spans="1:50" x14ac:dyDescent="0.25">
      <c r="A248">
        <v>246</v>
      </c>
      <c r="B248" t="str">
        <f t="shared" si="3"/>
        <v>FIZZ US Equity</v>
      </c>
      <c r="C248" t="s">
        <v>408</v>
      </c>
      <c r="E248" s="31"/>
      <c r="F248" s="31"/>
      <c r="G248" s="31"/>
      <c r="H248" s="31"/>
      <c r="I248" s="31"/>
      <c r="J248" s="31"/>
      <c r="K248" s="32"/>
      <c r="L248" s="31"/>
      <c r="M248" s="31"/>
      <c r="N248" s="31"/>
      <c r="O248" s="31"/>
      <c r="P248" s="31"/>
      <c r="Q248" s="31"/>
      <c r="R248" s="32"/>
      <c r="AV248" s="33"/>
      <c r="AW248" s="34"/>
      <c r="AX248" s="34"/>
    </row>
    <row r="249" spans="1:50" x14ac:dyDescent="0.25">
      <c r="A249">
        <v>247</v>
      </c>
      <c r="B249" t="str">
        <f t="shared" si="3"/>
        <v>WING US Equity</v>
      </c>
      <c r="C249" t="s">
        <v>409</v>
      </c>
      <c r="E249" s="31"/>
      <c r="F249" s="31"/>
      <c r="G249" s="31"/>
      <c r="H249" s="31"/>
      <c r="I249" s="31"/>
      <c r="J249" s="31"/>
      <c r="K249" s="32"/>
      <c r="L249" s="31"/>
      <c r="M249" s="31"/>
      <c r="N249" s="31"/>
      <c r="O249" s="31"/>
      <c r="P249" s="31"/>
      <c r="Q249" s="31"/>
      <c r="R249" s="32"/>
      <c r="AV249" s="33"/>
      <c r="AW249" s="34"/>
      <c r="AX249" s="34"/>
    </row>
    <row r="250" spans="1:50" x14ac:dyDescent="0.25">
      <c r="A250">
        <v>248</v>
      </c>
      <c r="B250" t="str">
        <f t="shared" si="3"/>
        <v>ALRM US Equity</v>
      </c>
      <c r="C250" t="s">
        <v>415</v>
      </c>
      <c r="E250" s="31"/>
      <c r="F250" s="31"/>
      <c r="G250" s="31"/>
      <c r="H250" s="31"/>
      <c r="I250" s="31"/>
      <c r="J250" s="31"/>
      <c r="K250" s="32"/>
      <c r="L250" s="31"/>
      <c r="M250" s="31"/>
      <c r="N250" s="31"/>
      <c r="O250" s="31"/>
      <c r="P250" s="31"/>
      <c r="Q250" s="31"/>
      <c r="R250" s="32"/>
      <c r="AV250" s="33"/>
      <c r="AW250" s="34"/>
      <c r="AX250" s="34"/>
    </row>
    <row r="251" spans="1:50" x14ac:dyDescent="0.25">
      <c r="A251">
        <v>249</v>
      </c>
      <c r="B251" t="str">
        <f t="shared" si="3"/>
        <v>ENR US Equity</v>
      </c>
      <c r="C251" t="s">
        <v>410</v>
      </c>
      <c r="E251" s="31"/>
      <c r="F251" s="31"/>
      <c r="G251" s="31"/>
      <c r="H251" s="31"/>
      <c r="I251" s="31"/>
      <c r="J251" s="31"/>
      <c r="K251" s="32"/>
      <c r="L251" s="31"/>
      <c r="M251" s="31"/>
      <c r="N251" s="31"/>
      <c r="O251" s="31"/>
      <c r="P251" s="31"/>
      <c r="Q251" s="31"/>
      <c r="R251" s="32"/>
      <c r="AV251" s="33"/>
      <c r="AW251" s="34"/>
      <c r="AX251" s="34"/>
    </row>
    <row r="252" spans="1:50" x14ac:dyDescent="0.25">
      <c r="A252">
        <v>250</v>
      </c>
      <c r="B252" t="str">
        <f t="shared" si="3"/>
        <v>HGV US Equity</v>
      </c>
      <c r="C252" t="s">
        <v>411</v>
      </c>
      <c r="E252" s="31"/>
      <c r="F252" s="31"/>
      <c r="G252" s="31"/>
      <c r="H252" s="31"/>
      <c r="I252" s="31"/>
      <c r="J252" s="31"/>
      <c r="K252" s="32"/>
      <c r="L252" s="31"/>
      <c r="M252" s="31"/>
      <c r="N252" s="31"/>
      <c r="O252" s="31"/>
      <c r="P252" s="31"/>
      <c r="Q252" s="31"/>
      <c r="R252" s="32"/>
      <c r="AV252" s="33"/>
      <c r="AW252" s="34"/>
      <c r="AX252" s="34"/>
    </row>
    <row r="253" spans="1:50" x14ac:dyDescent="0.25">
      <c r="A253">
        <v>251</v>
      </c>
      <c r="B253" t="str">
        <f t="shared" si="3"/>
        <v>IRBT US Equity</v>
      </c>
      <c r="C253" t="s">
        <v>412</v>
      </c>
      <c r="E253" s="31"/>
      <c r="F253" s="31"/>
      <c r="G253" s="31"/>
      <c r="H253" s="31"/>
      <c r="I253" s="31"/>
      <c r="J253" s="31"/>
      <c r="K253" s="32"/>
      <c r="L253" s="31"/>
      <c r="M253" s="31"/>
      <c r="N253" s="31"/>
      <c r="O253" s="31"/>
      <c r="P253" s="31"/>
      <c r="Q253" s="31"/>
      <c r="R253" s="32"/>
      <c r="AV253" s="33"/>
      <c r="AW253" s="34"/>
      <c r="AX253" s="34"/>
    </row>
    <row r="254" spans="1:50" x14ac:dyDescent="0.25">
      <c r="A254">
        <v>252</v>
      </c>
      <c r="B254" t="str">
        <f t="shared" si="3"/>
        <v>KXS CN Equity</v>
      </c>
      <c r="C254" t="s">
        <v>413</v>
      </c>
      <c r="E254" s="31"/>
      <c r="F254" s="31"/>
      <c r="G254" s="31"/>
      <c r="H254" s="31"/>
      <c r="I254" s="31"/>
      <c r="J254" s="31"/>
      <c r="K254" s="32"/>
      <c r="L254" s="31"/>
      <c r="M254" s="31"/>
      <c r="N254" s="31"/>
      <c r="O254" s="31"/>
      <c r="P254" s="31"/>
      <c r="Q254" s="31"/>
      <c r="R254" s="32"/>
      <c r="AV254" s="33"/>
      <c r="AW254" s="34"/>
      <c r="AX254" s="34"/>
    </row>
    <row r="255" spans="1:50" x14ac:dyDescent="0.25">
      <c r="A255">
        <v>253</v>
      </c>
      <c r="B255" t="str">
        <f t="shared" si="3"/>
        <v>BRC US Equity</v>
      </c>
      <c r="C255" t="s">
        <v>269</v>
      </c>
      <c r="E255" s="31"/>
      <c r="F255" s="31"/>
      <c r="G255" s="31"/>
      <c r="H255" s="31"/>
      <c r="I255" s="31"/>
      <c r="J255" s="31"/>
      <c r="K255" s="32"/>
      <c r="L255" s="31"/>
      <c r="M255" s="31"/>
      <c r="N255" s="31"/>
      <c r="O255" s="31"/>
      <c r="P255" s="31"/>
      <c r="Q255" s="31"/>
      <c r="R255" s="32"/>
      <c r="AV255" s="33"/>
      <c r="AW255" s="34"/>
      <c r="AX255" s="34"/>
    </row>
    <row r="256" spans="1:50" x14ac:dyDescent="0.25">
      <c r="A256">
        <v>254</v>
      </c>
      <c r="B256" t="str">
        <f t="shared" si="3"/>
        <v>IPAR US Equity</v>
      </c>
      <c r="C256" t="s">
        <v>414</v>
      </c>
      <c r="E256" s="31"/>
      <c r="F256" s="31"/>
      <c r="G256" s="31"/>
      <c r="H256" s="31"/>
      <c r="I256" s="31"/>
      <c r="J256" s="31"/>
      <c r="K256" s="32"/>
      <c r="L256" s="31"/>
      <c r="M256" s="31"/>
      <c r="N256" s="31"/>
      <c r="O256" s="31"/>
      <c r="P256" s="31"/>
      <c r="Q256" s="31"/>
      <c r="R256" s="32"/>
      <c r="AV256" s="33"/>
      <c r="AW256" s="34"/>
      <c r="AX256" s="34"/>
    </row>
    <row r="257" spans="1:52" x14ac:dyDescent="0.25">
      <c r="A257">
        <v>255</v>
      </c>
      <c r="B257" t="str">
        <f t="shared" si="3"/>
        <v>ETSY US Equity</v>
      </c>
      <c r="C257" t="s">
        <v>416</v>
      </c>
      <c r="E257" s="31"/>
      <c r="F257" s="31"/>
      <c r="G257" s="31"/>
      <c r="H257" s="31"/>
      <c r="I257" s="31"/>
      <c r="J257" s="31"/>
      <c r="K257" s="32"/>
      <c r="L257" s="31"/>
      <c r="M257" s="31"/>
      <c r="N257" s="31"/>
      <c r="O257" s="31"/>
      <c r="P257" s="31"/>
      <c r="Q257" s="31"/>
      <c r="R257" s="32"/>
      <c r="AV257" s="33"/>
      <c r="AW257" s="34"/>
      <c r="AX257" s="34"/>
    </row>
    <row r="258" spans="1:52" x14ac:dyDescent="0.25">
      <c r="A258">
        <v>256</v>
      </c>
      <c r="B258" t="str">
        <f t="shared" si="3"/>
        <v>EBAY US Equity</v>
      </c>
      <c r="C258" t="s">
        <v>417</v>
      </c>
      <c r="E258" s="31"/>
      <c r="F258" s="31"/>
      <c r="G258" s="31"/>
      <c r="H258" s="31"/>
      <c r="I258" s="31"/>
      <c r="J258" s="31"/>
      <c r="K258" s="32"/>
      <c r="L258" s="31"/>
      <c r="M258" s="31"/>
      <c r="N258" s="31"/>
      <c r="O258" s="31"/>
      <c r="P258" s="31"/>
      <c r="Q258" s="31"/>
      <c r="R258" s="32"/>
      <c r="AV258" s="33"/>
      <c r="AW258" s="34"/>
      <c r="AX258" s="34"/>
    </row>
    <row r="259" spans="1:52" x14ac:dyDescent="0.25">
      <c r="A259">
        <v>257</v>
      </c>
      <c r="B259" t="str">
        <f t="shared" ref="B259:B322" si="4">(C259&amp; " Equity")</f>
        <v>AMZN US Equity</v>
      </c>
      <c r="C259" t="s">
        <v>418</v>
      </c>
      <c r="E259" s="31"/>
      <c r="F259" s="31"/>
      <c r="G259" s="31"/>
      <c r="H259" s="31"/>
      <c r="I259" s="31"/>
      <c r="J259" s="31"/>
      <c r="K259" s="32"/>
      <c r="L259" s="31"/>
      <c r="M259" s="31"/>
      <c r="N259" s="31"/>
      <c r="O259" s="31"/>
      <c r="P259" s="31"/>
      <c r="Q259" s="31"/>
      <c r="R259" s="32"/>
      <c r="AV259" s="33"/>
      <c r="AW259" s="34"/>
      <c r="AX259" s="34"/>
    </row>
    <row r="260" spans="1:52" x14ac:dyDescent="0.25">
      <c r="A260">
        <v>258</v>
      </c>
      <c r="B260" t="str">
        <f t="shared" si="4"/>
        <v>BKNG US Equity</v>
      </c>
      <c r="C260" t="s">
        <v>435</v>
      </c>
      <c r="D260" t="s">
        <v>626</v>
      </c>
      <c r="E260" s="31">
        <v>0.2284836984425026</v>
      </c>
      <c r="F260" s="31">
        <v>0.35051959679110622</v>
      </c>
      <c r="G260" s="31">
        <v>8.7155036269189186</v>
      </c>
      <c r="H260" s="31">
        <v>1.2565155205050131</v>
      </c>
      <c r="I260" s="31">
        <v>-0.44937648159056504</v>
      </c>
      <c r="J260" s="31">
        <v>0.11920053746924593</v>
      </c>
      <c r="K260" s="32">
        <v>-1.5021790784468811</v>
      </c>
      <c r="L260" s="31">
        <v>0.14557211576374107</v>
      </c>
      <c r="M260" s="31">
        <v>0.40008260480484614</v>
      </c>
      <c r="N260" s="31">
        <v>-32.05952380952381</v>
      </c>
      <c r="O260" s="31">
        <v>1.9642596644784829</v>
      </c>
      <c r="P260" s="31">
        <v>-0.30555696010517269</v>
      </c>
      <c r="Q260" s="31">
        <v>0.34024896265560167</v>
      </c>
      <c r="R260" s="32">
        <v>-1.0397453544390916</v>
      </c>
      <c r="S260">
        <v>2</v>
      </c>
      <c r="T260">
        <v>2</v>
      </c>
      <c r="U260">
        <v>3</v>
      </c>
      <c r="V260">
        <v>3</v>
      </c>
      <c r="W260">
        <v>2</v>
      </c>
      <c r="X260">
        <v>3</v>
      </c>
      <c r="Y260">
        <v>3</v>
      </c>
      <c r="Z260">
        <v>3</v>
      </c>
      <c r="AA260">
        <v>3</v>
      </c>
      <c r="AB260">
        <v>3</v>
      </c>
      <c r="AC260">
        <v>3</v>
      </c>
      <c r="AD260">
        <v>3</v>
      </c>
      <c r="AE260">
        <v>3</v>
      </c>
      <c r="AF260" t="s">
        <v>131</v>
      </c>
      <c r="AG260" t="s">
        <v>143</v>
      </c>
      <c r="AH260" t="s">
        <v>133</v>
      </c>
      <c r="AI260" t="s">
        <v>565</v>
      </c>
      <c r="AJ260" t="s">
        <v>627</v>
      </c>
      <c r="AK260" t="s">
        <v>567</v>
      </c>
      <c r="AL260" t="s">
        <v>143</v>
      </c>
      <c r="AM260" t="s">
        <v>137</v>
      </c>
      <c r="AN260" t="s">
        <v>558</v>
      </c>
      <c r="AO260" t="s">
        <v>139</v>
      </c>
      <c r="AP260" t="s">
        <v>140</v>
      </c>
      <c r="AQ260" t="s">
        <v>559</v>
      </c>
      <c r="AR260">
        <v>5.25</v>
      </c>
      <c r="AS260">
        <v>18</v>
      </c>
      <c r="AT260">
        <v>2000</v>
      </c>
      <c r="AU260">
        <v>2400</v>
      </c>
      <c r="AV260" s="33" t="s">
        <v>142</v>
      </c>
      <c r="AW260" s="34">
        <v>1538.4615384615383</v>
      </c>
      <c r="AX260" s="34">
        <v>1333.3333333333333</v>
      </c>
      <c r="AY260">
        <v>2400</v>
      </c>
      <c r="AZ260">
        <v>1</v>
      </c>
    </row>
    <row r="261" spans="1:52" x14ac:dyDescent="0.25">
      <c r="A261">
        <v>259</v>
      </c>
      <c r="B261" t="str">
        <f t="shared" si="4"/>
        <v>EXPE US Equity</v>
      </c>
      <c r="C261" t="s">
        <v>419</v>
      </c>
      <c r="E261" s="31"/>
      <c r="F261" s="31"/>
      <c r="G261" s="31"/>
      <c r="H261" s="31"/>
      <c r="I261" s="31"/>
      <c r="J261" s="31"/>
      <c r="K261" s="32"/>
      <c r="L261" s="31"/>
      <c r="M261" s="31"/>
      <c r="N261" s="31"/>
      <c r="O261" s="31"/>
      <c r="P261" s="31"/>
      <c r="Q261" s="31"/>
      <c r="R261" s="32"/>
      <c r="AV261" s="33"/>
      <c r="AW261" s="34"/>
      <c r="AX261" s="34"/>
    </row>
    <row r="262" spans="1:52" x14ac:dyDescent="0.25">
      <c r="A262">
        <v>260</v>
      </c>
      <c r="B262" t="str">
        <f t="shared" si="4"/>
        <v>TRIP US Equity</v>
      </c>
      <c r="C262" t="s">
        <v>420</v>
      </c>
      <c r="E262" s="31"/>
      <c r="F262" s="31"/>
      <c r="G262" s="31"/>
      <c r="H262" s="31"/>
      <c r="I262" s="31"/>
      <c r="J262" s="31"/>
      <c r="K262" s="32"/>
      <c r="L262" s="31"/>
      <c r="M262" s="31"/>
      <c r="N262" s="31"/>
      <c r="O262" s="31"/>
      <c r="P262" s="31"/>
      <c r="Q262" s="31"/>
      <c r="R262" s="32"/>
      <c r="AV262" s="33"/>
      <c r="AW262" s="34"/>
      <c r="AX262" s="34"/>
    </row>
    <row r="263" spans="1:52" x14ac:dyDescent="0.25">
      <c r="A263">
        <v>261</v>
      </c>
      <c r="B263" t="str">
        <f t="shared" si="4"/>
        <v>GRUB US Equity</v>
      </c>
      <c r="C263" t="s">
        <v>421</v>
      </c>
      <c r="E263" s="31"/>
      <c r="F263" s="31"/>
      <c r="G263" s="31"/>
      <c r="H263" s="31"/>
      <c r="I263" s="31"/>
      <c r="J263" s="31"/>
      <c r="K263" s="32"/>
      <c r="L263" s="31"/>
      <c r="M263" s="31"/>
      <c r="N263" s="31"/>
      <c r="O263" s="31"/>
      <c r="P263" s="31"/>
      <c r="Q263" s="31"/>
      <c r="R263" s="32"/>
      <c r="AV263" s="33"/>
      <c r="AW263" s="34"/>
      <c r="AX263" s="34"/>
    </row>
    <row r="264" spans="1:52" x14ac:dyDescent="0.25">
      <c r="A264">
        <v>262</v>
      </c>
      <c r="B264" t="str">
        <f t="shared" si="4"/>
        <v>ZG US Equity</v>
      </c>
      <c r="C264" t="s">
        <v>422</v>
      </c>
      <c r="E264" s="31"/>
      <c r="F264" s="31"/>
      <c r="G264" s="31"/>
      <c r="H264" s="31"/>
      <c r="I264" s="31"/>
      <c r="J264" s="31"/>
      <c r="K264" s="32"/>
      <c r="L264" s="31"/>
      <c r="M264" s="31"/>
      <c r="N264" s="31"/>
      <c r="O264" s="31"/>
      <c r="P264" s="31"/>
      <c r="Q264" s="31"/>
      <c r="R264" s="32"/>
      <c r="AV264" s="33"/>
      <c r="AW264" s="34"/>
      <c r="AX264" s="34"/>
    </row>
    <row r="265" spans="1:52" x14ac:dyDescent="0.25">
      <c r="A265">
        <v>263</v>
      </c>
      <c r="B265" t="str">
        <f t="shared" si="4"/>
        <v>IAC US Equity</v>
      </c>
      <c r="C265" t="s">
        <v>423</v>
      </c>
      <c r="E265" s="31"/>
      <c r="F265" s="31"/>
      <c r="G265" s="31"/>
      <c r="H265" s="31"/>
      <c r="I265" s="31"/>
      <c r="J265" s="31"/>
      <c r="K265" s="32"/>
      <c r="L265" s="31"/>
      <c r="M265" s="31"/>
      <c r="N265" s="31"/>
      <c r="O265" s="31"/>
      <c r="P265" s="31"/>
      <c r="Q265" s="31"/>
      <c r="R265" s="32"/>
      <c r="AV265" s="33"/>
      <c r="AW265" s="34"/>
      <c r="AX265" s="34"/>
    </row>
    <row r="266" spans="1:52" x14ac:dyDescent="0.25">
      <c r="A266">
        <v>264</v>
      </c>
      <c r="B266" t="str">
        <f t="shared" si="4"/>
        <v>MTCH US Equity</v>
      </c>
      <c r="C266" t="s">
        <v>424</v>
      </c>
      <c r="E266" s="31"/>
      <c r="F266" s="31"/>
      <c r="G266" s="31"/>
      <c r="H266" s="31"/>
      <c r="I266" s="31"/>
      <c r="J266" s="31"/>
      <c r="K266" s="32"/>
      <c r="L266" s="31"/>
      <c r="M266" s="31"/>
      <c r="N266" s="31"/>
      <c r="O266" s="31"/>
      <c r="P266" s="31"/>
      <c r="Q266" s="31"/>
      <c r="R266" s="32"/>
      <c r="AV266" s="33"/>
      <c r="AW266" s="34"/>
      <c r="AX266" s="34"/>
    </row>
    <row r="267" spans="1:52" x14ac:dyDescent="0.25">
      <c r="A267">
        <v>265</v>
      </c>
      <c r="B267" t="str">
        <f t="shared" si="4"/>
        <v>CDW US Equity</v>
      </c>
      <c r="C267" t="s">
        <v>425</v>
      </c>
      <c r="E267" s="31"/>
      <c r="F267" s="31"/>
      <c r="G267" s="31"/>
      <c r="H267" s="31"/>
      <c r="I267" s="31"/>
      <c r="J267" s="31"/>
      <c r="K267" s="32"/>
      <c r="L267" s="31"/>
      <c r="M267" s="31"/>
      <c r="N267" s="31"/>
      <c r="O267" s="31"/>
      <c r="P267" s="31"/>
      <c r="Q267" s="31"/>
      <c r="R267" s="32"/>
      <c r="AV267" s="33"/>
      <c r="AW267" s="34"/>
      <c r="AX267" s="34"/>
    </row>
    <row r="268" spans="1:52" x14ac:dyDescent="0.25">
      <c r="A268">
        <v>266</v>
      </c>
      <c r="B268" t="str">
        <f t="shared" si="4"/>
        <v>CCOI US Equity</v>
      </c>
      <c r="C268" t="s">
        <v>426</v>
      </c>
      <c r="E268" s="31"/>
      <c r="F268" s="31"/>
      <c r="G268" s="31"/>
      <c r="H268" s="31"/>
      <c r="I268" s="31"/>
      <c r="J268" s="31"/>
      <c r="K268" s="32"/>
      <c r="L268" s="31"/>
      <c r="M268" s="31"/>
      <c r="N268" s="31"/>
      <c r="O268" s="31"/>
      <c r="P268" s="31"/>
      <c r="Q268" s="31"/>
      <c r="R268" s="32"/>
      <c r="AV268" s="33"/>
      <c r="AW268" s="34"/>
      <c r="AX268" s="34"/>
    </row>
    <row r="269" spans="1:52" x14ac:dyDescent="0.25">
      <c r="A269">
        <v>267</v>
      </c>
      <c r="B269" t="str">
        <f t="shared" si="4"/>
        <v>FB US Equity</v>
      </c>
      <c r="C269" t="s">
        <v>427</v>
      </c>
      <c r="D269" t="s">
        <v>571</v>
      </c>
      <c r="E269" s="31">
        <v>0.49689215869482201</v>
      </c>
      <c r="F269" s="31">
        <v>0.49826562079691811</v>
      </c>
      <c r="G269" s="31">
        <v>0.92281275644522354</v>
      </c>
      <c r="H269" s="31">
        <v>0.46775764467072717</v>
      </c>
      <c r="I269" s="31">
        <v>-0.53454883423014021</v>
      </c>
      <c r="J269" s="31">
        <v>-1.6131718337066635E-2</v>
      </c>
      <c r="K269" s="32">
        <v>-2.2056921348631202</v>
      </c>
      <c r="L269" s="31">
        <v>0.26610910132884413</v>
      </c>
      <c r="M269" s="31">
        <v>0.5261201171768336</v>
      </c>
      <c r="N269" s="31">
        <v>0.79191018844989935</v>
      </c>
      <c r="O269" s="31">
        <v>0.53188142894326962</v>
      </c>
      <c r="P269" s="31">
        <v>-0.38424573307401821</v>
      </c>
      <c r="Q269" s="31">
        <v>-8.3726961192923957E-2</v>
      </c>
      <c r="R269" s="32">
        <v>-1.1845104195664746</v>
      </c>
      <c r="S269">
        <v>3</v>
      </c>
      <c r="T269">
        <v>3</v>
      </c>
      <c r="U269">
        <v>3</v>
      </c>
      <c r="V269">
        <v>2</v>
      </c>
      <c r="W269">
        <v>1</v>
      </c>
      <c r="X269">
        <v>2</v>
      </c>
      <c r="Y269">
        <v>2</v>
      </c>
      <c r="Z269">
        <v>3</v>
      </c>
      <c r="AA269">
        <v>3</v>
      </c>
      <c r="AB269">
        <v>3</v>
      </c>
      <c r="AC269">
        <v>3</v>
      </c>
      <c r="AD269">
        <v>2</v>
      </c>
      <c r="AE269">
        <v>3</v>
      </c>
      <c r="AF269" t="s">
        <v>572</v>
      </c>
      <c r="AG269" t="s">
        <v>545</v>
      </c>
      <c r="AH269" t="s">
        <v>133</v>
      </c>
      <c r="AI269" t="s">
        <v>134</v>
      </c>
      <c r="AJ269" t="s">
        <v>573</v>
      </c>
      <c r="AK269" t="s">
        <v>136</v>
      </c>
      <c r="AL269" t="s">
        <v>548</v>
      </c>
      <c r="AM269" t="s">
        <v>147</v>
      </c>
      <c r="AN269" t="s">
        <v>558</v>
      </c>
      <c r="AO269" t="s">
        <v>148</v>
      </c>
      <c r="AP269" t="s">
        <v>574</v>
      </c>
      <c r="AQ269" t="s">
        <v>561</v>
      </c>
      <c r="AR269">
        <v>10</v>
      </c>
      <c r="AS269">
        <v>30</v>
      </c>
      <c r="AT269">
        <v>230</v>
      </c>
      <c r="AU269">
        <v>280</v>
      </c>
      <c r="AV269" s="33" t="s">
        <v>142</v>
      </c>
      <c r="AW269" s="34">
        <v>176.92307692307691</v>
      </c>
      <c r="AX269" s="34">
        <v>153.33333333333334</v>
      </c>
      <c r="AY269">
        <v>280</v>
      </c>
      <c r="AZ269">
        <v>3</v>
      </c>
    </row>
    <row r="270" spans="1:52" x14ac:dyDescent="0.25">
      <c r="A270">
        <v>268</v>
      </c>
      <c r="B270" t="str">
        <f t="shared" si="4"/>
        <v>TWTR US Equity</v>
      </c>
      <c r="C270" t="s">
        <v>428</v>
      </c>
      <c r="E270" s="31"/>
      <c r="F270" s="31"/>
      <c r="G270" s="31"/>
      <c r="H270" s="31"/>
      <c r="I270" s="31"/>
      <c r="J270" s="31"/>
      <c r="K270" s="32"/>
      <c r="L270" s="31"/>
      <c r="M270" s="31"/>
      <c r="N270" s="31"/>
      <c r="O270" s="31"/>
      <c r="P270" s="31"/>
      <c r="Q270" s="31"/>
      <c r="R270" s="32"/>
      <c r="AV270" s="33"/>
      <c r="AW270" s="34"/>
      <c r="AX270" s="34"/>
    </row>
    <row r="271" spans="1:52" x14ac:dyDescent="0.25">
      <c r="A271">
        <v>269</v>
      </c>
      <c r="B271" t="str">
        <f t="shared" si="4"/>
        <v>NFLX US Equity</v>
      </c>
      <c r="C271" t="s">
        <v>429</v>
      </c>
      <c r="E271" s="31"/>
      <c r="F271" s="31"/>
      <c r="G271" s="31"/>
      <c r="H271" s="31"/>
      <c r="I271" s="31"/>
      <c r="J271" s="31"/>
      <c r="K271" s="32"/>
      <c r="L271" s="31"/>
      <c r="M271" s="31"/>
      <c r="N271" s="31"/>
      <c r="O271" s="31"/>
      <c r="P271" s="31"/>
      <c r="Q271" s="31"/>
      <c r="R271" s="32"/>
      <c r="AV271" s="33"/>
      <c r="AW271" s="34"/>
      <c r="AX271" s="34"/>
    </row>
    <row r="272" spans="1:52" x14ac:dyDescent="0.25">
      <c r="A272">
        <v>270</v>
      </c>
      <c r="B272" t="str">
        <f t="shared" si="4"/>
        <v>FFIV US Equity</v>
      </c>
      <c r="C272" t="s">
        <v>436</v>
      </c>
      <c r="E272" s="31"/>
      <c r="F272" s="31"/>
      <c r="G272" s="31"/>
      <c r="H272" s="31"/>
      <c r="I272" s="31"/>
      <c r="J272" s="31"/>
      <c r="K272" s="32"/>
      <c r="L272" s="31"/>
      <c r="M272" s="31"/>
      <c r="N272" s="31"/>
      <c r="O272" s="31"/>
      <c r="P272" s="31"/>
      <c r="Q272" s="31"/>
      <c r="R272" s="32"/>
      <c r="AV272" s="33"/>
      <c r="AW272" s="34"/>
      <c r="AX272" s="34"/>
    </row>
    <row r="273" spans="1:52" x14ac:dyDescent="0.25">
      <c r="A273">
        <v>271</v>
      </c>
      <c r="B273" t="str">
        <f t="shared" si="4"/>
        <v>PANW US Equity</v>
      </c>
      <c r="C273" t="s">
        <v>431</v>
      </c>
      <c r="D273" t="s">
        <v>628</v>
      </c>
      <c r="E273" s="31">
        <v>0.61398359040086181</v>
      </c>
      <c r="F273" s="31">
        <v>-4.8907455952959908E-2</v>
      </c>
      <c r="G273" s="31">
        <v>0.20796176347557169</v>
      </c>
      <c r="H273" s="31">
        <v>-8.8604280051065434</v>
      </c>
      <c r="I273" s="31">
        <v>-0.39373726867290176</v>
      </c>
      <c r="J273" s="31">
        <v>1.5047077490607019E-2</v>
      </c>
      <c r="K273" s="32">
        <v>5.729653893535593</v>
      </c>
      <c r="L273" s="31">
        <v>0.27533427163969026</v>
      </c>
      <c r="M273" s="31">
        <v>5.1489860670437308E-2</v>
      </c>
      <c r="N273" s="31">
        <v>3.9504872267579674E-3</v>
      </c>
      <c r="O273" s="31">
        <v>-2.1106941838649151E-2</v>
      </c>
      <c r="P273" s="31">
        <v>-0.26204698562949674</v>
      </c>
      <c r="Q273" s="31">
        <v>9.860139860139859E-3</v>
      </c>
      <c r="R273" s="32">
        <v>-9.1969189551239108</v>
      </c>
      <c r="S273">
        <v>2</v>
      </c>
      <c r="T273">
        <v>3</v>
      </c>
      <c r="U273">
        <v>3</v>
      </c>
      <c r="V273">
        <v>1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3</v>
      </c>
      <c r="AC273">
        <v>3</v>
      </c>
      <c r="AD273">
        <v>3</v>
      </c>
      <c r="AE273">
        <v>1</v>
      </c>
      <c r="AF273" t="s">
        <v>572</v>
      </c>
      <c r="AG273" t="s">
        <v>143</v>
      </c>
      <c r="AH273" t="s">
        <v>133</v>
      </c>
      <c r="AI273" t="s">
        <v>555</v>
      </c>
      <c r="AJ273" t="s">
        <v>577</v>
      </c>
      <c r="AK273" t="s">
        <v>557</v>
      </c>
      <c r="AL273" t="s">
        <v>143</v>
      </c>
      <c r="AM273" t="s">
        <v>137</v>
      </c>
      <c r="AN273" t="s">
        <v>138</v>
      </c>
      <c r="AO273" t="s">
        <v>139</v>
      </c>
      <c r="AP273" t="s">
        <v>574</v>
      </c>
      <c r="AQ273" t="s">
        <v>561</v>
      </c>
      <c r="AR273">
        <v>8</v>
      </c>
      <c r="AS273">
        <v>0</v>
      </c>
      <c r="AT273">
        <v>250</v>
      </c>
      <c r="AU273">
        <v>300</v>
      </c>
      <c r="AV273" s="33" t="s">
        <v>142</v>
      </c>
      <c r="AW273" s="34">
        <v>192.30769230769229</v>
      </c>
      <c r="AX273" s="34">
        <v>166.66666666666666</v>
      </c>
      <c r="AY273">
        <v>300</v>
      </c>
      <c r="AZ273">
        <v>3</v>
      </c>
    </row>
    <row r="274" spans="1:52" x14ac:dyDescent="0.25">
      <c r="A274">
        <v>272</v>
      </c>
      <c r="B274" t="str">
        <f t="shared" si="4"/>
        <v>NLOK US Equity</v>
      </c>
      <c r="C274" t="s">
        <v>430</v>
      </c>
      <c r="E274" s="31"/>
      <c r="F274" s="31"/>
      <c r="G274" s="31"/>
      <c r="H274" s="31"/>
      <c r="I274" s="31"/>
      <c r="J274" s="31"/>
      <c r="K274" s="32"/>
      <c r="L274" s="31"/>
      <c r="M274" s="31"/>
      <c r="N274" s="31"/>
      <c r="O274" s="31"/>
      <c r="P274" s="31"/>
      <c r="Q274" s="31"/>
      <c r="R274" s="32"/>
      <c r="AV274" s="33"/>
      <c r="AW274" s="34"/>
      <c r="AX274" s="34"/>
    </row>
    <row r="275" spans="1:52" x14ac:dyDescent="0.25">
      <c r="A275">
        <v>273</v>
      </c>
      <c r="B275" t="str">
        <f t="shared" si="4"/>
        <v>MIME US Equity</v>
      </c>
      <c r="C275" t="s">
        <v>432</v>
      </c>
      <c r="E275" s="31"/>
      <c r="F275" s="31"/>
      <c r="G275" s="31"/>
      <c r="H275" s="31"/>
      <c r="I275" s="31"/>
      <c r="J275" s="31"/>
      <c r="K275" s="32"/>
      <c r="L275" s="31"/>
      <c r="M275" s="31"/>
      <c r="N275" s="31"/>
      <c r="O275" s="31"/>
      <c r="P275" s="31"/>
      <c r="Q275" s="31"/>
      <c r="R275" s="32"/>
      <c r="AV275" s="33"/>
      <c r="AW275" s="34"/>
      <c r="AX275" s="34"/>
    </row>
    <row r="276" spans="1:52" x14ac:dyDescent="0.25">
      <c r="A276">
        <v>274</v>
      </c>
      <c r="B276" t="str">
        <f t="shared" si="4"/>
        <v>VRSN US Equity</v>
      </c>
      <c r="C276" t="s">
        <v>433</v>
      </c>
      <c r="E276" s="31"/>
      <c r="F276" s="31"/>
      <c r="G276" s="31"/>
      <c r="H276" s="31"/>
      <c r="I276" s="31"/>
      <c r="J276" s="31"/>
      <c r="K276" s="32"/>
      <c r="L276" s="31"/>
      <c r="M276" s="31"/>
      <c r="N276" s="31"/>
      <c r="O276" s="31"/>
      <c r="P276" s="31"/>
      <c r="Q276" s="31"/>
      <c r="R276" s="32"/>
      <c r="AV276" s="33"/>
      <c r="AW276" s="34"/>
      <c r="AX276" s="34"/>
    </row>
    <row r="277" spans="1:52" x14ac:dyDescent="0.25">
      <c r="A277">
        <v>275</v>
      </c>
      <c r="B277" t="str">
        <f t="shared" si="4"/>
        <v>GDDY US Equity</v>
      </c>
      <c r="C277" t="s">
        <v>434</v>
      </c>
      <c r="E277" s="31"/>
      <c r="F277" s="31"/>
      <c r="G277" s="31"/>
      <c r="H277" s="31"/>
      <c r="I277" s="31"/>
      <c r="J277" s="31"/>
      <c r="K277" s="32"/>
      <c r="L277" s="31"/>
      <c r="M277" s="31"/>
      <c r="N277" s="31"/>
      <c r="O277" s="31"/>
      <c r="P277" s="31"/>
      <c r="Q277" s="31"/>
      <c r="R277" s="32"/>
      <c r="AV277" s="33"/>
      <c r="AW277" s="34"/>
      <c r="AX277" s="34"/>
    </row>
    <row r="278" spans="1:52" x14ac:dyDescent="0.25">
      <c r="A278">
        <v>276</v>
      </c>
      <c r="B278" t="str">
        <f t="shared" si="4"/>
        <v>GOOG US Equity</v>
      </c>
      <c r="C278" t="s">
        <v>629</v>
      </c>
      <c r="D278" t="s">
        <v>575</v>
      </c>
      <c r="E278" s="31">
        <v>0.20969686838833268</v>
      </c>
      <c r="F278" s="31">
        <v>0.3418799079348821</v>
      </c>
      <c r="G278" s="31">
        <v>0.62800338813199397</v>
      </c>
      <c r="H278" s="31">
        <v>0.44411681578692047</v>
      </c>
      <c r="I278" s="31">
        <v>-0.52989199533753772</v>
      </c>
      <c r="J278" s="31">
        <v>-0.18826867081925683</v>
      </c>
      <c r="K278" s="32">
        <v>-2.634905890498942</v>
      </c>
      <c r="L278" s="31">
        <v>0.18300089899794614</v>
      </c>
      <c r="M278" s="31">
        <v>0.30600468314623402</v>
      </c>
      <c r="N278" s="31">
        <v>0.46593178576060174</v>
      </c>
      <c r="O278" s="31">
        <v>0.36761004358769722</v>
      </c>
      <c r="P278" s="31">
        <v>-0.40624400180190767</v>
      </c>
      <c r="Q278" s="31">
        <v>-0.1457380847998998</v>
      </c>
      <c r="R278" s="32">
        <v>-2.0938843909628702</v>
      </c>
      <c r="S278">
        <v>3</v>
      </c>
      <c r="T278">
        <v>3</v>
      </c>
      <c r="U278">
        <v>3</v>
      </c>
      <c r="V278">
        <v>3</v>
      </c>
      <c r="W278">
        <v>1</v>
      </c>
      <c r="X278">
        <v>2</v>
      </c>
      <c r="Y278">
        <v>2</v>
      </c>
      <c r="Z278">
        <v>3</v>
      </c>
      <c r="AA278">
        <v>3</v>
      </c>
      <c r="AB278">
        <v>3</v>
      </c>
      <c r="AC278">
        <v>3</v>
      </c>
      <c r="AD278">
        <v>2</v>
      </c>
      <c r="AE278">
        <v>3</v>
      </c>
      <c r="AF278" t="s">
        <v>572</v>
      </c>
      <c r="AG278" t="s">
        <v>545</v>
      </c>
      <c r="AH278" t="s">
        <v>133</v>
      </c>
      <c r="AI278" t="s">
        <v>134</v>
      </c>
      <c r="AJ278" t="s">
        <v>573</v>
      </c>
      <c r="AK278" t="s">
        <v>136</v>
      </c>
      <c r="AL278" t="s">
        <v>548</v>
      </c>
      <c r="AM278" t="s">
        <v>147</v>
      </c>
      <c r="AN278" t="s">
        <v>558</v>
      </c>
      <c r="AO278" t="s">
        <v>148</v>
      </c>
      <c r="AP278" t="s">
        <v>574</v>
      </c>
      <c r="AQ278" t="s">
        <v>561</v>
      </c>
      <c r="AR278">
        <v>6</v>
      </c>
      <c r="AS278">
        <v>30</v>
      </c>
      <c r="AT278">
        <v>1400</v>
      </c>
      <c r="AU278">
        <v>1800</v>
      </c>
      <c r="AV278" s="33" t="s">
        <v>142</v>
      </c>
      <c r="AW278" s="34">
        <v>1076.9230769230769</v>
      </c>
      <c r="AX278" s="34">
        <v>933.33333333333337</v>
      </c>
      <c r="AY278">
        <v>1800</v>
      </c>
      <c r="AZ278">
        <v>3</v>
      </c>
    </row>
    <row r="279" spans="1:52" x14ac:dyDescent="0.25">
      <c r="A279">
        <v>277</v>
      </c>
      <c r="B279" t="str">
        <f t="shared" si="4"/>
        <v>MSFT US Equity</v>
      </c>
      <c r="C279" t="s">
        <v>437</v>
      </c>
      <c r="D279" t="s">
        <v>576</v>
      </c>
      <c r="E279" s="31">
        <v>8.2103085778680696E-2</v>
      </c>
      <c r="F279" s="31">
        <v>0.40839174054023147</v>
      </c>
      <c r="G279" s="31">
        <v>5.0926364166409446</v>
      </c>
      <c r="H279" s="31">
        <v>1.0637866494725341</v>
      </c>
      <c r="I279" s="31">
        <v>-0.34760741830929459</v>
      </c>
      <c r="J279" s="31">
        <v>1.0709579823674775E-2</v>
      </c>
      <c r="K279" s="32">
        <v>-1.4227173222117302</v>
      </c>
      <c r="L279" s="31">
        <v>0.14029539688292858</v>
      </c>
      <c r="M279" s="31">
        <v>0.44776427771111621</v>
      </c>
      <c r="N279" s="31">
        <v>3.3198608964451313</v>
      </c>
      <c r="O279" s="31">
        <v>0.78155587090201217</v>
      </c>
      <c r="P279" s="31">
        <v>-0.19369402527297264</v>
      </c>
      <c r="Q279" s="31">
        <v>3.1068185761378753E-2</v>
      </c>
      <c r="R279" s="32">
        <v>-0.84056222048697382</v>
      </c>
      <c r="S279">
        <v>3</v>
      </c>
      <c r="T279">
        <v>2</v>
      </c>
      <c r="U279">
        <v>3</v>
      </c>
      <c r="V279">
        <v>3</v>
      </c>
      <c r="W279">
        <v>1</v>
      </c>
      <c r="X279">
        <v>3</v>
      </c>
      <c r="Y279">
        <v>3</v>
      </c>
      <c r="Z279">
        <v>3</v>
      </c>
      <c r="AA279">
        <v>3</v>
      </c>
      <c r="AB279">
        <v>3</v>
      </c>
      <c r="AC279">
        <v>3</v>
      </c>
      <c r="AD279">
        <v>3</v>
      </c>
      <c r="AE279">
        <v>1</v>
      </c>
      <c r="AF279" t="s">
        <v>131</v>
      </c>
      <c r="AG279" t="s">
        <v>545</v>
      </c>
      <c r="AH279" t="s">
        <v>133</v>
      </c>
      <c r="AI279" t="s">
        <v>555</v>
      </c>
      <c r="AJ279" t="s">
        <v>577</v>
      </c>
      <c r="AK279" t="s">
        <v>557</v>
      </c>
      <c r="AL279" t="s">
        <v>548</v>
      </c>
      <c r="AM279" t="s">
        <v>147</v>
      </c>
      <c r="AN279" t="s">
        <v>138</v>
      </c>
      <c r="AO279" t="s">
        <v>148</v>
      </c>
      <c r="AP279" t="s">
        <v>574</v>
      </c>
      <c r="AQ279" t="s">
        <v>150</v>
      </c>
      <c r="AR279">
        <v>10</v>
      </c>
      <c r="AS279">
        <v>30</v>
      </c>
      <c r="AT279">
        <v>160</v>
      </c>
      <c r="AU279">
        <v>190</v>
      </c>
      <c r="AV279" s="33" t="s">
        <v>142</v>
      </c>
      <c r="AW279" s="34">
        <v>123.07692307692307</v>
      </c>
      <c r="AX279" s="34">
        <v>106.66666666666667</v>
      </c>
      <c r="AY279">
        <v>190</v>
      </c>
      <c r="AZ279">
        <v>3</v>
      </c>
    </row>
    <row r="280" spans="1:52" x14ac:dyDescent="0.25">
      <c r="A280">
        <v>278</v>
      </c>
      <c r="B280" t="str">
        <f t="shared" si="4"/>
        <v>INTU US Equity</v>
      </c>
      <c r="C280" t="s">
        <v>438</v>
      </c>
      <c r="E280" s="31"/>
      <c r="F280" s="31"/>
      <c r="G280" s="31"/>
      <c r="H280" s="31"/>
      <c r="I280" s="31"/>
      <c r="J280" s="31"/>
      <c r="K280" s="32"/>
      <c r="L280" s="31"/>
      <c r="M280" s="31"/>
      <c r="N280" s="31"/>
      <c r="O280" s="31"/>
      <c r="P280" s="31"/>
      <c r="Q280" s="31"/>
      <c r="R280" s="32"/>
      <c r="AV280" s="33"/>
      <c r="AW280" s="34"/>
      <c r="AX280" s="34"/>
    </row>
    <row r="281" spans="1:52" x14ac:dyDescent="0.25">
      <c r="A281">
        <v>279</v>
      </c>
      <c r="B281" t="str">
        <f t="shared" si="4"/>
        <v>APPF US Equity</v>
      </c>
      <c r="C281" t="s">
        <v>439</v>
      </c>
      <c r="E281" s="31"/>
      <c r="F281" s="31"/>
      <c r="G281" s="31"/>
      <c r="H281" s="31"/>
      <c r="I281" s="31"/>
      <c r="J281" s="31"/>
      <c r="K281" s="32"/>
      <c r="L281" s="31"/>
      <c r="M281" s="31"/>
      <c r="N281" s="31"/>
      <c r="O281" s="31"/>
      <c r="P281" s="31"/>
      <c r="Q281" s="31"/>
      <c r="R281" s="32"/>
      <c r="AV281" s="33"/>
      <c r="AW281" s="34"/>
      <c r="AX281" s="34"/>
    </row>
    <row r="282" spans="1:52" x14ac:dyDescent="0.25">
      <c r="A282">
        <v>280</v>
      </c>
      <c r="B282" t="str">
        <f t="shared" si="4"/>
        <v>NOW US Equity</v>
      </c>
      <c r="C282" t="s">
        <v>458</v>
      </c>
      <c r="E282" s="31"/>
      <c r="F282" s="31"/>
      <c r="G282" s="31"/>
      <c r="H282" s="31"/>
      <c r="I282" s="31"/>
      <c r="J282" s="31"/>
      <c r="K282" s="32"/>
      <c r="L282" s="31"/>
      <c r="M282" s="31"/>
      <c r="N282" s="31"/>
      <c r="O282" s="31"/>
      <c r="P282" s="31"/>
      <c r="Q282" s="31"/>
      <c r="R282" s="32"/>
      <c r="AV282" s="33"/>
      <c r="AW282" s="34"/>
      <c r="AX282" s="34"/>
    </row>
    <row r="283" spans="1:52" x14ac:dyDescent="0.25">
      <c r="A283">
        <v>281</v>
      </c>
      <c r="B283" t="str">
        <f t="shared" si="4"/>
        <v>FIVN US Equity</v>
      </c>
      <c r="C283" t="s">
        <v>440</v>
      </c>
      <c r="E283" s="31"/>
      <c r="F283" s="31"/>
      <c r="G283" s="31"/>
      <c r="H283" s="31"/>
      <c r="I283" s="31"/>
      <c r="J283" s="31"/>
      <c r="K283" s="32"/>
      <c r="L283" s="31"/>
      <c r="M283" s="31"/>
      <c r="N283" s="31"/>
      <c r="O283" s="31"/>
      <c r="P283" s="31"/>
      <c r="Q283" s="31"/>
      <c r="R283" s="32"/>
      <c r="AV283" s="33"/>
      <c r="AW283" s="34"/>
      <c r="AX283" s="34"/>
    </row>
    <row r="284" spans="1:52" x14ac:dyDescent="0.25">
      <c r="A284">
        <v>282</v>
      </c>
      <c r="B284" t="str">
        <f t="shared" si="4"/>
        <v>CDK US Equity</v>
      </c>
      <c r="C284" t="s">
        <v>441</v>
      </c>
      <c r="E284" s="31"/>
      <c r="F284" s="31"/>
      <c r="G284" s="31"/>
      <c r="H284" s="31"/>
      <c r="I284" s="31"/>
      <c r="J284" s="31"/>
      <c r="K284" s="32"/>
      <c r="L284" s="31"/>
      <c r="M284" s="31"/>
      <c r="N284" s="31"/>
      <c r="O284" s="31"/>
      <c r="P284" s="31"/>
      <c r="Q284" s="31"/>
      <c r="R284" s="32"/>
      <c r="AV284" s="33"/>
      <c r="AW284" s="34"/>
      <c r="AX284" s="34"/>
    </row>
    <row r="285" spans="1:52" x14ac:dyDescent="0.25">
      <c r="A285">
        <v>283</v>
      </c>
      <c r="B285" t="str">
        <f t="shared" si="4"/>
        <v>CRM US Equity</v>
      </c>
      <c r="C285" t="s">
        <v>442</v>
      </c>
      <c r="E285" s="31"/>
      <c r="F285" s="31"/>
      <c r="G285" s="31"/>
      <c r="H285" s="31"/>
      <c r="I285" s="31"/>
      <c r="J285" s="31"/>
      <c r="K285" s="32"/>
      <c r="L285" s="31"/>
      <c r="M285" s="31"/>
      <c r="N285" s="31"/>
      <c r="O285" s="31"/>
      <c r="P285" s="31"/>
      <c r="Q285" s="31"/>
      <c r="R285" s="32"/>
      <c r="AV285" s="33"/>
      <c r="AW285" s="34"/>
      <c r="AX285" s="34"/>
    </row>
    <row r="286" spans="1:52" x14ac:dyDescent="0.25">
      <c r="A286">
        <v>284</v>
      </c>
      <c r="B286" t="str">
        <f t="shared" si="4"/>
        <v>PTC US Equity</v>
      </c>
      <c r="C286" t="s">
        <v>443</v>
      </c>
      <c r="E286" s="31"/>
      <c r="F286" s="31"/>
      <c r="G286" s="31"/>
      <c r="H286" s="31"/>
      <c r="I286" s="31"/>
      <c r="J286" s="31"/>
      <c r="K286" s="32"/>
      <c r="L286" s="31"/>
      <c r="M286" s="31"/>
      <c r="N286" s="31"/>
      <c r="O286" s="31"/>
      <c r="P286" s="31"/>
      <c r="Q286" s="31"/>
      <c r="R286" s="32"/>
      <c r="AV286" s="33"/>
      <c r="AW286" s="34"/>
      <c r="AX286" s="34"/>
    </row>
    <row r="287" spans="1:52" x14ac:dyDescent="0.25">
      <c r="A287">
        <v>285</v>
      </c>
      <c r="B287" t="str">
        <f t="shared" si="4"/>
        <v>NUAN US Equity</v>
      </c>
      <c r="C287" t="s">
        <v>444</v>
      </c>
      <c r="E287" s="31"/>
      <c r="F287" s="31"/>
      <c r="G287" s="31"/>
      <c r="H287" s="31"/>
      <c r="I287" s="31"/>
      <c r="J287" s="31"/>
      <c r="K287" s="32"/>
      <c r="L287" s="31"/>
      <c r="M287" s="31"/>
      <c r="N287" s="31"/>
      <c r="O287" s="31"/>
      <c r="P287" s="31"/>
      <c r="Q287" s="31"/>
      <c r="R287" s="32"/>
      <c r="AV287" s="33"/>
      <c r="AW287" s="34"/>
      <c r="AX287" s="34"/>
    </row>
    <row r="288" spans="1:52" x14ac:dyDescent="0.25">
      <c r="A288">
        <v>286</v>
      </c>
      <c r="B288" t="str">
        <f t="shared" si="4"/>
        <v>CDNS US Equity</v>
      </c>
      <c r="C288" t="s">
        <v>463</v>
      </c>
      <c r="E288" s="31"/>
      <c r="F288" s="31"/>
      <c r="G288" s="31"/>
      <c r="H288" s="31"/>
      <c r="I288" s="31"/>
      <c r="J288" s="31"/>
      <c r="K288" s="32"/>
      <c r="L288" s="31"/>
      <c r="M288" s="31"/>
      <c r="N288" s="31"/>
      <c r="O288" s="31"/>
      <c r="P288" s="31"/>
      <c r="Q288" s="31"/>
      <c r="R288" s="32"/>
      <c r="AV288" s="33"/>
      <c r="AW288" s="34"/>
      <c r="AX288" s="34"/>
    </row>
    <row r="289" spans="1:50" x14ac:dyDescent="0.25">
      <c r="A289">
        <v>287</v>
      </c>
      <c r="B289" t="str">
        <f t="shared" si="4"/>
        <v>SNPS US Equity</v>
      </c>
      <c r="C289" t="s">
        <v>445</v>
      </c>
      <c r="E289" s="31"/>
      <c r="F289" s="31"/>
      <c r="G289" s="31"/>
      <c r="H289" s="31"/>
      <c r="I289" s="31"/>
      <c r="J289" s="31"/>
      <c r="K289" s="32"/>
      <c r="L289" s="31"/>
      <c r="M289" s="31"/>
      <c r="N289" s="31"/>
      <c r="O289" s="31"/>
      <c r="P289" s="31"/>
      <c r="Q289" s="31"/>
      <c r="R289" s="32"/>
      <c r="AV289" s="33"/>
      <c r="AW289" s="34"/>
      <c r="AX289" s="34"/>
    </row>
    <row r="290" spans="1:50" x14ac:dyDescent="0.25">
      <c r="A290">
        <v>288</v>
      </c>
      <c r="B290" t="str">
        <f t="shared" si="4"/>
        <v>ADSK US Equity</v>
      </c>
      <c r="C290" t="s">
        <v>446</v>
      </c>
      <c r="E290" s="31"/>
      <c r="F290" s="31"/>
      <c r="G290" s="31"/>
      <c r="H290" s="31"/>
      <c r="I290" s="31"/>
      <c r="J290" s="31"/>
      <c r="K290" s="32"/>
      <c r="L290" s="31"/>
      <c r="M290" s="31"/>
      <c r="N290" s="31"/>
      <c r="O290" s="31"/>
      <c r="P290" s="31"/>
      <c r="Q290" s="31"/>
      <c r="R290" s="32"/>
      <c r="AV290" s="33"/>
      <c r="AW290" s="34"/>
      <c r="AX290" s="34"/>
    </row>
    <row r="291" spans="1:50" x14ac:dyDescent="0.25">
      <c r="A291">
        <v>289</v>
      </c>
      <c r="B291" t="str">
        <f t="shared" si="4"/>
        <v>AZPN US Equity</v>
      </c>
      <c r="C291" t="s">
        <v>447</v>
      </c>
      <c r="E291" s="31"/>
      <c r="F291" s="31"/>
      <c r="G291" s="31"/>
      <c r="H291" s="31"/>
      <c r="I291" s="31"/>
      <c r="J291" s="31"/>
      <c r="K291" s="32"/>
      <c r="L291" s="31"/>
      <c r="M291" s="31"/>
      <c r="N291" s="31"/>
      <c r="O291" s="31"/>
      <c r="P291" s="31"/>
      <c r="Q291" s="31"/>
      <c r="R291" s="32"/>
      <c r="AV291" s="33"/>
      <c r="AW291" s="34"/>
      <c r="AX291" s="34"/>
    </row>
    <row r="292" spans="1:50" x14ac:dyDescent="0.25">
      <c r="A292">
        <v>290</v>
      </c>
      <c r="B292" t="str">
        <f t="shared" si="4"/>
        <v>ANSS US Equity</v>
      </c>
      <c r="C292" t="s">
        <v>448</v>
      </c>
      <c r="E292" s="31"/>
      <c r="F292" s="31"/>
      <c r="G292" s="31"/>
      <c r="H292" s="31"/>
      <c r="I292" s="31"/>
      <c r="J292" s="31"/>
      <c r="K292" s="32"/>
      <c r="L292" s="31"/>
      <c r="M292" s="31"/>
      <c r="N292" s="31"/>
      <c r="O292" s="31"/>
      <c r="P292" s="31"/>
      <c r="Q292" s="31"/>
      <c r="R292" s="32"/>
      <c r="AV292" s="33"/>
      <c r="AW292" s="34"/>
      <c r="AX292" s="34"/>
    </row>
    <row r="293" spans="1:50" x14ac:dyDescent="0.25">
      <c r="A293">
        <v>291</v>
      </c>
      <c r="B293" t="str">
        <f t="shared" si="4"/>
        <v>RNG US Equity</v>
      </c>
      <c r="C293" t="s">
        <v>449</v>
      </c>
      <c r="E293" s="31"/>
      <c r="F293" s="31"/>
      <c r="G293" s="31"/>
      <c r="H293" s="31"/>
      <c r="I293" s="31"/>
      <c r="J293" s="31"/>
      <c r="K293" s="32"/>
      <c r="L293" s="31"/>
      <c r="M293" s="31"/>
      <c r="N293" s="31"/>
      <c r="O293" s="31"/>
      <c r="P293" s="31"/>
      <c r="Q293" s="31"/>
      <c r="R293" s="32"/>
      <c r="AV293" s="33"/>
      <c r="AW293" s="34"/>
      <c r="AX293" s="34"/>
    </row>
    <row r="294" spans="1:50" x14ac:dyDescent="0.25">
      <c r="A294">
        <v>292</v>
      </c>
      <c r="B294" t="str">
        <f t="shared" si="4"/>
        <v>VMW US Equity</v>
      </c>
      <c r="C294" t="s">
        <v>450</v>
      </c>
      <c r="E294" s="31"/>
      <c r="F294" s="31"/>
      <c r="G294" s="31"/>
      <c r="H294" s="31"/>
      <c r="I294" s="31"/>
      <c r="J294" s="31"/>
      <c r="K294" s="32"/>
      <c r="L294" s="31"/>
      <c r="M294" s="31"/>
      <c r="N294" s="31"/>
      <c r="O294" s="31"/>
      <c r="P294" s="31"/>
      <c r="Q294" s="31"/>
      <c r="R294" s="32"/>
      <c r="AV294" s="33"/>
      <c r="AW294" s="34"/>
      <c r="AX294" s="34"/>
    </row>
    <row r="295" spans="1:50" x14ac:dyDescent="0.25">
      <c r="A295">
        <v>293</v>
      </c>
      <c r="B295" t="str">
        <f t="shared" si="4"/>
        <v>ZM US Equity</v>
      </c>
      <c r="C295" t="s">
        <v>451</v>
      </c>
      <c r="E295" s="31"/>
      <c r="F295" s="31"/>
      <c r="G295" s="31"/>
      <c r="H295" s="31"/>
      <c r="I295" s="31"/>
      <c r="J295" s="31"/>
      <c r="K295" s="32"/>
      <c r="L295" s="31"/>
      <c r="M295" s="31"/>
      <c r="N295" s="31"/>
      <c r="O295" s="31"/>
      <c r="P295" s="31"/>
      <c r="Q295" s="31"/>
      <c r="R295" s="32"/>
      <c r="AV295" s="33"/>
      <c r="AW295" s="34"/>
      <c r="AX295" s="34"/>
    </row>
    <row r="296" spans="1:50" x14ac:dyDescent="0.25">
      <c r="A296">
        <v>294</v>
      </c>
      <c r="B296" t="str">
        <f t="shared" si="4"/>
        <v>SSNC US Equity</v>
      </c>
      <c r="C296" t="s">
        <v>462</v>
      </c>
      <c r="E296" s="31"/>
      <c r="F296" s="31"/>
      <c r="G296" s="31"/>
      <c r="H296" s="31"/>
      <c r="I296" s="31"/>
      <c r="J296" s="31"/>
      <c r="K296" s="32"/>
      <c r="L296" s="31"/>
      <c r="M296" s="31"/>
      <c r="N296" s="31"/>
      <c r="O296" s="31"/>
      <c r="P296" s="31"/>
      <c r="Q296" s="31"/>
      <c r="R296" s="32"/>
      <c r="AV296" s="33"/>
      <c r="AW296" s="34"/>
      <c r="AX296" s="34"/>
    </row>
    <row r="297" spans="1:50" x14ac:dyDescent="0.25">
      <c r="A297">
        <v>295</v>
      </c>
      <c r="B297" t="str">
        <f t="shared" si="4"/>
        <v>AKAM US Equity</v>
      </c>
      <c r="C297" t="s">
        <v>452</v>
      </c>
      <c r="E297" s="31"/>
      <c r="F297" s="31"/>
      <c r="G297" s="31"/>
      <c r="H297" s="31"/>
      <c r="I297" s="31"/>
      <c r="J297" s="31"/>
      <c r="K297" s="32"/>
      <c r="L297" s="31"/>
      <c r="M297" s="31"/>
      <c r="N297" s="31"/>
      <c r="O297" s="31"/>
      <c r="P297" s="31"/>
      <c r="Q297" s="31"/>
      <c r="R297" s="32"/>
      <c r="AV297" s="33"/>
      <c r="AW297" s="34"/>
      <c r="AX297" s="34"/>
    </row>
    <row r="298" spans="1:50" x14ac:dyDescent="0.25">
      <c r="A298">
        <v>296</v>
      </c>
      <c r="B298" t="str">
        <f t="shared" si="4"/>
        <v>ENV US Equity</v>
      </c>
      <c r="C298" t="s">
        <v>453</v>
      </c>
      <c r="E298" s="31"/>
      <c r="F298" s="31"/>
      <c r="G298" s="31"/>
      <c r="H298" s="31"/>
      <c r="I298" s="31"/>
      <c r="J298" s="31"/>
      <c r="K298" s="32"/>
      <c r="L298" s="31"/>
      <c r="M298" s="31"/>
      <c r="N298" s="31"/>
      <c r="O298" s="31"/>
      <c r="P298" s="31"/>
      <c r="Q298" s="31"/>
      <c r="R298" s="32"/>
      <c r="AV298" s="33"/>
      <c r="AW298" s="34"/>
      <c r="AX298" s="34"/>
    </row>
    <row r="299" spans="1:50" x14ac:dyDescent="0.25">
      <c r="A299">
        <v>297</v>
      </c>
      <c r="B299" t="str">
        <f t="shared" si="4"/>
        <v>CTXS US Equity</v>
      </c>
      <c r="C299" t="s">
        <v>454</v>
      </c>
      <c r="E299" s="31"/>
      <c r="F299" s="31"/>
      <c r="G299" s="31"/>
      <c r="H299" s="31"/>
      <c r="I299" s="31"/>
      <c r="J299" s="31"/>
      <c r="K299" s="32"/>
      <c r="L299" s="31"/>
      <c r="M299" s="31"/>
      <c r="N299" s="31"/>
      <c r="O299" s="31"/>
      <c r="P299" s="31"/>
      <c r="Q299" s="31"/>
      <c r="R299" s="32"/>
      <c r="AV299" s="33"/>
      <c r="AW299" s="34"/>
      <c r="AX299" s="34"/>
    </row>
    <row r="300" spans="1:50" x14ac:dyDescent="0.25">
      <c r="A300">
        <v>298</v>
      </c>
      <c r="B300" t="str">
        <f t="shared" si="4"/>
        <v>JCOM US Equity</v>
      </c>
      <c r="C300" t="s">
        <v>455</v>
      </c>
      <c r="E300" s="31"/>
      <c r="F300" s="31"/>
      <c r="G300" s="31"/>
      <c r="H300" s="31"/>
      <c r="I300" s="31"/>
      <c r="J300" s="31"/>
      <c r="K300" s="32"/>
      <c r="L300" s="31"/>
      <c r="M300" s="31"/>
      <c r="N300" s="31"/>
      <c r="O300" s="31"/>
      <c r="P300" s="31"/>
      <c r="Q300" s="31"/>
      <c r="R300" s="32"/>
      <c r="AV300" s="33"/>
      <c r="AW300" s="34"/>
      <c r="AX300" s="34"/>
    </row>
    <row r="301" spans="1:50" x14ac:dyDescent="0.25">
      <c r="A301">
        <v>299</v>
      </c>
      <c r="B301" t="str">
        <f t="shared" si="4"/>
        <v>CSOD US Equity</v>
      </c>
      <c r="C301" t="s">
        <v>456</v>
      </c>
      <c r="E301" s="31"/>
      <c r="F301" s="31"/>
      <c r="G301" s="31"/>
      <c r="H301" s="31"/>
      <c r="I301" s="31"/>
      <c r="J301" s="31"/>
      <c r="K301" s="32"/>
      <c r="L301" s="31"/>
      <c r="M301" s="31"/>
      <c r="N301" s="31"/>
      <c r="O301" s="31"/>
      <c r="P301" s="31"/>
      <c r="Q301" s="31"/>
      <c r="R301" s="32"/>
      <c r="AV301" s="33"/>
      <c r="AW301" s="34"/>
      <c r="AX301" s="34"/>
    </row>
    <row r="302" spans="1:50" x14ac:dyDescent="0.25">
      <c r="A302">
        <v>300</v>
      </c>
      <c r="B302" t="str">
        <f t="shared" si="4"/>
        <v>DT US Equity</v>
      </c>
      <c r="C302" t="s">
        <v>457</v>
      </c>
      <c r="E302" s="31"/>
      <c r="F302" s="31"/>
      <c r="G302" s="31"/>
      <c r="H302" s="31"/>
      <c r="I302" s="31"/>
      <c r="J302" s="31"/>
      <c r="K302" s="32"/>
      <c r="L302" s="31"/>
      <c r="M302" s="31"/>
      <c r="N302" s="31"/>
      <c r="O302" s="31"/>
      <c r="P302" s="31"/>
      <c r="Q302" s="31"/>
      <c r="R302" s="32"/>
      <c r="AV302" s="33"/>
      <c r="AW302" s="34"/>
      <c r="AX302" s="34"/>
    </row>
    <row r="303" spans="1:50" x14ac:dyDescent="0.25">
      <c r="A303">
        <v>301</v>
      </c>
      <c r="B303" t="str">
        <f t="shared" si="4"/>
        <v>PAYX US Equity</v>
      </c>
      <c r="C303" t="s">
        <v>459</v>
      </c>
      <c r="E303" s="31"/>
      <c r="F303" s="31"/>
      <c r="G303" s="31"/>
      <c r="H303" s="31"/>
      <c r="I303" s="31"/>
      <c r="J303" s="31"/>
      <c r="K303" s="32"/>
      <c r="L303" s="31"/>
      <c r="M303" s="31"/>
      <c r="N303" s="31"/>
      <c r="O303" s="31"/>
      <c r="P303" s="31"/>
      <c r="Q303" s="31"/>
      <c r="R303" s="32"/>
      <c r="AV303" s="33"/>
      <c r="AW303" s="34"/>
      <c r="AX303" s="34"/>
    </row>
    <row r="304" spans="1:50" x14ac:dyDescent="0.25">
      <c r="A304">
        <v>302</v>
      </c>
      <c r="B304" t="str">
        <f t="shared" si="4"/>
        <v>FICO US Equity</v>
      </c>
      <c r="C304" t="s">
        <v>460</v>
      </c>
      <c r="E304" s="31"/>
      <c r="F304" s="31"/>
      <c r="G304" s="31"/>
      <c r="H304" s="31"/>
      <c r="I304" s="31"/>
      <c r="J304" s="31"/>
      <c r="K304" s="32"/>
      <c r="L304" s="31"/>
      <c r="M304" s="31"/>
      <c r="N304" s="31"/>
      <c r="O304" s="31"/>
      <c r="P304" s="31"/>
      <c r="Q304" s="31"/>
      <c r="R304" s="32"/>
      <c r="AV304" s="33"/>
      <c r="AW304" s="34"/>
      <c r="AX304" s="34"/>
    </row>
    <row r="305" spans="1:50" x14ac:dyDescent="0.25">
      <c r="A305">
        <v>303</v>
      </c>
      <c r="B305" t="str">
        <f t="shared" si="4"/>
        <v>BRC US Equity</v>
      </c>
      <c r="C305" t="s">
        <v>269</v>
      </c>
      <c r="E305" s="31"/>
      <c r="F305" s="31"/>
      <c r="G305" s="31"/>
      <c r="H305" s="31"/>
      <c r="I305" s="31"/>
      <c r="J305" s="31"/>
      <c r="K305" s="32"/>
      <c r="L305" s="31"/>
      <c r="M305" s="31"/>
      <c r="N305" s="31"/>
      <c r="O305" s="31"/>
      <c r="P305" s="31"/>
      <c r="Q305" s="31"/>
      <c r="R305" s="32"/>
      <c r="AV305" s="33"/>
      <c r="AW305" s="34"/>
      <c r="AX305" s="34"/>
    </row>
    <row r="306" spans="1:50" x14ac:dyDescent="0.25">
      <c r="A306">
        <v>304</v>
      </c>
      <c r="B306" t="str">
        <f t="shared" si="4"/>
        <v>FISV US Equity</v>
      </c>
      <c r="C306" t="s">
        <v>461</v>
      </c>
      <c r="E306" s="31"/>
      <c r="F306" s="31"/>
      <c r="G306" s="31"/>
      <c r="H306" s="31"/>
      <c r="I306" s="31"/>
      <c r="J306" s="31"/>
      <c r="K306" s="32"/>
      <c r="L306" s="31"/>
      <c r="M306" s="31"/>
      <c r="N306" s="31"/>
      <c r="O306" s="31"/>
      <c r="P306" s="31"/>
      <c r="Q306" s="31"/>
      <c r="R306" s="32"/>
      <c r="AV306" s="33"/>
      <c r="AW306" s="34"/>
      <c r="AX306" s="34"/>
    </row>
    <row r="307" spans="1:50" x14ac:dyDescent="0.25">
      <c r="A307">
        <v>305</v>
      </c>
      <c r="B307" t="str">
        <f t="shared" si="4"/>
        <v>JKHY US Equity</v>
      </c>
      <c r="C307" t="s">
        <v>464</v>
      </c>
      <c r="E307" s="31"/>
      <c r="F307" s="31"/>
      <c r="G307" s="31"/>
      <c r="H307" s="31"/>
      <c r="I307" s="31"/>
      <c r="J307" s="31"/>
      <c r="K307" s="32"/>
      <c r="L307" s="31"/>
      <c r="M307" s="31"/>
      <c r="N307" s="31"/>
      <c r="O307" s="31"/>
      <c r="P307" s="31"/>
      <c r="Q307" s="31"/>
      <c r="R307" s="32"/>
      <c r="AV307" s="33"/>
      <c r="AW307" s="34"/>
      <c r="AX307" s="34"/>
    </row>
    <row r="308" spans="1:50" x14ac:dyDescent="0.25">
      <c r="A308">
        <v>306</v>
      </c>
      <c r="B308" t="str">
        <f t="shared" si="4"/>
        <v>FISV US Equity</v>
      </c>
      <c r="C308" t="s">
        <v>461</v>
      </c>
      <c r="E308" s="31"/>
      <c r="F308" s="31"/>
      <c r="G308" s="31"/>
      <c r="H308" s="31"/>
      <c r="I308" s="31"/>
      <c r="J308" s="31"/>
      <c r="K308" s="32"/>
      <c r="L308" s="31"/>
      <c r="M308" s="31"/>
      <c r="N308" s="31"/>
      <c r="O308" s="31"/>
      <c r="P308" s="31"/>
      <c r="Q308" s="31"/>
      <c r="R308" s="32"/>
      <c r="AV308" s="33"/>
      <c r="AW308" s="34"/>
      <c r="AX308" s="34"/>
    </row>
    <row r="309" spans="1:50" x14ac:dyDescent="0.25">
      <c r="A309">
        <v>307</v>
      </c>
      <c r="B309" t="str">
        <f t="shared" si="4"/>
        <v>INOV US Equity</v>
      </c>
      <c r="C309" t="s">
        <v>465</v>
      </c>
      <c r="E309" s="31"/>
      <c r="F309" s="31"/>
      <c r="G309" s="31"/>
      <c r="H309" s="31"/>
      <c r="I309" s="31"/>
      <c r="J309" s="31"/>
      <c r="K309" s="32"/>
      <c r="L309" s="31"/>
      <c r="M309" s="31"/>
      <c r="N309" s="31"/>
      <c r="O309" s="31"/>
      <c r="P309" s="31"/>
      <c r="Q309" s="31"/>
      <c r="R309" s="32"/>
      <c r="AV309" s="33"/>
      <c r="AW309" s="34"/>
      <c r="AX309" s="34"/>
    </row>
    <row r="310" spans="1:50" x14ac:dyDescent="0.25">
      <c r="A310">
        <v>308</v>
      </c>
      <c r="B310" t="str">
        <f t="shared" si="4"/>
        <v>CERN US Equity</v>
      </c>
      <c r="C310" t="s">
        <v>466</v>
      </c>
      <c r="E310" s="31"/>
      <c r="F310" s="31"/>
      <c r="G310" s="31"/>
      <c r="H310" s="31"/>
      <c r="I310" s="31"/>
      <c r="J310" s="31"/>
      <c r="K310" s="32"/>
      <c r="L310" s="31"/>
      <c r="M310" s="31"/>
      <c r="N310" s="31"/>
      <c r="O310" s="31"/>
      <c r="P310" s="31"/>
      <c r="Q310" s="31"/>
      <c r="R310" s="32"/>
      <c r="AV310" s="33"/>
      <c r="AW310" s="34"/>
      <c r="AX310" s="34"/>
    </row>
    <row r="311" spans="1:50" x14ac:dyDescent="0.25">
      <c r="A311">
        <v>309</v>
      </c>
      <c r="B311" t="str">
        <f t="shared" si="4"/>
        <v>MSCI US Equity</v>
      </c>
      <c r="C311" t="s">
        <v>467</v>
      </c>
      <c r="E311" s="31"/>
      <c r="F311" s="31"/>
      <c r="G311" s="31"/>
      <c r="H311" s="31"/>
      <c r="I311" s="31"/>
      <c r="J311" s="31"/>
      <c r="K311" s="32"/>
      <c r="L311" s="31"/>
      <c r="M311" s="31"/>
      <c r="N311" s="31"/>
      <c r="O311" s="31"/>
      <c r="P311" s="31"/>
      <c r="Q311" s="31"/>
      <c r="R311" s="32"/>
      <c r="AV311" s="33"/>
      <c r="AW311" s="34"/>
      <c r="AX311" s="34"/>
    </row>
    <row r="312" spans="1:50" x14ac:dyDescent="0.25">
      <c r="A312">
        <v>310</v>
      </c>
      <c r="B312" t="str">
        <f t="shared" si="4"/>
        <v>ADBE US Equity</v>
      </c>
      <c r="C312" t="s">
        <v>468</v>
      </c>
      <c r="E312" s="31"/>
      <c r="F312" s="31"/>
      <c r="G312" s="31"/>
      <c r="H312" s="31"/>
      <c r="I312" s="31"/>
      <c r="J312" s="31"/>
      <c r="K312" s="32"/>
      <c r="L312" s="31"/>
      <c r="M312" s="31"/>
      <c r="N312" s="31"/>
      <c r="O312" s="31"/>
      <c r="P312" s="31"/>
      <c r="Q312" s="31"/>
      <c r="R312" s="32"/>
      <c r="AV312" s="33"/>
      <c r="AW312" s="34"/>
      <c r="AX312" s="34"/>
    </row>
    <row r="313" spans="1:50" x14ac:dyDescent="0.25">
      <c r="A313">
        <v>311</v>
      </c>
      <c r="B313" t="str">
        <f t="shared" si="4"/>
        <v>VEEV US Equity</v>
      </c>
      <c r="C313" t="s">
        <v>469</v>
      </c>
      <c r="E313" s="31"/>
      <c r="F313" s="31"/>
      <c r="G313" s="31"/>
      <c r="H313" s="31"/>
      <c r="I313" s="31"/>
      <c r="J313" s="31"/>
      <c r="K313" s="32"/>
      <c r="L313" s="31"/>
      <c r="M313" s="31"/>
      <c r="N313" s="31"/>
      <c r="O313" s="31"/>
      <c r="P313" s="31"/>
      <c r="Q313" s="31"/>
      <c r="R313" s="32"/>
      <c r="AV313" s="33"/>
      <c r="AW313" s="34"/>
      <c r="AX313" s="34"/>
    </row>
    <row r="314" spans="1:50" x14ac:dyDescent="0.25">
      <c r="A314">
        <v>312</v>
      </c>
      <c r="B314" t="str">
        <f t="shared" si="4"/>
        <v>TYL US Equity</v>
      </c>
      <c r="C314" t="s">
        <v>470</v>
      </c>
      <c r="E314" s="31"/>
      <c r="F314" s="31"/>
      <c r="G314" s="31"/>
      <c r="H314" s="31"/>
      <c r="I314" s="31"/>
      <c r="J314" s="31"/>
      <c r="K314" s="32"/>
      <c r="L314" s="31"/>
      <c r="M314" s="31"/>
      <c r="N314" s="31"/>
      <c r="O314" s="31"/>
      <c r="P314" s="31"/>
      <c r="Q314" s="31"/>
      <c r="R314" s="32"/>
      <c r="AV314" s="33"/>
      <c r="AW314" s="34"/>
      <c r="AX314" s="34"/>
    </row>
    <row r="315" spans="1:50" x14ac:dyDescent="0.25">
      <c r="A315">
        <v>313</v>
      </c>
      <c r="B315" t="str">
        <f t="shared" si="4"/>
        <v>ORCL US Equity</v>
      </c>
      <c r="C315" t="s">
        <v>471</v>
      </c>
      <c r="E315" s="31"/>
      <c r="F315" s="31"/>
      <c r="G315" s="31"/>
      <c r="H315" s="31"/>
      <c r="I315" s="31"/>
      <c r="J315" s="31"/>
      <c r="K315" s="32"/>
      <c r="L315" s="31"/>
      <c r="M315" s="31"/>
      <c r="N315" s="31"/>
      <c r="O315" s="31"/>
      <c r="P315" s="31"/>
      <c r="Q315" s="31"/>
      <c r="R315" s="32"/>
      <c r="AV315" s="33"/>
      <c r="AW315" s="34"/>
      <c r="AX315" s="34"/>
    </row>
    <row r="316" spans="1:50" x14ac:dyDescent="0.25">
      <c r="A316">
        <v>314</v>
      </c>
      <c r="B316" t="str">
        <f t="shared" si="4"/>
        <v>CSU CN Equity</v>
      </c>
      <c r="C316" t="s">
        <v>482</v>
      </c>
      <c r="E316" s="31"/>
      <c r="F316" s="31"/>
      <c r="G316" s="31"/>
      <c r="H316" s="31"/>
      <c r="I316" s="31"/>
      <c r="J316" s="31"/>
      <c r="K316" s="32"/>
      <c r="L316" s="31"/>
      <c r="M316" s="31"/>
      <c r="N316" s="31"/>
      <c r="O316" s="31"/>
      <c r="P316" s="31"/>
      <c r="Q316" s="31"/>
      <c r="R316" s="32"/>
      <c r="AV316" s="33"/>
      <c r="AW316" s="34"/>
      <c r="AX316" s="34"/>
    </row>
    <row r="317" spans="1:50" x14ac:dyDescent="0.25">
      <c r="A317">
        <v>315</v>
      </c>
      <c r="B317" t="str">
        <f t="shared" si="4"/>
        <v>PAYC US Equity</v>
      </c>
      <c r="C317" t="s">
        <v>472</v>
      </c>
      <c r="E317" s="31"/>
      <c r="F317" s="31"/>
      <c r="G317" s="31"/>
      <c r="H317" s="31"/>
      <c r="I317" s="31"/>
      <c r="J317" s="31"/>
      <c r="K317" s="32"/>
      <c r="L317" s="31"/>
      <c r="M317" s="31"/>
      <c r="N317" s="31"/>
      <c r="O317" s="31"/>
      <c r="P317" s="31"/>
      <c r="Q317" s="31"/>
      <c r="R317" s="32"/>
      <c r="AV317" s="33"/>
      <c r="AW317" s="34"/>
      <c r="AX317" s="34"/>
    </row>
    <row r="318" spans="1:50" x14ac:dyDescent="0.25">
      <c r="A318">
        <v>316</v>
      </c>
      <c r="B318" t="str">
        <f t="shared" si="4"/>
        <v>VRNT US Equity</v>
      </c>
      <c r="C318" t="s">
        <v>473</v>
      </c>
      <c r="E318" s="31"/>
      <c r="F318" s="31"/>
      <c r="G318" s="31"/>
      <c r="H318" s="31"/>
      <c r="I318" s="31"/>
      <c r="J318" s="31"/>
      <c r="K318" s="32"/>
      <c r="L318" s="31"/>
      <c r="M318" s="31"/>
      <c r="N318" s="31"/>
      <c r="O318" s="31"/>
      <c r="P318" s="31"/>
      <c r="Q318" s="31"/>
      <c r="R318" s="32"/>
      <c r="AV318" s="33"/>
      <c r="AW318" s="34"/>
      <c r="AX318" s="34"/>
    </row>
    <row r="319" spans="1:50" x14ac:dyDescent="0.25">
      <c r="A319">
        <v>317</v>
      </c>
      <c r="B319" t="str">
        <f t="shared" si="4"/>
        <v>BLKB US Equity</v>
      </c>
      <c r="C319" t="s">
        <v>474</v>
      </c>
      <c r="E319" s="31"/>
      <c r="F319" s="31"/>
      <c r="G319" s="31"/>
      <c r="H319" s="31"/>
      <c r="I319" s="31"/>
      <c r="J319" s="31"/>
      <c r="K319" s="32"/>
      <c r="L319" s="31"/>
      <c r="M319" s="31"/>
      <c r="N319" s="31"/>
      <c r="O319" s="31"/>
      <c r="P319" s="31"/>
      <c r="Q319" s="31"/>
      <c r="R319" s="32"/>
      <c r="AV319" s="33"/>
      <c r="AW319" s="34"/>
      <c r="AX319" s="34"/>
    </row>
    <row r="320" spans="1:50" x14ac:dyDescent="0.25">
      <c r="A320">
        <v>318</v>
      </c>
      <c r="B320" t="str">
        <f t="shared" si="4"/>
        <v>OTEX US Equity</v>
      </c>
      <c r="C320" t="s">
        <v>475</v>
      </c>
      <c r="E320" s="31"/>
      <c r="F320" s="31"/>
      <c r="G320" s="31"/>
      <c r="H320" s="31"/>
      <c r="I320" s="31"/>
      <c r="J320" s="31"/>
      <c r="K320" s="32"/>
      <c r="L320" s="31"/>
      <c r="M320" s="31"/>
      <c r="N320" s="31"/>
      <c r="O320" s="31"/>
      <c r="P320" s="31"/>
      <c r="Q320" s="31"/>
      <c r="R320" s="32"/>
      <c r="AV320" s="33"/>
      <c r="AW320" s="34"/>
      <c r="AX320" s="34"/>
    </row>
    <row r="321" spans="1:52" x14ac:dyDescent="0.25">
      <c r="A321">
        <v>319</v>
      </c>
      <c r="B321" t="str">
        <f t="shared" si="4"/>
        <v>MANH US Equity</v>
      </c>
      <c r="C321" t="s">
        <v>476</v>
      </c>
      <c r="E321" s="31"/>
      <c r="F321" s="31"/>
      <c r="G321" s="31"/>
      <c r="H321" s="31"/>
      <c r="I321" s="31"/>
      <c r="J321" s="31"/>
      <c r="K321" s="32"/>
      <c r="L321" s="31"/>
      <c r="M321" s="31"/>
      <c r="N321" s="31"/>
      <c r="O321" s="31"/>
      <c r="P321" s="31"/>
      <c r="Q321" s="31"/>
      <c r="R321" s="32"/>
      <c r="AV321" s="33"/>
      <c r="AW321" s="34"/>
      <c r="AX321" s="34"/>
    </row>
    <row r="322" spans="1:52" x14ac:dyDescent="0.25">
      <c r="A322">
        <v>320</v>
      </c>
      <c r="B322" t="str">
        <f t="shared" si="4"/>
        <v>MANT US Equity</v>
      </c>
      <c r="C322" t="s">
        <v>477</v>
      </c>
      <c r="E322" s="31"/>
      <c r="F322" s="31"/>
      <c r="G322" s="31"/>
      <c r="H322" s="31"/>
      <c r="I322" s="31"/>
      <c r="J322" s="31"/>
      <c r="K322" s="32"/>
      <c r="L322" s="31"/>
      <c r="M322" s="31"/>
      <c r="N322" s="31"/>
      <c r="O322" s="31"/>
      <c r="P322" s="31"/>
      <c r="Q322" s="31"/>
      <c r="R322" s="32"/>
      <c r="AV322" s="33"/>
      <c r="AW322" s="34"/>
      <c r="AX322" s="34"/>
    </row>
    <row r="323" spans="1:52" x14ac:dyDescent="0.25">
      <c r="A323">
        <v>321</v>
      </c>
      <c r="B323" t="str">
        <f t="shared" ref="B323:B359" si="5">(C323&amp; " Equity")</f>
        <v>ATVI US Equity</v>
      </c>
      <c r="C323" t="s">
        <v>478</v>
      </c>
      <c r="E323" s="31"/>
      <c r="F323" s="31"/>
      <c r="G323" s="31"/>
      <c r="H323" s="31"/>
      <c r="I323" s="31"/>
      <c r="J323" s="31"/>
      <c r="K323" s="32"/>
      <c r="L323" s="31"/>
      <c r="M323" s="31"/>
      <c r="N323" s="31"/>
      <c r="O323" s="31"/>
      <c r="P323" s="31"/>
      <c r="Q323" s="31"/>
      <c r="R323" s="32"/>
      <c r="AV323" s="33"/>
      <c r="AW323" s="34"/>
      <c r="AX323" s="34"/>
    </row>
    <row r="324" spans="1:52" x14ac:dyDescent="0.25">
      <c r="A324">
        <v>322</v>
      </c>
      <c r="B324" t="str">
        <f t="shared" si="5"/>
        <v>TTWO US Equity</v>
      </c>
      <c r="C324" t="s">
        <v>479</v>
      </c>
      <c r="E324" s="31"/>
      <c r="F324" s="31"/>
      <c r="G324" s="31"/>
      <c r="H324" s="31"/>
      <c r="I324" s="31"/>
      <c r="J324" s="31"/>
      <c r="K324" s="32"/>
      <c r="L324" s="31"/>
      <c r="M324" s="31"/>
      <c r="N324" s="31"/>
      <c r="O324" s="31"/>
      <c r="P324" s="31"/>
      <c r="Q324" s="31"/>
      <c r="R324" s="32"/>
      <c r="AV324" s="33"/>
      <c r="AW324" s="34"/>
      <c r="AX324" s="34"/>
    </row>
    <row r="325" spans="1:52" x14ac:dyDescent="0.25">
      <c r="A325">
        <v>323</v>
      </c>
      <c r="B325" t="str">
        <f t="shared" si="5"/>
        <v>ZNGA US Equity</v>
      </c>
      <c r="C325" t="s">
        <v>480</v>
      </c>
      <c r="E325" s="31"/>
      <c r="F325" s="31"/>
      <c r="G325" s="31"/>
      <c r="H325" s="31"/>
      <c r="I325" s="31"/>
      <c r="J325" s="31"/>
      <c r="K325" s="32"/>
      <c r="L325" s="31"/>
      <c r="M325" s="31"/>
      <c r="N325" s="31"/>
      <c r="O325" s="31"/>
      <c r="P325" s="31"/>
      <c r="Q325" s="31"/>
      <c r="R325" s="32"/>
      <c r="AV325" s="33"/>
      <c r="AW325" s="34"/>
      <c r="AX325" s="34"/>
    </row>
    <row r="326" spans="1:52" x14ac:dyDescent="0.25">
      <c r="A326">
        <v>324</v>
      </c>
      <c r="B326" t="str">
        <f t="shared" si="5"/>
        <v>EA US Equity</v>
      </c>
      <c r="C326" t="s">
        <v>481</v>
      </c>
      <c r="E326" s="31"/>
      <c r="F326" s="31"/>
      <c r="G326" s="31"/>
      <c r="H326" s="31"/>
      <c r="I326" s="31"/>
      <c r="J326" s="31"/>
      <c r="K326" s="32"/>
      <c r="L326" s="31"/>
      <c r="M326" s="31"/>
      <c r="N326" s="31"/>
      <c r="O326" s="31"/>
      <c r="P326" s="31"/>
      <c r="Q326" s="31"/>
      <c r="R326" s="32"/>
      <c r="AV326" s="33"/>
      <c r="AW326" s="34"/>
      <c r="AX326" s="34"/>
    </row>
    <row r="327" spans="1:52" x14ac:dyDescent="0.25">
      <c r="A327">
        <v>325</v>
      </c>
      <c r="B327" t="str">
        <f t="shared" si="5"/>
        <v>AAPL US Equity</v>
      </c>
      <c r="C327" t="s">
        <v>578</v>
      </c>
      <c r="D327" t="s">
        <v>579</v>
      </c>
      <c r="E327" s="31">
        <v>0.1855674236841276</v>
      </c>
      <c r="F327" s="31">
        <v>0.3246673643786307</v>
      </c>
      <c r="G327" s="31">
        <v>-3.8941506206093255</v>
      </c>
      <c r="H327" s="31">
        <v>-4.7695558745642117</v>
      </c>
      <c r="I327" s="31">
        <v>-0.52549352307425945</v>
      </c>
      <c r="J327" s="31">
        <v>-3.1470181893594226E-2</v>
      </c>
      <c r="K327" s="32">
        <v>-2.0112884544524627</v>
      </c>
      <c r="L327" s="31">
        <v>-2.04107758052674E-2</v>
      </c>
      <c r="M327" s="31">
        <v>0.29394559025882677</v>
      </c>
      <c r="N327" s="31">
        <v>-8.6826022001901393</v>
      </c>
      <c r="O327" s="31">
        <v>-8.6826022001901393</v>
      </c>
      <c r="P327" s="31">
        <v>-0.28905871509766157</v>
      </c>
      <c r="Q327" s="31">
        <v>-0.51182557280118257</v>
      </c>
      <c r="R327" s="32">
        <v>-1.2794827202949905</v>
      </c>
      <c r="S327">
        <v>2</v>
      </c>
      <c r="T327">
        <v>1</v>
      </c>
      <c r="U327">
        <v>3</v>
      </c>
      <c r="V327">
        <v>3</v>
      </c>
      <c r="W327">
        <v>1</v>
      </c>
      <c r="X327">
        <v>3</v>
      </c>
      <c r="Y327">
        <v>3</v>
      </c>
      <c r="Z327">
        <v>3</v>
      </c>
      <c r="AA327">
        <v>3</v>
      </c>
      <c r="AB327">
        <v>3</v>
      </c>
      <c r="AC327">
        <v>3</v>
      </c>
      <c r="AD327">
        <v>3</v>
      </c>
      <c r="AE327">
        <v>3</v>
      </c>
      <c r="AF327" t="s">
        <v>131</v>
      </c>
      <c r="AG327" t="s">
        <v>545</v>
      </c>
      <c r="AH327" t="s">
        <v>133</v>
      </c>
      <c r="AI327" t="s">
        <v>555</v>
      </c>
      <c r="AJ327" t="s">
        <v>580</v>
      </c>
      <c r="AK327" t="s">
        <v>581</v>
      </c>
      <c r="AL327" t="s">
        <v>548</v>
      </c>
      <c r="AM327" t="s">
        <v>147</v>
      </c>
      <c r="AN327" t="s">
        <v>582</v>
      </c>
      <c r="AO327" t="s">
        <v>148</v>
      </c>
      <c r="AP327" t="s">
        <v>574</v>
      </c>
      <c r="AQ327" t="s">
        <v>559</v>
      </c>
      <c r="AR327">
        <v>4.5999999999999996</v>
      </c>
      <c r="AS327">
        <v>22</v>
      </c>
      <c r="AT327">
        <v>340</v>
      </c>
      <c r="AU327">
        <v>400</v>
      </c>
      <c r="AV327" s="33" t="s">
        <v>142</v>
      </c>
      <c r="AW327" s="34">
        <v>261.53846153846155</v>
      </c>
      <c r="AX327" s="34">
        <v>226.66666666666666</v>
      </c>
      <c r="AY327">
        <v>400</v>
      </c>
      <c r="AZ327">
        <v>1</v>
      </c>
    </row>
    <row r="328" spans="1:52" x14ac:dyDescent="0.25">
      <c r="A328">
        <v>326</v>
      </c>
      <c r="B328" t="str">
        <f t="shared" si="5"/>
        <v>FTNT US Equity</v>
      </c>
      <c r="C328" t="s">
        <v>583</v>
      </c>
      <c r="E328" s="31"/>
      <c r="F328" s="31"/>
      <c r="G328" s="31"/>
      <c r="H328" s="31"/>
      <c r="I328" s="31"/>
      <c r="J328" s="31"/>
      <c r="K328" s="32"/>
      <c r="L328" s="31"/>
      <c r="M328" s="31"/>
      <c r="N328" s="31"/>
      <c r="O328" s="31"/>
      <c r="P328" s="31"/>
      <c r="Q328" s="31"/>
      <c r="R328" s="32"/>
      <c r="AV328" s="33"/>
      <c r="AW328" s="34"/>
      <c r="AX328" s="34"/>
    </row>
    <row r="329" spans="1:52" x14ac:dyDescent="0.25">
      <c r="A329">
        <v>327</v>
      </c>
      <c r="B329" t="str">
        <f t="shared" si="5"/>
        <v>HP US Equity</v>
      </c>
      <c r="C329" t="s">
        <v>584</v>
      </c>
      <c r="E329" s="31"/>
      <c r="F329" s="31"/>
      <c r="G329" s="31"/>
      <c r="H329" s="31"/>
      <c r="I329" s="31"/>
      <c r="J329" s="31"/>
      <c r="K329" s="32"/>
      <c r="L329" s="31"/>
      <c r="M329" s="31"/>
      <c r="N329" s="31"/>
      <c r="O329" s="31"/>
      <c r="P329" s="31"/>
      <c r="Q329" s="31"/>
      <c r="R329" s="32"/>
      <c r="AV329" s="33"/>
      <c r="AW329" s="34"/>
      <c r="AX329" s="34"/>
    </row>
    <row r="330" spans="1:52" x14ac:dyDescent="0.25">
      <c r="A330">
        <v>328</v>
      </c>
      <c r="B330" t="str">
        <f t="shared" si="5"/>
        <v>NTAP US Equity</v>
      </c>
      <c r="C330" t="s">
        <v>585</v>
      </c>
      <c r="E330" s="31"/>
      <c r="F330" s="31"/>
      <c r="G330" s="31"/>
      <c r="H330" s="31"/>
      <c r="I330" s="31"/>
      <c r="J330" s="31"/>
      <c r="K330" s="32"/>
      <c r="L330" s="31"/>
      <c r="M330" s="31"/>
      <c r="N330" s="31"/>
      <c r="O330" s="31"/>
      <c r="P330" s="31"/>
      <c r="Q330" s="31"/>
      <c r="R330" s="32"/>
      <c r="AV330" s="33"/>
      <c r="AW330" s="34"/>
      <c r="AX330" s="34"/>
    </row>
    <row r="331" spans="1:52" x14ac:dyDescent="0.25">
      <c r="A331">
        <v>329</v>
      </c>
      <c r="B331" t="str">
        <f t="shared" si="5"/>
        <v>QLYS US Equity</v>
      </c>
      <c r="C331" t="s">
        <v>586</v>
      </c>
      <c r="E331" s="31"/>
      <c r="F331" s="31"/>
      <c r="G331" s="31"/>
      <c r="H331" s="31"/>
      <c r="I331" s="31"/>
      <c r="J331" s="31"/>
      <c r="K331" s="32"/>
      <c r="L331" s="31"/>
      <c r="M331" s="31"/>
      <c r="N331" s="31"/>
      <c r="O331" s="31"/>
      <c r="P331" s="31"/>
      <c r="Q331" s="31"/>
      <c r="R331" s="32"/>
      <c r="AV331" s="33"/>
      <c r="AW331" s="34"/>
      <c r="AX331" s="34"/>
    </row>
    <row r="332" spans="1:52" x14ac:dyDescent="0.25">
      <c r="A332">
        <v>330</v>
      </c>
      <c r="B332" t="str">
        <f t="shared" si="5"/>
        <v>IBM US Equity</v>
      </c>
      <c r="C332" t="s">
        <v>587</v>
      </c>
      <c r="E332" s="31"/>
      <c r="F332" s="31"/>
      <c r="G332" s="31"/>
      <c r="H332" s="31"/>
      <c r="I332" s="31"/>
      <c r="J332" s="31"/>
      <c r="K332" s="32"/>
      <c r="L332" s="31"/>
      <c r="M332" s="31"/>
      <c r="N332" s="31"/>
      <c r="O332" s="31"/>
      <c r="P332" s="31"/>
      <c r="Q332" s="31"/>
      <c r="R332" s="32"/>
      <c r="AV332" s="33"/>
      <c r="AW332" s="34"/>
      <c r="AX332" s="34"/>
    </row>
    <row r="333" spans="1:52" x14ac:dyDescent="0.25">
      <c r="A333">
        <v>331</v>
      </c>
      <c r="B333" t="str">
        <f t="shared" si="5"/>
        <v>DOX US Equity</v>
      </c>
      <c r="C333" t="s">
        <v>588</v>
      </c>
      <c r="E333" s="31"/>
      <c r="F333" s="31"/>
      <c r="G333" s="31"/>
      <c r="H333" s="31"/>
      <c r="I333" s="31"/>
      <c r="J333" s="31"/>
      <c r="K333" s="32"/>
      <c r="L333" s="31"/>
      <c r="M333" s="31"/>
      <c r="N333" s="31"/>
      <c r="O333" s="31"/>
      <c r="P333" s="31"/>
      <c r="Q333" s="31"/>
      <c r="R333" s="32"/>
      <c r="AV333" s="33"/>
      <c r="AW333" s="34"/>
      <c r="AX333" s="34"/>
    </row>
    <row r="334" spans="1:52" x14ac:dyDescent="0.25">
      <c r="A334">
        <v>332</v>
      </c>
      <c r="B334" t="str">
        <f t="shared" si="5"/>
        <v>CACI US Equity</v>
      </c>
      <c r="C334" t="s">
        <v>589</v>
      </c>
      <c r="E334" s="31"/>
      <c r="F334" s="31"/>
      <c r="G334" s="31"/>
      <c r="H334" s="31"/>
      <c r="I334" s="31"/>
      <c r="J334" s="31"/>
      <c r="K334" s="32"/>
      <c r="L334" s="31"/>
      <c r="M334" s="31"/>
      <c r="N334" s="31"/>
      <c r="O334" s="31"/>
      <c r="P334" s="31"/>
      <c r="Q334" s="31"/>
      <c r="R334" s="32"/>
      <c r="AV334" s="33"/>
      <c r="AW334" s="34"/>
      <c r="AX334" s="34"/>
    </row>
    <row r="335" spans="1:52" x14ac:dyDescent="0.25">
      <c r="A335">
        <v>333</v>
      </c>
      <c r="B335" t="str">
        <f t="shared" si="5"/>
        <v>MMS US Equity</v>
      </c>
      <c r="C335" t="s">
        <v>590</v>
      </c>
      <c r="E335" s="31"/>
      <c r="F335" s="31"/>
      <c r="G335" s="31"/>
      <c r="H335" s="31"/>
      <c r="I335" s="31"/>
      <c r="J335" s="31"/>
      <c r="K335" s="32"/>
      <c r="L335" s="31"/>
      <c r="M335" s="31"/>
      <c r="N335" s="31"/>
      <c r="O335" s="31"/>
      <c r="P335" s="31"/>
      <c r="Q335" s="31"/>
      <c r="R335" s="32"/>
      <c r="AV335" s="33"/>
      <c r="AW335" s="34"/>
      <c r="AX335" s="34"/>
    </row>
    <row r="336" spans="1:52" x14ac:dyDescent="0.25">
      <c r="A336">
        <v>334</v>
      </c>
      <c r="B336" t="str">
        <f t="shared" si="5"/>
        <v>LDOS US Equity</v>
      </c>
      <c r="C336" t="s">
        <v>591</v>
      </c>
      <c r="E336" s="31"/>
      <c r="F336" s="31"/>
      <c r="G336" s="31"/>
      <c r="H336" s="31"/>
      <c r="I336" s="31"/>
      <c r="J336" s="31"/>
      <c r="K336" s="32"/>
      <c r="L336" s="31"/>
      <c r="M336" s="31"/>
      <c r="N336" s="31"/>
      <c r="O336" s="31"/>
      <c r="P336" s="31"/>
      <c r="Q336" s="31"/>
      <c r="R336" s="32"/>
      <c r="AV336" s="33"/>
      <c r="AW336" s="34"/>
      <c r="AX336" s="34"/>
    </row>
    <row r="337" spans="1:50" x14ac:dyDescent="0.25">
      <c r="A337">
        <v>335</v>
      </c>
      <c r="B337" t="str">
        <f t="shared" si="5"/>
        <v>EPAM US Equity</v>
      </c>
      <c r="C337" t="s">
        <v>592</v>
      </c>
      <c r="E337" s="31"/>
      <c r="F337" s="31"/>
      <c r="G337" s="31"/>
      <c r="H337" s="31"/>
      <c r="I337" s="31"/>
      <c r="J337" s="31"/>
      <c r="K337" s="32"/>
      <c r="L337" s="31"/>
      <c r="M337" s="31"/>
      <c r="N337" s="31"/>
      <c r="O337" s="31"/>
      <c r="P337" s="31"/>
      <c r="Q337" s="31"/>
      <c r="R337" s="32"/>
      <c r="AV337" s="33"/>
      <c r="AW337" s="34"/>
      <c r="AX337" s="34"/>
    </row>
    <row r="338" spans="1:50" x14ac:dyDescent="0.25">
      <c r="A338">
        <v>336</v>
      </c>
      <c r="B338" t="str">
        <f t="shared" si="5"/>
        <v>PSN US Equity</v>
      </c>
      <c r="C338" t="s">
        <v>593</v>
      </c>
      <c r="E338" s="31"/>
      <c r="F338" s="31"/>
      <c r="G338" s="31"/>
      <c r="H338" s="31"/>
      <c r="I338" s="31"/>
      <c r="J338" s="31"/>
      <c r="K338" s="32"/>
      <c r="L338" s="31"/>
      <c r="M338" s="31"/>
      <c r="N338" s="31"/>
      <c r="O338" s="31"/>
      <c r="P338" s="31"/>
      <c r="Q338" s="31"/>
      <c r="R338" s="32"/>
      <c r="AV338" s="33"/>
      <c r="AW338" s="34"/>
      <c r="AX338" s="34"/>
    </row>
    <row r="339" spans="1:50" x14ac:dyDescent="0.25">
      <c r="A339">
        <v>337</v>
      </c>
      <c r="B339" t="str">
        <f t="shared" si="5"/>
        <v>CGI US Equity</v>
      </c>
      <c r="C339" t="s">
        <v>630</v>
      </c>
      <c r="E339" s="31"/>
      <c r="F339" s="31"/>
      <c r="G339" s="31"/>
      <c r="H339" s="31"/>
      <c r="I339" s="31"/>
      <c r="J339" s="31"/>
      <c r="K339" s="32"/>
      <c r="L339" s="31"/>
      <c r="M339" s="31"/>
      <c r="N339" s="31"/>
      <c r="O339" s="31"/>
      <c r="P339" s="31"/>
      <c r="Q339" s="31"/>
      <c r="R339" s="32"/>
      <c r="AV339" s="33"/>
      <c r="AW339" s="34"/>
      <c r="AX339" s="34"/>
    </row>
    <row r="340" spans="1:50" x14ac:dyDescent="0.25">
      <c r="A340">
        <v>338</v>
      </c>
      <c r="B340" t="str">
        <f t="shared" si="5"/>
        <v>NCR US Equity</v>
      </c>
      <c r="C340" t="s">
        <v>594</v>
      </c>
      <c r="E340" s="31"/>
      <c r="F340" s="31"/>
      <c r="G340" s="31"/>
      <c r="H340" s="31"/>
      <c r="I340" s="31"/>
      <c r="J340" s="31"/>
      <c r="K340" s="32"/>
      <c r="L340" s="31"/>
      <c r="M340" s="31"/>
      <c r="N340" s="31"/>
      <c r="O340" s="31"/>
      <c r="P340" s="31"/>
      <c r="Q340" s="31"/>
      <c r="R340" s="32"/>
      <c r="AV340" s="33"/>
      <c r="AW340" s="34"/>
      <c r="AX340" s="34"/>
    </row>
    <row r="341" spans="1:50" x14ac:dyDescent="0.25">
      <c r="A341">
        <v>339</v>
      </c>
      <c r="B341" t="str">
        <f t="shared" si="5"/>
        <v>STX US Equity</v>
      </c>
      <c r="C341" t="s">
        <v>595</v>
      </c>
      <c r="E341" s="31"/>
      <c r="F341" s="31"/>
      <c r="G341" s="31"/>
      <c r="H341" s="31"/>
      <c r="I341" s="31"/>
      <c r="J341" s="31"/>
      <c r="K341" s="32"/>
      <c r="L341" s="31"/>
      <c r="M341" s="31"/>
      <c r="N341" s="31"/>
      <c r="O341" s="31"/>
      <c r="P341" s="31"/>
      <c r="Q341" s="31"/>
      <c r="R341" s="32"/>
      <c r="AV341" s="33"/>
      <c r="AW341" s="34"/>
      <c r="AX341" s="34"/>
    </row>
    <row r="342" spans="1:50" x14ac:dyDescent="0.25">
      <c r="A342">
        <v>340</v>
      </c>
      <c r="B342" t="str">
        <f t="shared" si="5"/>
        <v>ZBRA US Equity</v>
      </c>
      <c r="C342" t="s">
        <v>596</v>
      </c>
      <c r="E342" s="31"/>
      <c r="F342" s="31"/>
      <c r="G342" s="31"/>
      <c r="H342" s="31"/>
      <c r="I342" s="31"/>
      <c r="J342" s="31"/>
      <c r="K342" s="32"/>
      <c r="L342" s="31"/>
      <c r="M342" s="31"/>
      <c r="N342" s="31"/>
      <c r="O342" s="31"/>
      <c r="P342" s="31"/>
      <c r="Q342" s="31"/>
      <c r="R342" s="32"/>
      <c r="AV342" s="33"/>
      <c r="AW342" s="34"/>
      <c r="AX342" s="34"/>
    </row>
    <row r="343" spans="1:50" x14ac:dyDescent="0.25">
      <c r="A343">
        <v>341</v>
      </c>
      <c r="B343" t="str">
        <f t="shared" si="5"/>
        <v>NVDA US Equity</v>
      </c>
      <c r="C343" t="s">
        <v>597</v>
      </c>
      <c r="E343" s="31"/>
      <c r="F343" s="31"/>
      <c r="G343" s="31"/>
      <c r="H343" s="31"/>
      <c r="I343" s="31"/>
      <c r="J343" s="31"/>
      <c r="K343" s="32"/>
      <c r="L343" s="31"/>
      <c r="M343" s="31"/>
      <c r="N343" s="31"/>
      <c r="O343" s="31"/>
      <c r="P343" s="31"/>
      <c r="Q343" s="31"/>
      <c r="R343" s="32"/>
      <c r="AV343" s="33"/>
      <c r="AW343" s="34"/>
      <c r="AX343" s="34"/>
    </row>
    <row r="344" spans="1:50" x14ac:dyDescent="0.25">
      <c r="A344">
        <v>342</v>
      </c>
      <c r="B344" t="str">
        <f t="shared" si="5"/>
        <v>XLNX US Equity</v>
      </c>
      <c r="C344" t="s">
        <v>598</v>
      </c>
      <c r="E344" s="31"/>
      <c r="F344" s="31"/>
      <c r="G344" s="31"/>
      <c r="H344" s="31"/>
      <c r="I344" s="31"/>
      <c r="J344" s="31"/>
      <c r="K344" s="32"/>
      <c r="L344" s="31"/>
      <c r="M344" s="31"/>
      <c r="N344" s="31"/>
      <c r="O344" s="31"/>
      <c r="P344" s="31"/>
      <c r="Q344" s="31"/>
      <c r="R344" s="32"/>
      <c r="AV344" s="33"/>
      <c r="AW344" s="34"/>
      <c r="AX344" s="34"/>
    </row>
    <row r="345" spans="1:50" x14ac:dyDescent="0.25">
      <c r="A345">
        <v>343</v>
      </c>
      <c r="B345" t="str">
        <f t="shared" si="5"/>
        <v>TXN US Equity</v>
      </c>
      <c r="C345" t="s">
        <v>599</v>
      </c>
      <c r="E345" s="31"/>
      <c r="F345" s="31"/>
      <c r="G345" s="31"/>
      <c r="H345" s="31"/>
      <c r="I345" s="31"/>
      <c r="J345" s="31"/>
      <c r="K345" s="32"/>
      <c r="L345" s="31"/>
      <c r="M345" s="31"/>
      <c r="N345" s="31"/>
      <c r="O345" s="31"/>
      <c r="P345" s="31"/>
      <c r="Q345" s="31"/>
      <c r="R345" s="32"/>
      <c r="AV345" s="33"/>
      <c r="AW345" s="34"/>
      <c r="AX345" s="34"/>
    </row>
    <row r="346" spans="1:50" x14ac:dyDescent="0.25">
      <c r="A346">
        <v>344</v>
      </c>
      <c r="B346" t="str">
        <f t="shared" si="5"/>
        <v>SWKS US Equity</v>
      </c>
      <c r="C346" t="s">
        <v>600</v>
      </c>
      <c r="E346" s="31"/>
      <c r="F346" s="31"/>
      <c r="G346" s="31"/>
      <c r="H346" s="31"/>
      <c r="I346" s="31"/>
      <c r="J346" s="31"/>
      <c r="K346" s="32"/>
      <c r="L346" s="31"/>
      <c r="M346" s="31"/>
      <c r="N346" s="31"/>
      <c r="O346" s="31"/>
      <c r="P346" s="31"/>
      <c r="Q346" s="31"/>
      <c r="R346" s="32"/>
      <c r="AV346" s="33"/>
      <c r="AW346" s="34"/>
      <c r="AX346" s="34"/>
    </row>
    <row r="347" spans="1:50" x14ac:dyDescent="0.25">
      <c r="A347">
        <v>345</v>
      </c>
      <c r="B347" t="str">
        <f t="shared" si="5"/>
        <v>IPGP US Equity</v>
      </c>
      <c r="C347" t="s">
        <v>601</v>
      </c>
      <c r="E347" s="31"/>
      <c r="F347" s="31"/>
      <c r="G347" s="31"/>
      <c r="H347" s="31"/>
      <c r="I347" s="31"/>
      <c r="J347" s="31"/>
      <c r="K347" s="32"/>
      <c r="L347" s="31"/>
      <c r="M347" s="31"/>
      <c r="N347" s="31"/>
      <c r="O347" s="31"/>
      <c r="P347" s="31"/>
      <c r="Q347" s="31"/>
      <c r="R347" s="32"/>
      <c r="AV347" s="33"/>
      <c r="AW347" s="34"/>
      <c r="AX347" s="34"/>
    </row>
    <row r="348" spans="1:50" x14ac:dyDescent="0.25">
      <c r="A348">
        <v>346</v>
      </c>
      <c r="B348" t="str">
        <f t="shared" si="5"/>
        <v>AVGO US Equity</v>
      </c>
      <c r="C348" t="s">
        <v>602</v>
      </c>
      <c r="E348" s="31"/>
      <c r="F348" s="31"/>
      <c r="G348" s="31"/>
      <c r="H348" s="31"/>
      <c r="I348" s="31"/>
      <c r="J348" s="31"/>
      <c r="K348" s="32"/>
      <c r="L348" s="31"/>
      <c r="M348" s="31"/>
      <c r="N348" s="31"/>
      <c r="O348" s="31"/>
      <c r="P348" s="31"/>
      <c r="Q348" s="31"/>
      <c r="R348" s="32"/>
      <c r="AV348" s="33"/>
      <c r="AW348" s="34"/>
      <c r="AX348" s="34"/>
    </row>
    <row r="349" spans="1:50" x14ac:dyDescent="0.25">
      <c r="A349">
        <v>347</v>
      </c>
      <c r="B349" t="str">
        <f t="shared" si="5"/>
        <v>INTC US Equity</v>
      </c>
      <c r="C349" t="s">
        <v>603</v>
      </c>
      <c r="E349" s="31"/>
      <c r="F349" s="31"/>
      <c r="G349" s="31"/>
      <c r="H349" s="31"/>
      <c r="I349" s="31"/>
      <c r="J349" s="31"/>
      <c r="K349" s="32"/>
      <c r="L349" s="31"/>
      <c r="M349" s="31"/>
      <c r="N349" s="31"/>
      <c r="O349" s="31"/>
      <c r="P349" s="31"/>
      <c r="Q349" s="31"/>
      <c r="R349" s="32"/>
      <c r="AV349" s="33"/>
      <c r="AW349" s="34"/>
      <c r="AX349" s="34"/>
    </row>
    <row r="350" spans="1:50" x14ac:dyDescent="0.25">
      <c r="A350">
        <v>348</v>
      </c>
      <c r="B350" t="str">
        <f t="shared" si="5"/>
        <v>MPWR US Equity</v>
      </c>
      <c r="C350" t="s">
        <v>604</v>
      </c>
      <c r="E350" s="31"/>
      <c r="F350" s="31"/>
      <c r="G350" s="31"/>
      <c r="H350" s="31"/>
      <c r="I350" s="31"/>
      <c r="J350" s="31"/>
      <c r="K350" s="32"/>
      <c r="L350" s="31"/>
      <c r="M350" s="31"/>
      <c r="N350" s="31"/>
      <c r="O350" s="31"/>
      <c r="P350" s="31"/>
      <c r="Q350" s="31"/>
      <c r="R350" s="32"/>
      <c r="AV350" s="33"/>
      <c r="AW350" s="34"/>
      <c r="AX350" s="34"/>
    </row>
    <row r="351" spans="1:50" x14ac:dyDescent="0.25">
      <c r="A351">
        <v>349</v>
      </c>
      <c r="B351" t="str">
        <f t="shared" si="5"/>
        <v>MXIM US Equity</v>
      </c>
      <c r="C351" t="s">
        <v>605</v>
      </c>
      <c r="E351" s="31"/>
      <c r="F351" s="31"/>
      <c r="G351" s="31"/>
      <c r="H351" s="31"/>
      <c r="I351" s="31"/>
      <c r="J351" s="31"/>
      <c r="K351" s="32"/>
      <c r="L351" s="31"/>
      <c r="M351" s="31"/>
      <c r="N351" s="31"/>
      <c r="O351" s="31"/>
      <c r="P351" s="31"/>
      <c r="Q351" s="31"/>
      <c r="R351" s="32"/>
      <c r="AV351" s="33"/>
      <c r="AW351" s="34"/>
      <c r="AX351" s="34"/>
    </row>
    <row r="352" spans="1:50" x14ac:dyDescent="0.25">
      <c r="A352">
        <v>350</v>
      </c>
      <c r="B352" t="str">
        <f t="shared" si="5"/>
        <v>QCOM US Equity</v>
      </c>
      <c r="C352" t="s">
        <v>606</v>
      </c>
      <c r="E352" s="31"/>
      <c r="F352" s="31"/>
      <c r="G352" s="31"/>
      <c r="H352" s="31"/>
      <c r="I352" s="31"/>
      <c r="J352" s="31"/>
      <c r="K352" s="32"/>
      <c r="L352" s="31"/>
      <c r="M352" s="31"/>
      <c r="N352" s="31"/>
      <c r="O352" s="31"/>
      <c r="P352" s="31"/>
      <c r="Q352" s="31"/>
      <c r="R352" s="32"/>
      <c r="AV352" s="33"/>
      <c r="AW352" s="34"/>
      <c r="AX352" s="34"/>
    </row>
    <row r="353" spans="1:52" x14ac:dyDescent="0.25">
      <c r="A353">
        <v>351</v>
      </c>
      <c r="B353" t="str">
        <f t="shared" si="5"/>
        <v>TER US Equity</v>
      </c>
      <c r="C353" t="s">
        <v>607</v>
      </c>
      <c r="E353" s="31"/>
      <c r="F353" s="31"/>
      <c r="G353" s="31"/>
      <c r="H353" s="31"/>
      <c r="I353" s="31"/>
      <c r="J353" s="31"/>
      <c r="K353" s="32"/>
      <c r="L353" s="31"/>
      <c r="M353" s="31"/>
      <c r="N353" s="31"/>
      <c r="O353" s="31"/>
      <c r="P353" s="31"/>
      <c r="Q353" s="31"/>
      <c r="R353" s="32"/>
      <c r="AV353" s="33"/>
      <c r="AW353" s="34"/>
      <c r="AX353" s="34"/>
    </row>
    <row r="354" spans="1:52" x14ac:dyDescent="0.25">
      <c r="A354">
        <v>352</v>
      </c>
      <c r="B354" t="str">
        <f t="shared" si="5"/>
        <v>KLAC US Equity</v>
      </c>
      <c r="C354" t="s">
        <v>608</v>
      </c>
      <c r="E354" s="31"/>
      <c r="F354" s="31"/>
      <c r="G354" s="31"/>
      <c r="H354" s="31"/>
      <c r="I354" s="31"/>
      <c r="J354" s="31"/>
      <c r="K354" s="32"/>
      <c r="L354" s="31"/>
      <c r="M354" s="31"/>
      <c r="N354" s="31"/>
      <c r="O354" s="31"/>
      <c r="P354" s="31"/>
      <c r="Q354" s="31"/>
      <c r="R354" s="32"/>
      <c r="AV354" s="33"/>
      <c r="AW354" s="34"/>
      <c r="AX354" s="34"/>
    </row>
    <row r="355" spans="1:52" x14ac:dyDescent="0.25">
      <c r="A355">
        <v>353</v>
      </c>
      <c r="B355" t="str">
        <f t="shared" si="5"/>
        <v>LRCX US Equity</v>
      </c>
      <c r="C355" t="s">
        <v>609</v>
      </c>
      <c r="E355" s="31"/>
      <c r="F355" s="31"/>
      <c r="G355" s="31"/>
      <c r="H355" s="31"/>
      <c r="I355" s="31"/>
      <c r="J355" s="31"/>
      <c r="K355" s="32"/>
      <c r="L355" s="31"/>
      <c r="M355" s="31"/>
      <c r="N355" s="31"/>
      <c r="O355" s="31"/>
      <c r="P355" s="31"/>
      <c r="Q355" s="31"/>
      <c r="R355" s="32"/>
      <c r="AV355" s="33"/>
      <c r="AW355" s="34"/>
      <c r="AX355" s="34"/>
    </row>
    <row r="356" spans="1:52" x14ac:dyDescent="0.25">
      <c r="A356">
        <v>354</v>
      </c>
      <c r="B356" t="str">
        <f t="shared" si="5"/>
        <v>AMAT US Equity</v>
      </c>
      <c r="C356" t="s">
        <v>610</v>
      </c>
      <c r="E356" s="31"/>
      <c r="F356" s="31"/>
      <c r="G356" s="31"/>
      <c r="H356" s="31"/>
      <c r="I356" s="31"/>
      <c r="J356" s="31"/>
      <c r="K356" s="32"/>
      <c r="L356" s="31"/>
      <c r="M356" s="31"/>
      <c r="N356" s="31"/>
      <c r="O356" s="31"/>
      <c r="P356" s="31"/>
      <c r="Q356" s="31"/>
      <c r="R356" s="32"/>
      <c r="AV356" s="33"/>
      <c r="AW356" s="34"/>
      <c r="AX356" s="34"/>
    </row>
    <row r="357" spans="1:52" x14ac:dyDescent="0.25">
      <c r="A357">
        <v>355</v>
      </c>
      <c r="B357" t="str">
        <f t="shared" si="5"/>
        <v>CHKP US Equity</v>
      </c>
      <c r="C357" t="s">
        <v>631</v>
      </c>
      <c r="D357" t="s">
        <v>632</v>
      </c>
      <c r="E357" s="31">
        <v>6.9012205564928833E-2</v>
      </c>
      <c r="F357" s="31">
        <v>0.52288182728679078</v>
      </c>
      <c r="G357" s="31">
        <v>-1.025681479636211</v>
      </c>
      <c r="H357" s="31">
        <v>-11.604062682393593</v>
      </c>
      <c r="I357" s="31">
        <v>-0.83140562052991507</v>
      </c>
      <c r="J357" s="31">
        <v>0</v>
      </c>
      <c r="K357" s="32">
        <v>-4.3042910968953212</v>
      </c>
      <c r="L357" s="31">
        <v>4.0869304321736522E-2</v>
      </c>
      <c r="M357" s="31">
        <v>0.4540806095849208</v>
      </c>
      <c r="N357" s="31">
        <v>-2.3211371413529926</v>
      </c>
      <c r="O357" s="31">
        <v>-2.3211371413529926</v>
      </c>
      <c r="P357" s="31">
        <v>-0.68495550660028803</v>
      </c>
      <c r="Q357" s="31">
        <v>0</v>
      </c>
      <c r="R357" s="32">
        <v>-4.3593508500772806</v>
      </c>
      <c r="S357">
        <v>3</v>
      </c>
      <c r="T357">
        <v>1</v>
      </c>
      <c r="U357">
        <v>3</v>
      </c>
      <c r="V357">
        <v>2</v>
      </c>
      <c r="W357">
        <v>2</v>
      </c>
      <c r="X357">
        <v>3</v>
      </c>
      <c r="Y357">
        <v>3</v>
      </c>
      <c r="Z357">
        <v>3</v>
      </c>
      <c r="AA357">
        <v>3</v>
      </c>
      <c r="AB357">
        <v>3</v>
      </c>
      <c r="AC357">
        <v>3</v>
      </c>
      <c r="AD357">
        <v>3</v>
      </c>
      <c r="AE357">
        <v>3</v>
      </c>
      <c r="AF357" t="s">
        <v>131</v>
      </c>
      <c r="AG357" t="s">
        <v>545</v>
      </c>
      <c r="AH357" t="s">
        <v>633</v>
      </c>
      <c r="AI357" t="s">
        <v>555</v>
      </c>
      <c r="AJ357" t="s">
        <v>577</v>
      </c>
      <c r="AK357" t="s">
        <v>557</v>
      </c>
      <c r="AL357" t="s">
        <v>143</v>
      </c>
      <c r="AM357" t="s">
        <v>137</v>
      </c>
      <c r="AN357" t="s">
        <v>138</v>
      </c>
      <c r="AO357" t="s">
        <v>139</v>
      </c>
      <c r="AP357" t="s">
        <v>574</v>
      </c>
      <c r="AQ357" t="s">
        <v>559</v>
      </c>
      <c r="AR357">
        <v>12</v>
      </c>
      <c r="AS357">
        <v>27.5</v>
      </c>
      <c r="AT357">
        <v>150</v>
      </c>
      <c r="AU357">
        <v>170</v>
      </c>
      <c r="AV357" s="33" t="s">
        <v>142</v>
      </c>
      <c r="AW357" s="34">
        <v>115.38461538461539</v>
      </c>
      <c r="AX357" s="34">
        <v>100</v>
      </c>
      <c r="AY357">
        <v>170</v>
      </c>
      <c r="AZ357">
        <v>3</v>
      </c>
    </row>
    <row r="358" spans="1:52" x14ac:dyDescent="0.25">
      <c r="A358">
        <v>356</v>
      </c>
      <c r="B358" t="str">
        <f t="shared" si="5"/>
        <v>VIPS US Equity</v>
      </c>
      <c r="C358" t="s">
        <v>1217</v>
      </c>
      <c r="D358" t="s">
        <v>1218</v>
      </c>
      <c r="E358" s="31">
        <v>2.5318407026972278</v>
      </c>
      <c r="F358" s="31">
        <v>-8.9439463008522666E-2</v>
      </c>
      <c r="G358" s="31">
        <v>0.5428991908505495</v>
      </c>
      <c r="H358" s="31">
        <v>0.5094653074874218</v>
      </c>
      <c r="I358" s="31">
        <v>-0.22260707944792926</v>
      </c>
      <c r="J358" s="31">
        <v>-9.9561325598723112E-3</v>
      </c>
      <c r="K358" s="32">
        <v>0.97402725214232255</v>
      </c>
      <c r="L358" s="31">
        <v>0.18387091926985311</v>
      </c>
      <c r="M358" s="31">
        <v>3.9170508220936387E-2</v>
      </c>
      <c r="N358" s="31">
        <v>0.23652719710556108</v>
      </c>
      <c r="O358" s="31">
        <v>0.22864742254929046</v>
      </c>
      <c r="P358" s="31">
        <v>-0.14333353775250546</v>
      </c>
      <c r="Q358" s="31">
        <v>-1.5256029423577708E-2</v>
      </c>
      <c r="R358" s="32">
        <v>-1.7969578572443032</v>
      </c>
      <c r="S358">
        <v>2</v>
      </c>
      <c r="T358">
        <v>2</v>
      </c>
      <c r="U358">
        <v>1</v>
      </c>
      <c r="V358">
        <v>1</v>
      </c>
      <c r="W358">
        <v>0</v>
      </c>
      <c r="X358">
        <v>2</v>
      </c>
      <c r="Y358">
        <v>2</v>
      </c>
      <c r="Z358">
        <v>2</v>
      </c>
      <c r="AA358">
        <v>3</v>
      </c>
      <c r="AB358">
        <v>3</v>
      </c>
      <c r="AC358">
        <v>3</v>
      </c>
      <c r="AD358">
        <v>2</v>
      </c>
      <c r="AE358">
        <v>2</v>
      </c>
      <c r="AF358" t="s">
        <v>1219</v>
      </c>
      <c r="AG358" t="s">
        <v>143</v>
      </c>
      <c r="AH358" t="s">
        <v>1220</v>
      </c>
      <c r="AI358" t="s">
        <v>565</v>
      </c>
      <c r="AJ358" t="s">
        <v>627</v>
      </c>
      <c r="AK358" t="s">
        <v>567</v>
      </c>
      <c r="AL358" t="s">
        <v>548</v>
      </c>
      <c r="AM358" t="s">
        <v>137</v>
      </c>
      <c r="AN358" t="s">
        <v>558</v>
      </c>
      <c r="AO358" t="s">
        <v>139</v>
      </c>
      <c r="AP358" t="s">
        <v>574</v>
      </c>
      <c r="AQ358" t="s">
        <v>561</v>
      </c>
      <c r="AR358">
        <v>0.7</v>
      </c>
      <c r="AS358">
        <v>21</v>
      </c>
      <c r="AT358">
        <v>13</v>
      </c>
      <c r="AU358">
        <v>17</v>
      </c>
      <c r="AV358" s="33" t="s">
        <v>570</v>
      </c>
      <c r="AW358" s="34">
        <v>6.5</v>
      </c>
      <c r="AX358" s="34">
        <v>4.333333333333333</v>
      </c>
      <c r="AY358">
        <v>13</v>
      </c>
      <c r="AZ358">
        <v>2</v>
      </c>
    </row>
    <row r="359" spans="1:52" x14ac:dyDescent="0.25">
      <c r="A359">
        <v>357</v>
      </c>
      <c r="B359" t="str">
        <f t="shared" si="5"/>
        <v>BABA US Equity</v>
      </c>
      <c r="C359" t="s">
        <v>1221</v>
      </c>
      <c r="D359" t="s">
        <v>1222</v>
      </c>
      <c r="E359" s="31">
        <v>0.51635182904547394</v>
      </c>
      <c r="F359" s="31">
        <v>0.36151690025238775</v>
      </c>
      <c r="G359" s="31">
        <v>0.52116644335538065</v>
      </c>
      <c r="H359" s="31">
        <v>0.22063050580448995</v>
      </c>
      <c r="I359" s="31">
        <v>-0.27212241841380375</v>
      </c>
      <c r="J359" s="31">
        <v>-2.3626979011987057E-2</v>
      </c>
      <c r="K359" s="32">
        <v>-1.824583710343197</v>
      </c>
      <c r="L359" s="31">
        <v>0.48481284375423539</v>
      </c>
      <c r="M359" s="31">
        <v>0.2543307044824914</v>
      </c>
      <c r="N359" s="31">
        <v>0.47210683286011063</v>
      </c>
      <c r="O359" s="31">
        <v>0.15093957835874489</v>
      </c>
      <c r="P359" s="31">
        <v>-0.3227278505329641</v>
      </c>
      <c r="Q359" s="31">
        <v>-0.22780883775147009</v>
      </c>
      <c r="R359" s="32">
        <v>-2.3567527423221524</v>
      </c>
      <c r="S359">
        <v>2</v>
      </c>
      <c r="T359">
        <v>3</v>
      </c>
      <c r="U359">
        <v>2</v>
      </c>
      <c r="V359">
        <v>1</v>
      </c>
      <c r="W359">
        <v>0</v>
      </c>
      <c r="X359">
        <v>3</v>
      </c>
      <c r="Y359">
        <v>3</v>
      </c>
      <c r="Z359">
        <v>3</v>
      </c>
      <c r="AA359">
        <v>3</v>
      </c>
      <c r="AB359">
        <v>3</v>
      </c>
      <c r="AC359">
        <v>3</v>
      </c>
      <c r="AD359">
        <v>3</v>
      </c>
      <c r="AE359">
        <v>2</v>
      </c>
      <c r="AF359" t="s">
        <v>572</v>
      </c>
      <c r="AG359" t="s">
        <v>545</v>
      </c>
      <c r="AH359" t="s">
        <v>1220</v>
      </c>
      <c r="AI359" t="s">
        <v>565</v>
      </c>
      <c r="AJ359" t="s">
        <v>627</v>
      </c>
      <c r="AK359" t="s">
        <v>567</v>
      </c>
      <c r="AL359" t="s">
        <v>548</v>
      </c>
      <c r="AM359" t="s">
        <v>137</v>
      </c>
      <c r="AN359" t="s">
        <v>1216</v>
      </c>
      <c r="AO359" t="s">
        <v>148</v>
      </c>
      <c r="AP359" t="s">
        <v>574</v>
      </c>
      <c r="AQ359" t="s">
        <v>561</v>
      </c>
      <c r="AR359">
        <v>7.5</v>
      </c>
      <c r="AS359">
        <v>30</v>
      </c>
      <c r="AT359">
        <v>240</v>
      </c>
      <c r="AU359">
        <v>280</v>
      </c>
      <c r="AV359" s="33" t="s">
        <v>142</v>
      </c>
      <c r="AW359" s="34">
        <v>184.61538461538461</v>
      </c>
      <c r="AX359" s="34">
        <v>160</v>
      </c>
      <c r="AY359">
        <v>280</v>
      </c>
      <c r="AZ359">
        <v>3</v>
      </c>
    </row>
    <row r="360" spans="1:52" x14ac:dyDescent="0.25">
      <c r="A360">
        <v>358</v>
      </c>
      <c r="B360" t="str">
        <f>(C360&amp; " Equity")</f>
        <v>941 HK Equity</v>
      </c>
      <c r="C360" t="s">
        <v>1227</v>
      </c>
      <c r="D360" t="s">
        <v>1228</v>
      </c>
      <c r="E360" s="31">
        <v>6.0902905339530515E-2</v>
      </c>
      <c r="F360" s="31">
        <v>0.41957064073643036</v>
      </c>
      <c r="G360" s="31">
        <v>0.34554113281746657</v>
      </c>
      <c r="H360" s="31">
        <v>0.3166145262693752</v>
      </c>
      <c r="I360" s="31">
        <v>-0.32191855788189788</v>
      </c>
      <c r="J360" s="31">
        <v>-1.0024937817280146</v>
      </c>
      <c r="K360" s="32">
        <v>-1.4654666322526222</v>
      </c>
      <c r="L360" s="31">
        <v>1.6138711209489065E-2</v>
      </c>
      <c r="M360" s="31">
        <v>0.37630137116442436</v>
      </c>
      <c r="N360" s="31">
        <v>0.21455783432963554</v>
      </c>
      <c r="O360" s="31">
        <v>0.20252503615838893</v>
      </c>
      <c r="P360" s="31">
        <v>-0.28362945473277767</v>
      </c>
      <c r="Q360" s="31">
        <v>0</v>
      </c>
      <c r="R360" s="32">
        <v>-1.4750273670670127</v>
      </c>
      <c r="S360">
        <v>2</v>
      </c>
      <c r="T360">
        <v>1</v>
      </c>
      <c r="U360">
        <v>1</v>
      </c>
      <c r="V360">
        <v>1</v>
      </c>
      <c r="W360">
        <v>0</v>
      </c>
      <c r="X360">
        <v>3</v>
      </c>
      <c r="Y360">
        <v>1</v>
      </c>
      <c r="Z360">
        <v>2</v>
      </c>
      <c r="AA360">
        <v>3</v>
      </c>
      <c r="AB360">
        <v>3</v>
      </c>
      <c r="AC360">
        <v>3</v>
      </c>
      <c r="AD360">
        <v>1</v>
      </c>
      <c r="AE360">
        <v>2</v>
      </c>
      <c r="AF360" t="s">
        <v>131</v>
      </c>
      <c r="AG360" t="s">
        <v>143</v>
      </c>
      <c r="AH360" t="s">
        <v>1229</v>
      </c>
      <c r="AI360" t="s">
        <v>134</v>
      </c>
      <c r="AJ360" t="s">
        <v>1230</v>
      </c>
      <c r="AK360" t="s">
        <v>1231</v>
      </c>
      <c r="AL360" t="s">
        <v>548</v>
      </c>
      <c r="AM360" t="s">
        <v>137</v>
      </c>
      <c r="AN360" t="s">
        <v>1210</v>
      </c>
      <c r="AO360" t="s">
        <v>148</v>
      </c>
      <c r="AP360" t="s">
        <v>140</v>
      </c>
      <c r="AQ360" t="s">
        <v>559</v>
      </c>
      <c r="AR360">
        <v>1.8</v>
      </c>
      <c r="AS360">
        <v>12</v>
      </c>
      <c r="AT360">
        <v>80</v>
      </c>
      <c r="AU360">
        <v>110</v>
      </c>
      <c r="AV360" s="33" t="s">
        <v>142</v>
      </c>
      <c r="AW360" s="34">
        <v>61.538461538461533</v>
      </c>
      <c r="AX360" s="34">
        <v>53.333333333333336</v>
      </c>
      <c r="AY360">
        <v>110</v>
      </c>
      <c r="AZ360">
        <v>1</v>
      </c>
    </row>
    <row r="361" spans="1:52" x14ac:dyDescent="0.25">
      <c r="A361">
        <v>359</v>
      </c>
      <c r="B361" t="str">
        <f>(C361&amp; " Equity")</f>
        <v>MC FP Equity</v>
      </c>
      <c r="C361" t="s">
        <v>1133</v>
      </c>
      <c r="D361" t="s">
        <v>1232</v>
      </c>
      <c r="E361" s="31">
        <v>9.5275545896008118E-2</v>
      </c>
      <c r="F361" s="31">
        <v>0.25783166645534444</v>
      </c>
      <c r="G361" s="31">
        <v>0.33654217478689757</v>
      </c>
      <c r="H361" s="31">
        <v>0.22727480689477461</v>
      </c>
      <c r="I361" s="31">
        <v>5.8361673743526563E-2</v>
      </c>
      <c r="J361" s="31">
        <v>5.3386373034256585E-2</v>
      </c>
      <c r="K361" s="32">
        <v>0.28393263958690762</v>
      </c>
      <c r="L361" s="31">
        <v>8.6346319281855211E-2</v>
      </c>
      <c r="M361" s="31">
        <v>0.30916713247624367</v>
      </c>
      <c r="N361" s="31">
        <v>0.27318080281133111</v>
      </c>
      <c r="O361" s="31">
        <v>0.19759267220670484</v>
      </c>
      <c r="P361" s="31">
        <v>0.24334870080648169</v>
      </c>
      <c r="Q361" s="31">
        <v>1.5671271127861583E-2</v>
      </c>
      <c r="R361" s="32">
        <v>1.1837936995625264</v>
      </c>
      <c r="S361">
        <v>3</v>
      </c>
      <c r="T361">
        <v>2</v>
      </c>
      <c r="U361">
        <v>2</v>
      </c>
      <c r="V361">
        <v>3</v>
      </c>
      <c r="W361">
        <v>1</v>
      </c>
      <c r="X361">
        <v>1</v>
      </c>
      <c r="Y361">
        <v>2</v>
      </c>
      <c r="Z361">
        <v>3</v>
      </c>
      <c r="AA361">
        <v>2</v>
      </c>
      <c r="AB361">
        <v>3</v>
      </c>
      <c r="AC361">
        <v>3</v>
      </c>
      <c r="AD361">
        <v>2</v>
      </c>
      <c r="AE361">
        <v>3</v>
      </c>
      <c r="AF361" t="s">
        <v>131</v>
      </c>
      <c r="AG361" t="s">
        <v>545</v>
      </c>
      <c r="AH361" t="s">
        <v>1233</v>
      </c>
      <c r="AI361" t="s">
        <v>565</v>
      </c>
      <c r="AJ361" t="s">
        <v>1234</v>
      </c>
      <c r="AK361" t="s">
        <v>1235</v>
      </c>
      <c r="AL361" t="s">
        <v>548</v>
      </c>
      <c r="AM361" t="s">
        <v>147</v>
      </c>
      <c r="AN361" t="s">
        <v>558</v>
      </c>
      <c r="AO361" t="s">
        <v>139</v>
      </c>
      <c r="AP361" t="s">
        <v>149</v>
      </c>
      <c r="AQ361" t="s">
        <v>150</v>
      </c>
      <c r="AR361">
        <v>3</v>
      </c>
      <c r="AS361">
        <v>22</v>
      </c>
      <c r="AT361">
        <v>290</v>
      </c>
      <c r="AU361">
        <v>500</v>
      </c>
      <c r="AV361" s="33" t="s">
        <v>142</v>
      </c>
      <c r="AW361" s="34">
        <v>223.07692307692307</v>
      </c>
      <c r="AX361" s="34">
        <v>193.33333333333334</v>
      </c>
      <c r="AY361">
        <v>500</v>
      </c>
      <c r="AZ361">
        <v>3</v>
      </c>
    </row>
    <row r="362" spans="1:52" x14ac:dyDescent="0.25">
      <c r="A362">
        <v>360</v>
      </c>
      <c r="B362" t="str">
        <f t="shared" ref="B362:B367" si="6">(C362&amp; " Equity")</f>
        <v>AM FP Equity</v>
      </c>
      <c r="C362" t="s">
        <v>1236</v>
      </c>
      <c r="D362" t="s">
        <v>1237</v>
      </c>
      <c r="E362" s="31">
        <v>6.3096539253401668E-2</v>
      </c>
      <c r="F362" s="31">
        <v>0.12961077427291956</v>
      </c>
      <c r="G362" s="31">
        <v>0.40969459264051278</v>
      </c>
      <c r="H362" s="31">
        <v>0.40438189364659355</v>
      </c>
      <c r="I362" s="31">
        <v>-0.26969243564584799</v>
      </c>
      <c r="J362" s="31">
        <v>6.6582332673068012E-4</v>
      </c>
      <c r="K362" s="32">
        <v>-6.41105189584803</v>
      </c>
      <c r="L362" s="31">
        <v>4.4508353260913847E-2</v>
      </c>
      <c r="M362" s="31">
        <v>0.16257870585337336</v>
      </c>
      <c r="N362" s="31">
        <v>0.33138012722126942</v>
      </c>
      <c r="O362" s="31">
        <v>0.32929014708774695</v>
      </c>
      <c r="P362" s="31">
        <v>-0.11730790201226368</v>
      </c>
      <c r="Q362" s="31">
        <v>9.2121455431642491E-2</v>
      </c>
      <c r="R362" s="32">
        <v>-2.401565105806247</v>
      </c>
      <c r="S362">
        <v>0</v>
      </c>
      <c r="T362">
        <v>1</v>
      </c>
      <c r="U362">
        <v>1</v>
      </c>
      <c r="V362">
        <v>0</v>
      </c>
      <c r="W362">
        <v>1</v>
      </c>
      <c r="X362">
        <v>3</v>
      </c>
      <c r="Y362">
        <v>3</v>
      </c>
      <c r="Z362">
        <v>3</v>
      </c>
      <c r="AA362">
        <v>3</v>
      </c>
      <c r="AB362">
        <v>3</v>
      </c>
      <c r="AC362">
        <v>3</v>
      </c>
      <c r="AD362">
        <v>3</v>
      </c>
      <c r="AE362">
        <v>3</v>
      </c>
      <c r="AF362" t="s">
        <v>131</v>
      </c>
      <c r="AG362" t="s">
        <v>545</v>
      </c>
      <c r="AH362" t="s">
        <v>1233</v>
      </c>
      <c r="AI362" t="s">
        <v>617</v>
      </c>
      <c r="AJ362" t="s">
        <v>1238</v>
      </c>
      <c r="AK362" t="s">
        <v>1239</v>
      </c>
      <c r="AL362" t="s">
        <v>143</v>
      </c>
      <c r="AM362" t="s">
        <v>147</v>
      </c>
      <c r="AN362" t="s">
        <v>138</v>
      </c>
      <c r="AO362" t="s">
        <v>148</v>
      </c>
      <c r="AP362" t="s">
        <v>149</v>
      </c>
      <c r="AQ362" t="s">
        <v>141</v>
      </c>
      <c r="AR362">
        <v>1.7</v>
      </c>
      <c r="AS362">
        <v>20</v>
      </c>
      <c r="AT362">
        <v>1500</v>
      </c>
      <c r="AU362">
        <v>1800</v>
      </c>
      <c r="AV362" s="33" t="s">
        <v>142</v>
      </c>
      <c r="AW362" s="34">
        <v>1153.8461538461538</v>
      </c>
      <c r="AX362" s="34">
        <v>1000</v>
      </c>
      <c r="AY362">
        <v>1800</v>
      </c>
      <c r="AZ362">
        <v>3</v>
      </c>
    </row>
    <row r="363" spans="1:52" x14ac:dyDescent="0.25">
      <c r="A363">
        <v>361</v>
      </c>
      <c r="B363" t="str">
        <f t="shared" si="6"/>
        <v>HO FP Equity</v>
      </c>
      <c r="C363" t="s">
        <v>1151</v>
      </c>
      <c r="D363" t="s">
        <v>1240</v>
      </c>
      <c r="E363" s="31">
        <v>2.4828132273136492E-2</v>
      </c>
      <c r="F363" s="31">
        <v>9.6749761463691727E-2</v>
      </c>
      <c r="G363" s="31">
        <v>-2.7511101648518754</v>
      </c>
      <c r="H363" s="31">
        <v>0.3094807145521048</v>
      </c>
      <c r="I363" s="31">
        <v>-7.8392537062449169E-2</v>
      </c>
      <c r="J363" s="31">
        <v>8.5105422240336192E-3</v>
      </c>
      <c r="K363" s="32">
        <v>-0.93786412506851691</v>
      </c>
      <c r="L363" s="31">
        <v>4.1188638975537817E-2</v>
      </c>
      <c r="M363" s="31">
        <v>0.12335143522110163</v>
      </c>
      <c r="N363" s="31">
        <v>-2.1485756026296539</v>
      </c>
      <c r="O363" s="31">
        <v>0.5327272068678236</v>
      </c>
      <c r="P363" s="31">
        <v>-0.14341405038847538</v>
      </c>
      <c r="Q363" s="31">
        <v>2.5277503022310146E-3</v>
      </c>
      <c r="R363" s="32">
        <v>-1.617732781101396</v>
      </c>
      <c r="S363">
        <v>2</v>
      </c>
      <c r="T363">
        <v>0</v>
      </c>
      <c r="U363">
        <v>1</v>
      </c>
      <c r="V363">
        <v>2</v>
      </c>
      <c r="W363">
        <v>1</v>
      </c>
      <c r="X363">
        <v>3</v>
      </c>
      <c r="Y363">
        <v>2</v>
      </c>
      <c r="Z363">
        <v>3</v>
      </c>
      <c r="AA363">
        <v>33</v>
      </c>
      <c r="AB363">
        <v>3</v>
      </c>
      <c r="AC363">
        <v>3</v>
      </c>
      <c r="AD363">
        <v>2</v>
      </c>
      <c r="AE363">
        <v>2</v>
      </c>
      <c r="AF363" t="s">
        <v>131</v>
      </c>
      <c r="AG363" t="s">
        <v>545</v>
      </c>
      <c r="AH363" t="s">
        <v>1233</v>
      </c>
      <c r="AI363" t="s">
        <v>617</v>
      </c>
      <c r="AJ363" t="s">
        <v>1238</v>
      </c>
      <c r="AK363" t="s">
        <v>1239</v>
      </c>
      <c r="AL363" t="s">
        <v>132</v>
      </c>
      <c r="AM363" t="s">
        <v>147</v>
      </c>
      <c r="AN363" t="s">
        <v>138</v>
      </c>
      <c r="AO363" t="s">
        <v>148</v>
      </c>
      <c r="AP363" t="s">
        <v>149</v>
      </c>
      <c r="AQ363" t="s">
        <v>141</v>
      </c>
      <c r="AR363">
        <v>1</v>
      </c>
      <c r="AS363">
        <v>20</v>
      </c>
      <c r="AT363">
        <v>90</v>
      </c>
      <c r="AU363">
        <v>100</v>
      </c>
      <c r="AV363" s="33" t="s">
        <v>142</v>
      </c>
      <c r="AW363" s="34">
        <v>69.230769230769226</v>
      </c>
      <c r="AX363" s="34">
        <v>60</v>
      </c>
      <c r="AY363">
        <v>100</v>
      </c>
      <c r="AZ363">
        <v>3</v>
      </c>
    </row>
    <row r="364" spans="1:52" x14ac:dyDescent="0.25">
      <c r="A364">
        <v>362</v>
      </c>
      <c r="B364" t="str">
        <f t="shared" si="6"/>
        <v>KER FP Equity</v>
      </c>
      <c r="C364" t="s">
        <v>1131</v>
      </c>
      <c r="D364" t="s">
        <v>1241</v>
      </c>
      <c r="E364" s="31">
        <v>5.4845234296932811E-2</v>
      </c>
      <c r="F364" s="31">
        <v>0.23548461856573272</v>
      </c>
      <c r="G364" s="31">
        <v>0.19290919662920408</v>
      </c>
      <c r="H364" s="31">
        <v>0.14813590008035832</v>
      </c>
      <c r="I364" s="31">
        <v>0.19501497582754843</v>
      </c>
      <c r="J364" s="31">
        <v>2.8271683424107484E-2</v>
      </c>
      <c r="K364" s="32">
        <v>1.685509568325908</v>
      </c>
      <c r="L364" s="31">
        <v>0.16233205514738169</v>
      </c>
      <c r="M364" s="31">
        <v>0.37926149778071583</v>
      </c>
      <c r="N364" s="31">
        <v>0.30813822275813602</v>
      </c>
      <c r="O364" s="31">
        <v>0.26497987157733643</v>
      </c>
      <c r="P364" s="31">
        <v>0.3084845851118701</v>
      </c>
      <c r="Q364" s="31">
        <v>5.2722305668403916E-3</v>
      </c>
      <c r="R364" s="32">
        <v>1.2608897742363876</v>
      </c>
      <c r="S364">
        <v>1</v>
      </c>
      <c r="T364">
        <v>1</v>
      </c>
      <c r="U364">
        <v>2</v>
      </c>
      <c r="V364">
        <v>2</v>
      </c>
      <c r="W364">
        <v>3</v>
      </c>
      <c r="X364">
        <v>0</v>
      </c>
      <c r="Y364">
        <v>2</v>
      </c>
      <c r="Z364">
        <v>2</v>
      </c>
      <c r="AA364">
        <v>2</v>
      </c>
      <c r="AB364">
        <v>2</v>
      </c>
      <c r="AC364">
        <v>2</v>
      </c>
      <c r="AD364">
        <v>2</v>
      </c>
      <c r="AE364">
        <v>1</v>
      </c>
      <c r="AF364" t="s">
        <v>131</v>
      </c>
      <c r="AG364" t="s">
        <v>143</v>
      </c>
      <c r="AH364" t="s">
        <v>1233</v>
      </c>
      <c r="AI364" t="s">
        <v>565</v>
      </c>
      <c r="AJ364" t="s">
        <v>1234</v>
      </c>
      <c r="AK364" t="s">
        <v>1235</v>
      </c>
      <c r="AL364" t="s">
        <v>548</v>
      </c>
      <c r="AM364" t="s">
        <v>137</v>
      </c>
      <c r="AN364" t="s">
        <v>582</v>
      </c>
      <c r="AO364" t="s">
        <v>139</v>
      </c>
      <c r="AP364" t="s">
        <v>149</v>
      </c>
      <c r="AQ364" t="s">
        <v>150</v>
      </c>
      <c r="AR364">
        <v>4.4000000000000004</v>
      </c>
      <c r="AS364">
        <v>22</v>
      </c>
      <c r="AT364">
        <v>550</v>
      </c>
      <c r="AU364">
        <v>650</v>
      </c>
      <c r="AV364" s="33" t="s">
        <v>142</v>
      </c>
      <c r="AW364" s="34">
        <v>423.07692307692304</v>
      </c>
      <c r="AX364" s="34">
        <v>366.66666666666669</v>
      </c>
      <c r="AY364">
        <v>650</v>
      </c>
      <c r="AZ364">
        <v>3</v>
      </c>
    </row>
    <row r="365" spans="1:52" x14ac:dyDescent="0.25">
      <c r="A365">
        <v>363</v>
      </c>
      <c r="B365" t="str">
        <f t="shared" si="6"/>
        <v>ROG SW Equity</v>
      </c>
      <c r="C365" t="s">
        <v>1242</v>
      </c>
      <c r="D365" t="s">
        <v>1243</v>
      </c>
      <c r="E365" s="31">
        <v>3.0551253995286257E-2</v>
      </c>
      <c r="F365" s="31">
        <v>0.42444775107188615</v>
      </c>
      <c r="G365" s="31">
        <v>0.73355318507954115</v>
      </c>
      <c r="H365" s="31">
        <v>0.53102713037590654</v>
      </c>
      <c r="I365" s="31">
        <v>0.18278166113133304</v>
      </c>
      <c r="J365" s="31">
        <v>5.2731414616137687E-2</v>
      </c>
      <c r="K365" s="32">
        <v>0.53969448023358335</v>
      </c>
      <c r="L365" s="31">
        <v>8.1272209126411754E-2</v>
      </c>
      <c r="M365" s="31">
        <v>0.43607253028245696</v>
      </c>
      <c r="N365" s="31">
        <v>0.84255147029082356</v>
      </c>
      <c r="O365" s="31">
        <v>0.57747048941278312</v>
      </c>
      <c r="P365" s="31">
        <v>5.2721738514900543E-2</v>
      </c>
      <c r="Q365" s="31">
        <v>4.2420741881658321E-2</v>
      </c>
      <c r="R365" s="32">
        <v>0.13893638376303158</v>
      </c>
      <c r="S365">
        <v>2</v>
      </c>
      <c r="T365">
        <v>1</v>
      </c>
      <c r="U365">
        <v>3</v>
      </c>
      <c r="V365">
        <v>3</v>
      </c>
      <c r="W365">
        <v>1</v>
      </c>
      <c r="X365">
        <v>2</v>
      </c>
      <c r="Y365">
        <v>3</v>
      </c>
      <c r="Z365">
        <v>3</v>
      </c>
      <c r="AA365">
        <v>2</v>
      </c>
      <c r="AB365">
        <v>3</v>
      </c>
      <c r="AC365">
        <v>3</v>
      </c>
      <c r="AD365">
        <v>3</v>
      </c>
      <c r="AE365">
        <v>2</v>
      </c>
      <c r="AF365" t="s">
        <v>131</v>
      </c>
      <c r="AG365" t="s">
        <v>545</v>
      </c>
      <c r="AH365" t="s">
        <v>1244</v>
      </c>
      <c r="AI365" t="s">
        <v>1245</v>
      </c>
      <c r="AJ365" t="s">
        <v>1246</v>
      </c>
      <c r="AK365" t="s">
        <v>1247</v>
      </c>
      <c r="AL365" t="s">
        <v>548</v>
      </c>
      <c r="AM365" t="s">
        <v>147</v>
      </c>
      <c r="AN365" t="s">
        <v>1248</v>
      </c>
      <c r="AO365" t="s">
        <v>148</v>
      </c>
      <c r="AP365" t="s">
        <v>574</v>
      </c>
      <c r="AQ365" t="s">
        <v>559</v>
      </c>
      <c r="AR365">
        <v>5</v>
      </c>
      <c r="AS365">
        <v>20</v>
      </c>
      <c r="AT365">
        <v>350</v>
      </c>
      <c r="AU365">
        <v>400</v>
      </c>
      <c r="AV365" s="33" t="s">
        <v>142</v>
      </c>
      <c r="AW365" s="34">
        <v>269.23076923076923</v>
      </c>
      <c r="AX365" s="34">
        <v>233.33333333333334</v>
      </c>
      <c r="AY365">
        <v>400</v>
      </c>
      <c r="AZ365">
        <v>3</v>
      </c>
    </row>
    <row r="366" spans="1:52" x14ac:dyDescent="0.25">
      <c r="A366">
        <v>364</v>
      </c>
      <c r="B366" t="str">
        <f t="shared" si="6"/>
        <v>PUM GY Equity</v>
      </c>
      <c r="C366" t="s">
        <v>1249</v>
      </c>
      <c r="D366" t="s">
        <v>1250</v>
      </c>
      <c r="E366" s="31">
        <v>8.5053059854865332E-2</v>
      </c>
      <c r="F366" s="31">
        <v>9.3389166616980018E-2</v>
      </c>
      <c r="G366" s="31">
        <v>0.24350596851666906</v>
      </c>
      <c r="H366" s="31">
        <v>0.19548269358521111</v>
      </c>
      <c r="I366" s="31">
        <v>-0.14614627701085658</v>
      </c>
      <c r="J366" s="31">
        <v>8.5321457273413587E-2</v>
      </c>
      <c r="K366" s="32">
        <v>-1.3559982916272013</v>
      </c>
      <c r="L366" s="31">
        <v>0.18370156831529805</v>
      </c>
      <c r="M366" s="31">
        <v>0.12578604921667697</v>
      </c>
      <c r="N366" s="31">
        <v>0.21849110250502471</v>
      </c>
      <c r="O366" s="31">
        <v>0.19466282320055903</v>
      </c>
      <c r="P366" s="31">
        <v>8.9451374591255892E-2</v>
      </c>
      <c r="Q366" s="31">
        <v>7.2921201567261642E-3</v>
      </c>
      <c r="R366" s="32">
        <v>0.53359341135674032</v>
      </c>
      <c r="S366">
        <v>1</v>
      </c>
      <c r="T366">
        <v>2</v>
      </c>
      <c r="U366">
        <v>1</v>
      </c>
      <c r="V366">
        <v>1</v>
      </c>
      <c r="W366">
        <v>2</v>
      </c>
      <c r="X366">
        <v>0</v>
      </c>
      <c r="Y366">
        <v>1</v>
      </c>
      <c r="Z366">
        <v>2</v>
      </c>
      <c r="AA366">
        <v>2</v>
      </c>
      <c r="AB366">
        <v>3</v>
      </c>
      <c r="AC366">
        <v>2</v>
      </c>
      <c r="AD366">
        <v>2</v>
      </c>
      <c r="AE366">
        <v>2</v>
      </c>
      <c r="AF366" t="s">
        <v>563</v>
      </c>
      <c r="AG366" t="s">
        <v>143</v>
      </c>
      <c r="AH366" t="s">
        <v>1251</v>
      </c>
      <c r="AI366" t="s">
        <v>565</v>
      </c>
      <c r="AJ366" t="s">
        <v>1234</v>
      </c>
      <c r="AK366" t="s">
        <v>1235</v>
      </c>
      <c r="AL366" t="s">
        <v>143</v>
      </c>
      <c r="AM366" t="s">
        <v>137</v>
      </c>
      <c r="AN366" t="s">
        <v>582</v>
      </c>
      <c r="AO366" t="s">
        <v>139</v>
      </c>
      <c r="AP366" t="s">
        <v>574</v>
      </c>
      <c r="AQ366" t="s">
        <v>150</v>
      </c>
      <c r="AR366">
        <v>1.9</v>
      </c>
      <c r="AS366">
        <v>21</v>
      </c>
      <c r="AT366">
        <v>55</v>
      </c>
      <c r="AU366">
        <v>65</v>
      </c>
      <c r="AV366" s="33" t="s">
        <v>142</v>
      </c>
      <c r="AW366" s="34">
        <v>42.307692307692307</v>
      </c>
      <c r="AX366" s="34">
        <v>36.666666666666664</v>
      </c>
      <c r="AY366">
        <v>65</v>
      </c>
      <c r="AZ366">
        <v>3</v>
      </c>
    </row>
    <row r="367" spans="1:52" x14ac:dyDescent="0.25">
      <c r="A367">
        <v>365</v>
      </c>
      <c r="B367" t="str">
        <f t="shared" si="6"/>
        <v>WDI GY Equity</v>
      </c>
      <c r="C367" t="s">
        <v>1175</v>
      </c>
      <c r="D367" t="s">
        <v>1252</v>
      </c>
      <c r="E367" s="31">
        <v>0.27626229706066446</v>
      </c>
      <c r="F367" s="31">
        <v>0.27850598380756797</v>
      </c>
      <c r="G367" s="31">
        <v>8.4401366378256188</v>
      </c>
      <c r="H367" s="31">
        <v>0.49690123486926996</v>
      </c>
      <c r="I367" s="31">
        <v>-0.33614853664637262</v>
      </c>
      <c r="J367" s="31">
        <v>3.9035006606854973E-2</v>
      </c>
      <c r="K367" s="32">
        <v>-2.9356201573171354</v>
      </c>
      <c r="L367" s="31">
        <v>0.35442697836893733</v>
      </c>
      <c r="M367" s="31">
        <v>0.28687630195417119</v>
      </c>
      <c r="N367" s="31">
        <v>-2.58290888511601</v>
      </c>
      <c r="O367" s="31">
        <v>0.86243386243386311</v>
      </c>
      <c r="P367" s="31">
        <v>-0.27063507477180038</v>
      </c>
      <c r="Q367" s="31">
        <v>1.8826739427012278E-2</v>
      </c>
      <c r="R367" s="32">
        <v>-2.4092323651452281</v>
      </c>
      <c r="S367">
        <v>2</v>
      </c>
      <c r="T367">
        <v>3</v>
      </c>
      <c r="U367">
        <v>3</v>
      </c>
      <c r="V367">
        <v>2</v>
      </c>
      <c r="W367">
        <v>1</v>
      </c>
      <c r="X367">
        <v>3</v>
      </c>
      <c r="Y367">
        <v>3</v>
      </c>
      <c r="Z367">
        <v>3</v>
      </c>
      <c r="AA367">
        <v>3</v>
      </c>
      <c r="AB367">
        <v>3</v>
      </c>
      <c r="AC367">
        <v>3</v>
      </c>
      <c r="AD367">
        <v>3</v>
      </c>
      <c r="AE367">
        <v>2</v>
      </c>
      <c r="AF367" t="s">
        <v>572</v>
      </c>
      <c r="AG367" t="s">
        <v>545</v>
      </c>
      <c r="AH367" t="s">
        <v>1251</v>
      </c>
      <c r="AI367" t="s">
        <v>555</v>
      </c>
      <c r="AJ367" t="s">
        <v>556</v>
      </c>
      <c r="AK367" t="s">
        <v>557</v>
      </c>
      <c r="AL367" t="s">
        <v>132</v>
      </c>
      <c r="AM367" t="s">
        <v>137</v>
      </c>
      <c r="AN367" t="s">
        <v>138</v>
      </c>
      <c r="AO367" t="s">
        <v>139</v>
      </c>
      <c r="AP367" t="s">
        <v>574</v>
      </c>
      <c r="AQ367" t="s">
        <v>561</v>
      </c>
      <c r="AR367">
        <v>8</v>
      </c>
      <c r="AS367">
        <v>40</v>
      </c>
      <c r="AT367">
        <v>180</v>
      </c>
      <c r="AU367">
        <v>230</v>
      </c>
      <c r="AV367" s="33" t="s">
        <v>142</v>
      </c>
      <c r="AW367" s="34">
        <v>138.46153846153845</v>
      </c>
      <c r="AX367" s="34">
        <v>120</v>
      </c>
      <c r="AY367">
        <v>230</v>
      </c>
      <c r="AZ3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AJ364"/>
  <sheetViews>
    <sheetView topLeftCell="O1" workbookViewId="0">
      <selection activeCell="T3" sqref="T3:AJ5"/>
    </sheetView>
  </sheetViews>
  <sheetFormatPr baseColWidth="10" defaultRowHeight="15" x14ac:dyDescent="0.25"/>
  <sheetData>
    <row r="3" spans="3:36" x14ac:dyDescent="0.25">
      <c r="Y3" s="63"/>
      <c r="Z3" s="64"/>
    </row>
    <row r="4" spans="3:36" x14ac:dyDescent="0.25">
      <c r="J4" s="48" t="s">
        <v>526</v>
      </c>
      <c r="O4" s="13" t="s">
        <v>332</v>
      </c>
      <c r="P4" s="13" t="s">
        <v>330</v>
      </c>
      <c r="S4" s="13" t="s">
        <v>335</v>
      </c>
      <c r="T4" s="13"/>
      <c r="U4" s="13"/>
      <c r="V4" s="13"/>
      <c r="W4" s="13"/>
      <c r="X4" s="13"/>
      <c r="Y4" s="65"/>
      <c r="Z4" s="68"/>
      <c r="AC4" s="13" t="s">
        <v>337</v>
      </c>
    </row>
    <row r="5" spans="3:36" x14ac:dyDescent="0.25">
      <c r="D5" s="5" t="s">
        <v>0</v>
      </c>
      <c r="E5" s="6" t="s">
        <v>156</v>
      </c>
      <c r="F5" s="6" t="s">
        <v>317</v>
      </c>
      <c r="G5" s="6" t="s">
        <v>7</v>
      </c>
      <c r="H5" s="6" t="s">
        <v>8</v>
      </c>
      <c r="I5" s="8">
        <f ca="1">WORKDAY(TODAY(),0)</f>
        <v>44963</v>
      </c>
      <c r="J5" s="6" t="s">
        <v>9</v>
      </c>
      <c r="K5" s="6" t="s">
        <v>10</v>
      </c>
      <c r="L5" s="6" t="s">
        <v>11</v>
      </c>
      <c r="M5" s="6" t="s">
        <v>2</v>
      </c>
      <c r="N5" s="6" t="s">
        <v>3</v>
      </c>
      <c r="O5" s="6" t="s">
        <v>331</v>
      </c>
      <c r="P5" s="6" t="s">
        <v>329</v>
      </c>
      <c r="Q5" s="5" t="s">
        <v>333</v>
      </c>
      <c r="R5" s="6" t="s">
        <v>334</v>
      </c>
      <c r="S5" s="6"/>
      <c r="T5" s="6" t="s">
        <v>336</v>
      </c>
      <c r="U5" s="6" t="s">
        <v>535</v>
      </c>
      <c r="V5" s="6" t="s">
        <v>126</v>
      </c>
      <c r="W5" s="6" t="s">
        <v>127</v>
      </c>
      <c r="X5" s="6" t="s">
        <v>128</v>
      </c>
      <c r="Y5" s="66" t="s">
        <v>324</v>
      </c>
      <c r="Z5" s="67" t="s">
        <v>327</v>
      </c>
      <c r="AA5" s="6" t="s">
        <v>54</v>
      </c>
      <c r="AB5" s="6" t="s">
        <v>327</v>
      </c>
      <c r="AC5" s="6" t="s">
        <v>326</v>
      </c>
      <c r="AD5" s="6" t="s">
        <v>5</v>
      </c>
      <c r="AE5" s="6" t="s">
        <v>154</v>
      </c>
      <c r="AF5" s="7" t="s">
        <v>4</v>
      </c>
      <c r="AG5" s="9" t="s">
        <v>12</v>
      </c>
      <c r="AH5" s="11"/>
      <c r="AI5" s="9" t="s">
        <v>13</v>
      </c>
      <c r="AJ5" s="11"/>
    </row>
    <row r="6" spans="3:36" x14ac:dyDescent="0.25">
      <c r="C6">
        <v>1</v>
      </c>
      <c r="D6" s="1" t="str">
        <f>DATA!B3</f>
        <v>VVV US Equity</v>
      </c>
      <c r="E6" s="1" t="str">
        <f>_xll.BDP($D6,$E$5)</f>
        <v>VALVOLINE INC</v>
      </c>
      <c r="F6" s="2" t="str">
        <f>_xll.BDP($D6,$F$5)</f>
        <v>Chemicals</v>
      </c>
      <c r="G6" s="2" t="str">
        <f>_xll.BDP($D6,$G$5)</f>
        <v>Commodity Chemicals</v>
      </c>
      <c r="H6" s="35" t="str">
        <f>_xll.BDP($D6,$H$5)</f>
        <v>07/02/2023</v>
      </c>
      <c r="I6" s="3">
        <f ca="1">$H6-$I$5</f>
        <v>1</v>
      </c>
      <c r="J6" s="2">
        <f>_xll.BDP($D6,$J$5)</f>
        <v>0.5</v>
      </c>
      <c r="K6" s="2" t="str">
        <f>_xll.BDP($D6,$K$5)</f>
        <v>01/12/2022</v>
      </c>
      <c r="L6" s="2" t="str">
        <f>_xll.BDP($D6,$L$5)</f>
        <v>15/12/2022</v>
      </c>
      <c r="M6" s="1" t="str">
        <f>_xll.BDP($D6,$M$5)</f>
        <v>UNITED STATES</v>
      </c>
      <c r="N6" s="1" t="str">
        <f>_xll.BDP($D6,$N$5)</f>
        <v>USD</v>
      </c>
      <c r="O6" s="4">
        <f>_xll.BDP($D6,$O$5)</f>
        <v>18.669807146908678</v>
      </c>
      <c r="P6" s="40">
        <f>_xll.BDP($D6,$P$5)</f>
        <v>21.565529662664616</v>
      </c>
      <c r="Q6" s="47">
        <f>_xll.BDP($D6,$Q$5)/1000000</f>
        <v>6295.1444505899999</v>
      </c>
      <c r="R6" s="47">
        <f>_xll.BDP($D6,$R$5)</f>
        <v>8415.7444505900003</v>
      </c>
      <c r="S6" s="47">
        <f t="shared" ref="S6:S69" si="0">R6-Q6</f>
        <v>2120.6000000000004</v>
      </c>
      <c r="T6" s="40">
        <f>_xll.BDP($D6,$T$5)</f>
        <v>4.1208705790905551</v>
      </c>
      <c r="U6" s="2">
        <f>VLOOKUP($D6,DATA!$B$3:$G$2400,6,0)</f>
        <v>0</v>
      </c>
      <c r="V6" s="2" t="str">
        <f>VLOOKUP($D6,DATA!$B$3:$AY$2400,47,0)</f>
        <v>Strategical</v>
      </c>
      <c r="W6" s="2">
        <f>VLOOKUP($D6,DATA!$B$3:$AY$2400,48,0)</f>
        <v>16.923076923076923</v>
      </c>
      <c r="X6" s="2">
        <f>VLOOKUP($D6,DATA!$B$3:$AY$2400,49,0)</f>
        <v>14.666666666666666</v>
      </c>
      <c r="Y6" s="44">
        <f>VLOOKUP($D6,DATA!$B$3:$AY$2400,50,0)</f>
        <v>25</v>
      </c>
      <c r="Z6" s="45">
        <f>(Y6/AD6)-1</f>
        <v>-0.30747922437673136</v>
      </c>
      <c r="AA6" s="42">
        <f>_xll.BDP($D6,$AA$5)</f>
        <v>38.799999237060547</v>
      </c>
      <c r="AB6" s="59">
        <f>($AA6/$AD6)-1</f>
        <v>7.4792222633256022E-2</v>
      </c>
      <c r="AC6" s="41">
        <f>$AD6/_xll.BDP($D6,$AC$5)-1</f>
        <v>0.10566615620214415</v>
      </c>
      <c r="AD6" s="36">
        <f>_xll.BDP($D6,$AD$5)</f>
        <v>36.1</v>
      </c>
      <c r="AE6" s="37">
        <f>($AD6-$AF6)/$AD6</f>
        <v>-1.662049861495711E-3</v>
      </c>
      <c r="AF6" s="38">
        <f>_xll.BDP($D6,$AF$5)</f>
        <v>36.159999999999997</v>
      </c>
      <c r="AG6" s="10">
        <f>_xll.BDP($D6,$AG$5)</f>
        <v>36.950000000000003</v>
      </c>
      <c r="AH6" s="12">
        <f>$AD6/$AG6-1</f>
        <v>-2.3004059539918797E-2</v>
      </c>
      <c r="AI6" s="10">
        <f>_xll.BDP($D6,$AI$5)</f>
        <v>24.4</v>
      </c>
      <c r="AJ6" s="12">
        <f>$AD6/$AI6-1</f>
        <v>0.47950819672131173</v>
      </c>
    </row>
    <row r="7" spans="3:36" x14ac:dyDescent="0.25">
      <c r="C7">
        <v>2</v>
      </c>
      <c r="D7" s="1" t="str">
        <f>DATA!B4</f>
        <v>TTD US Equity</v>
      </c>
      <c r="E7" s="1" t="str">
        <f>_xll.BDP($D7,$E$5)</f>
        <v>TRADE DESK INC-A</v>
      </c>
      <c r="F7" s="2" t="str">
        <f>_xll.BDP($D7,$F$5)</f>
        <v>Media</v>
      </c>
      <c r="G7" s="2" t="str">
        <f>_xll.BDP($D7,$G$5)</f>
        <v>Advertising</v>
      </c>
      <c r="H7" s="35" t="str">
        <f>_xll.BDP($D7,$H$5)</f>
        <v>15/02/2023</v>
      </c>
      <c r="I7" s="3">
        <f t="shared" ref="I7:I70" ca="1" si="1">$H7-$I$5</f>
        <v>9</v>
      </c>
      <c r="J7" s="2">
        <f>_xll.BDP($D7,$J$5)</f>
        <v>0</v>
      </c>
      <c r="K7" s="2" t="e">
        <v>#NAME?</v>
      </c>
      <c r="L7" s="2" t="e">
        <v>#NAME?</v>
      </c>
      <c r="M7" s="1" t="str">
        <f>_xll.BDP($D7,$M$5)</f>
        <v>UNITED STATES</v>
      </c>
      <c r="N7" s="1" t="str">
        <f>_xll.BDP($D7,$N$5)</f>
        <v>USD</v>
      </c>
      <c r="O7" s="4">
        <f>_xll.BDP($D7,$O$5)</f>
        <v>202.82822984658299</v>
      </c>
      <c r="P7" s="40" t="str">
        <f>_xll.BDP($D7,$P$5)</f>
        <v>#N/A N/A</v>
      </c>
      <c r="Q7" s="47">
        <f>_xll.BDP($D7,$Q$5)/1000000</f>
        <v>25870.663061950003</v>
      </c>
      <c r="R7" s="47">
        <f>_xll.BDP($D7,$R$5)</f>
        <v>24816.015061950002</v>
      </c>
      <c r="S7" s="47">
        <f t="shared" si="0"/>
        <v>-1054.648000000001</v>
      </c>
      <c r="T7" s="40">
        <f>_xll.BDP($D7,$T$5)</f>
        <v>-12.208410987764362</v>
      </c>
      <c r="U7" s="2">
        <f>VLOOKUP($D7,DATA!$B$3:$G$2400,6,0)</f>
        <v>0</v>
      </c>
      <c r="V7" s="2">
        <f>VLOOKUP($D7,DATA!$B$3:$AY$2400,47,0)</f>
        <v>0</v>
      </c>
      <c r="W7" s="2">
        <f>VLOOKUP($D7,DATA!$B$3:$AY$2400,48,0)</f>
        <v>0</v>
      </c>
      <c r="X7" s="2">
        <f>VLOOKUP($D7,DATA!$B$3:$AY$2400,49,0)</f>
        <v>0</v>
      </c>
      <c r="Y7" s="44">
        <f>VLOOKUP($D7,DATA!$B$3:$AY$2400,50,0)</f>
        <v>0</v>
      </c>
      <c r="Z7" s="45">
        <f t="shared" ref="Z7:Z70" si="2">(Y7/AD7)-1</f>
        <v>-1</v>
      </c>
      <c r="AA7" s="42">
        <f>_xll.BDP($D7,$AA$5)</f>
        <v>59.476188659667969</v>
      </c>
      <c r="AB7" s="59">
        <f t="shared" ref="AB7:AB70" si="3">($AA7/$AD7)-1</f>
        <v>0.12761756867320062</v>
      </c>
      <c r="AC7" s="41">
        <f>$AD7/_xll.BDP($D7,$AC$5)-1</f>
        <v>0.17655587776042836</v>
      </c>
      <c r="AD7" s="36">
        <f>_xll.BDP($D7,$AD$5)</f>
        <v>52.744999999999997</v>
      </c>
      <c r="AE7" s="37">
        <f t="shared" ref="AE7:AE70" si="4">($AD7-$AF7)/$AD7</f>
        <v>-6.7304957815907483E-3</v>
      </c>
      <c r="AF7" s="38">
        <f>_xll.BDP($D7,$AF$5)</f>
        <v>53.1</v>
      </c>
      <c r="AG7" s="10">
        <f>_xll.BDP($D7,$AG$5)</f>
        <v>86.88</v>
      </c>
      <c r="AH7" s="12">
        <f t="shared" ref="AH7:AH13" si="5">$AD7/$AG7-1</f>
        <v>-0.39289825046040516</v>
      </c>
      <c r="AI7" s="10">
        <f>_xll.BDP($D7,$AI$5)</f>
        <v>39</v>
      </c>
      <c r="AJ7" s="12">
        <f t="shared" ref="AJ7:AJ13" si="6">$AD7/$AI7-1</f>
        <v>0.35243589743589743</v>
      </c>
    </row>
    <row r="8" spans="3:36" x14ac:dyDescent="0.25">
      <c r="C8">
        <v>3</v>
      </c>
      <c r="D8" s="1" t="str">
        <f>DATA!B5</f>
        <v>OMC US Equity</v>
      </c>
      <c r="E8" s="1" t="str">
        <f>_xll.BDP($D8,$E$5)</f>
        <v>OMNICOM GROUP</v>
      </c>
      <c r="F8" s="2" t="str">
        <f>_xll.BDP($D8,$F$5)</f>
        <v>Media</v>
      </c>
      <c r="G8" s="2" t="str">
        <f>_xll.BDP($D8,$G$5)</f>
        <v>Advertising</v>
      </c>
      <c r="H8" s="35" t="str">
        <f>_xll.BDP($D8,$H$5)</f>
        <v>07/02/2023</v>
      </c>
      <c r="I8" s="3">
        <f t="shared" ca="1" si="1"/>
        <v>1</v>
      </c>
      <c r="J8" s="2">
        <f>_xll.BDP($D8,$J$5)</f>
        <v>2.8</v>
      </c>
      <c r="K8" s="2" t="str">
        <f>_xll.BDP($D8,$K$5)</f>
        <v>20/12/2022</v>
      </c>
      <c r="L8" s="2" t="str">
        <f>_xll.BDP($D8,$L$5)</f>
        <v>11/01/2023</v>
      </c>
      <c r="M8" s="1" t="str">
        <f>_xll.BDP($D8,$M$5)</f>
        <v>UNITED STATES</v>
      </c>
      <c r="N8" s="1" t="str">
        <f>_xll.BDP($D8,$N$5)</f>
        <v>USD</v>
      </c>
      <c r="O8" s="4">
        <f>_xll.BDP($D8,$O$5)</f>
        <v>6.7767073957424193</v>
      </c>
      <c r="P8" s="40">
        <f>_xll.BDP($D8,$P$5)</f>
        <v>13.364453896760198</v>
      </c>
      <c r="Q8" s="47">
        <f>_xll.BDP($D8,$Q$5)/1000000</f>
        <v>18513.545261120002</v>
      </c>
      <c r="R8" s="47">
        <f>_xll.BDP($D8,$R$5)</f>
        <v>22494.345261120001</v>
      </c>
      <c r="S8" s="47">
        <f t="shared" si="0"/>
        <v>3980.7999999999993</v>
      </c>
      <c r="T8" s="40">
        <f>_xll.BDP($D8,$T$5)</f>
        <v>1.3516497962403047</v>
      </c>
      <c r="U8" s="2">
        <f>VLOOKUP($D8,DATA!$B$3:$G$2400,6,0)</f>
        <v>-0.53256865949952803</v>
      </c>
      <c r="V8" s="2" t="str">
        <f>VLOOKUP($D8,DATA!$B$3:$AY$2400,47,0)</f>
        <v>Strategical</v>
      </c>
      <c r="W8" s="2">
        <f>VLOOKUP($D8,DATA!$B$3:$AY$2400,48,0)</f>
        <v>80.769230769230759</v>
      </c>
      <c r="X8" s="2">
        <f>VLOOKUP($D8,DATA!$B$3:$AY$2400,49,0)</f>
        <v>70</v>
      </c>
      <c r="Y8" s="44">
        <f>VLOOKUP($D8,DATA!$B$3:$AY$2400,50,0)</f>
        <v>115</v>
      </c>
      <c r="Z8" s="45">
        <f t="shared" si="2"/>
        <v>0.26994644138921098</v>
      </c>
      <c r="AA8" s="42">
        <f>_xll.BDP($D8,$AA$5)</f>
        <v>83.444442749023438</v>
      </c>
      <c r="AB8" s="59">
        <f t="shared" si="3"/>
        <v>-7.852197284497342E-2</v>
      </c>
      <c r="AC8" s="41">
        <f>$AD8/_xll.BDP($D8,$AC$5)-1</f>
        <v>0.11015079073188683</v>
      </c>
      <c r="AD8" s="36">
        <f>_xll.BDP($D8,$AD$5)</f>
        <v>90.555000000000007</v>
      </c>
      <c r="AE8" s="37">
        <f t="shared" si="4"/>
        <v>-1.2754679476561061E-2</v>
      </c>
      <c r="AF8" s="38">
        <f>_xll.BDP($D8,$AF$5)</f>
        <v>91.71</v>
      </c>
      <c r="AG8" s="10">
        <f>_xll.BDP($D8,$AG$5)</f>
        <v>92.715000000000003</v>
      </c>
      <c r="AH8" s="12">
        <f t="shared" si="5"/>
        <v>-2.3297201100145548E-2</v>
      </c>
      <c r="AI8" s="10">
        <f>_xll.BDP($D8,$AI$5)</f>
        <v>61.31</v>
      </c>
      <c r="AJ8" s="12">
        <f t="shared" si="6"/>
        <v>0.47700212037188061</v>
      </c>
    </row>
    <row r="9" spans="3:36" x14ac:dyDescent="0.25">
      <c r="C9">
        <v>4</v>
      </c>
      <c r="D9" s="1" t="str">
        <f>DATA!B6</f>
        <v>IPG US Equity</v>
      </c>
      <c r="E9" s="1" t="str">
        <f>_xll.BDP($D9,$E$5)</f>
        <v>INTERPUBLIC GRP</v>
      </c>
      <c r="F9" s="2" t="str">
        <f>_xll.BDP($D9,$F$5)</f>
        <v>Media</v>
      </c>
      <c r="G9" s="2" t="str">
        <f>_xll.BDP($D9,$G$5)</f>
        <v>Advertising</v>
      </c>
      <c r="H9" s="35" t="str">
        <f>_xll.BDP($D9,$H$5)</f>
        <v>09/02/2023</v>
      </c>
      <c r="I9" s="3">
        <f t="shared" ca="1" si="1"/>
        <v>3</v>
      </c>
      <c r="J9" s="2">
        <f>_xll.BDP($D9,$J$5)</f>
        <v>1.08</v>
      </c>
      <c r="K9" s="2" t="str">
        <f>_xll.BDP($D9,$K$5)</f>
        <v>30/11/2022</v>
      </c>
      <c r="L9" s="2" t="str">
        <f>_xll.BDP($D9,$L$5)</f>
        <v>15/12/2022</v>
      </c>
      <c r="M9" s="1" t="str">
        <f>_xll.BDP($D9,$M$5)</f>
        <v>UNITED STATES</v>
      </c>
      <c r="N9" s="1" t="str">
        <f>_xll.BDP($D9,$N$5)</f>
        <v>USD</v>
      </c>
      <c r="O9" s="4">
        <f>_xll.BDP($D9,$O$5)</f>
        <v>8.1240064500124038</v>
      </c>
      <c r="P9" s="40">
        <f>_xll.BDP($D9,$P$5)</f>
        <v>16.383780387705567</v>
      </c>
      <c r="Q9" s="47">
        <f>_xll.BDP($D9,$Q$5)/1000000</f>
        <v>15206.85746252</v>
      </c>
      <c r="R9" s="47">
        <f>_xll.BDP($D9,$R$5)</f>
        <v>18106.45746252</v>
      </c>
      <c r="S9" s="47">
        <f t="shared" si="0"/>
        <v>2899.6000000000004</v>
      </c>
      <c r="T9" s="40">
        <f>_xll.BDP($D9,$T$5)</f>
        <v>1.6984858459512837</v>
      </c>
      <c r="U9" s="2">
        <f>VLOOKUP($D9,DATA!$B$3:$G$2400,6,0)</f>
        <v>-0.84684413528638003</v>
      </c>
      <c r="V9" s="2" t="str">
        <f>VLOOKUP($D9,DATA!$B$3:$AY$2400,47,0)</f>
        <v>Strategical</v>
      </c>
      <c r="W9" s="2">
        <f>VLOOKUP($D9,DATA!$B$3:$AY$2400,48,0)</f>
        <v>19.23076923076923</v>
      </c>
      <c r="X9" s="2">
        <f>VLOOKUP($D9,DATA!$B$3:$AY$2400,49,0)</f>
        <v>16.666666666666668</v>
      </c>
      <c r="Y9" s="44">
        <f>VLOOKUP($D9,DATA!$B$3:$AY$2400,50,0)</f>
        <v>28</v>
      </c>
      <c r="Z9" s="45">
        <f t="shared" si="2"/>
        <v>-0.28598750478133372</v>
      </c>
      <c r="AA9" s="42">
        <f>_xll.BDP($D9,$AA$5)</f>
        <v>37.799999237060547</v>
      </c>
      <c r="AB9" s="59">
        <f t="shared" si="3"/>
        <v>-3.6083150910097062E-2</v>
      </c>
      <c r="AC9" s="41">
        <f>$AD9/_xll.BDP($D9,$AC$5)-1</f>
        <v>0.17727409186430498</v>
      </c>
      <c r="AD9" s="36">
        <f>_xll.BDP($D9,$AD$5)</f>
        <v>39.215000000000003</v>
      </c>
      <c r="AE9" s="37">
        <f t="shared" si="4"/>
        <v>2.6775468570701001E-3</v>
      </c>
      <c r="AF9" s="38">
        <f>_xll.BDP($D9,$AF$5)</f>
        <v>39.11</v>
      </c>
      <c r="AG9" s="10">
        <f>_xll.BDP($D9,$AG$5)</f>
        <v>39.979999999999997</v>
      </c>
      <c r="AH9" s="12">
        <f t="shared" si="5"/>
        <v>-1.9134567283641712E-2</v>
      </c>
      <c r="AI9" s="10">
        <f>_xll.BDP($D9,$AI$5)</f>
        <v>25.14</v>
      </c>
      <c r="AJ9" s="12">
        <f t="shared" si="6"/>
        <v>0.55986475735879093</v>
      </c>
    </row>
    <row r="10" spans="3:36" x14ac:dyDescent="0.25">
      <c r="C10">
        <v>5</v>
      </c>
      <c r="D10" s="1" t="str">
        <f>DATA!B7</f>
        <v>FDS US Equity</v>
      </c>
      <c r="E10" s="1" t="str">
        <f>_xll.BDP($D10,$E$5)</f>
        <v>FACTSET RESEARCH</v>
      </c>
      <c r="F10" s="2" t="str">
        <f>_xll.BDP($D10,$F$5)</f>
        <v>Capital Markets</v>
      </c>
      <c r="G10" s="2" t="str">
        <f>_xll.BDP($D10,$G$5)</f>
        <v>Financial Exchanges &amp; Data</v>
      </c>
      <c r="H10" s="35" t="str">
        <f>_xll.BDP($D10,$H$5)</f>
        <v>24/03/2023</v>
      </c>
      <c r="I10" s="3">
        <f t="shared" ca="1" si="1"/>
        <v>46</v>
      </c>
      <c r="J10" s="2">
        <f>_xll.BDP($D10,$J$5)</f>
        <v>3.42</v>
      </c>
      <c r="K10" s="2" t="str">
        <f>_xll.BDP($D10,$K$5)</f>
        <v>27/02/2023</v>
      </c>
      <c r="L10" s="2" t="str">
        <f>_xll.BDP($D10,$L$5)</f>
        <v>16/03/2023</v>
      </c>
      <c r="M10" s="1" t="str">
        <f>_xll.BDP($D10,$M$5)</f>
        <v>UNITED STATES</v>
      </c>
      <c r="N10" s="1" t="str">
        <f>_xll.BDP($D10,$N$5)</f>
        <v>USD</v>
      </c>
      <c r="O10" s="4">
        <f>_xll.BDP($D10,$O$5)</f>
        <v>23.863441060022222</v>
      </c>
      <c r="P10" s="40">
        <f>_xll.BDP($D10,$P$5)</f>
        <v>29.824409616693242</v>
      </c>
      <c r="Q10" s="47">
        <f>_xll.BDP($D10,$Q$5)/1000000</f>
        <v>16346.153659239999</v>
      </c>
      <c r="R10" s="47">
        <f>_xll.BDP($D10,$R$5)</f>
        <v>17966.46965924</v>
      </c>
      <c r="S10" s="47">
        <f t="shared" si="0"/>
        <v>1620.3160000000007</v>
      </c>
      <c r="T10" s="40">
        <f>_xll.BDP($D10,$T$5)</f>
        <v>2.4761692269134605</v>
      </c>
      <c r="U10" s="2">
        <f>VLOOKUP($D10,DATA!$B$3:$G$2400,6,0)</f>
        <v>2.706308616469181</v>
      </c>
      <c r="V10" s="2" t="str">
        <f>VLOOKUP($D10,DATA!$B$3:$AY$2400,47,0)</f>
        <v>Strategical</v>
      </c>
      <c r="W10" s="2">
        <f>VLOOKUP($D10,DATA!$B$3:$AY$2400,48,0)</f>
        <v>138.46153846153845</v>
      </c>
      <c r="X10" s="2">
        <f>VLOOKUP($D10,DATA!$B$3:$AY$2400,49,0)</f>
        <v>120</v>
      </c>
      <c r="Y10" s="44">
        <f>VLOOKUP($D10,DATA!$B$3:$AY$2400,50,0)</f>
        <v>210</v>
      </c>
      <c r="Z10" s="45">
        <f t="shared" si="2"/>
        <v>-0.5120477728466204</v>
      </c>
      <c r="AA10" s="42">
        <f>_xll.BDP($D10,$AA$5)</f>
        <v>433.6363525390625</v>
      </c>
      <c r="AB10" s="59">
        <f t="shared" si="3"/>
        <v>7.5896380766840021E-3</v>
      </c>
      <c r="AC10" s="41">
        <f>$AD10/_xll.BDP($D10,$AC$5)-1</f>
        <v>7.2680142568729567E-2</v>
      </c>
      <c r="AD10" s="36">
        <f>_xll.BDP($D10,$AD$5)</f>
        <v>430.37</v>
      </c>
      <c r="AE10" s="37">
        <f t="shared" si="4"/>
        <v>6.529265515719038E-3</v>
      </c>
      <c r="AF10" s="38">
        <f>_xll.BDP($D10,$AF$5)</f>
        <v>427.56</v>
      </c>
      <c r="AG10" s="10">
        <f>_xll.BDP($D10,$AG$5)</f>
        <v>474.13</v>
      </c>
      <c r="AH10" s="12">
        <f t="shared" si="5"/>
        <v>-9.2295362031510342E-2</v>
      </c>
      <c r="AI10" s="10">
        <f>_xll.BDP($D10,$AI$5)</f>
        <v>345.92</v>
      </c>
      <c r="AJ10" s="12">
        <f t="shared" si="6"/>
        <v>0.2441315911193338</v>
      </c>
    </row>
    <row r="11" spans="3:36" x14ac:dyDescent="0.25">
      <c r="C11">
        <v>6</v>
      </c>
      <c r="D11" s="1" t="str">
        <f>DATA!B8</f>
        <v>ANET US Equity</v>
      </c>
      <c r="E11" s="1" t="str">
        <f>_xll.BDP($D11,$E$5)</f>
        <v>ARISTA NETWORKS</v>
      </c>
      <c r="F11" s="2" t="str">
        <f>_xll.BDP($D11,$F$5)</f>
        <v>Communications Equipment</v>
      </c>
      <c r="G11" s="2" t="str">
        <f>_xll.BDP($D11,$G$5)</f>
        <v>Communications Equipment</v>
      </c>
      <c r="H11" s="35" t="str">
        <f>_xll.BDP($D11,$H$5)</f>
        <v>13/02/2023</v>
      </c>
      <c r="I11" s="3">
        <f t="shared" ca="1" si="1"/>
        <v>7</v>
      </c>
      <c r="J11" s="2">
        <f>_xll.BDP($D11,$J$5)</f>
        <v>0</v>
      </c>
      <c r="K11" s="2" t="e">
        <v>#NAME?</v>
      </c>
      <c r="L11" s="2" t="e">
        <v>#NAME?</v>
      </c>
      <c r="M11" s="1" t="str">
        <f>_xll.BDP($D11,$M$5)</f>
        <v>UNITED STATES</v>
      </c>
      <c r="N11" s="1" t="str">
        <f>_xll.BDP($D11,$N$5)</f>
        <v>USD</v>
      </c>
      <c r="O11" s="4">
        <f>_xll.BDP($D11,$O$5)</f>
        <v>40.585027284824989</v>
      </c>
      <c r="P11" s="40">
        <f>_xll.BDP($D11,$P$5)</f>
        <v>39.150811021861649</v>
      </c>
      <c r="Q11" s="47">
        <f>_xll.BDP($D11,$Q$5)/1000000</f>
        <v>39874.170661839999</v>
      </c>
      <c r="R11" s="47">
        <f>_xll.BDP($D11,$R$5)</f>
        <v>36941.166661839998</v>
      </c>
      <c r="S11" s="47">
        <f t="shared" si="0"/>
        <v>-2933.0040000000008</v>
      </c>
      <c r="T11" s="40">
        <f>_xll.BDP($D11,$T$5)</f>
        <v>-2.1228823680130633</v>
      </c>
      <c r="U11" s="2">
        <f>VLOOKUP($D11,DATA!$B$3:$G$2400,6,0)</f>
        <v>0</v>
      </c>
      <c r="V11" s="2">
        <f>VLOOKUP($D11,DATA!$B$3:$AY$2400,47,0)</f>
        <v>0</v>
      </c>
      <c r="W11" s="2">
        <f>VLOOKUP($D11,DATA!$B$3:$AY$2400,48,0)</f>
        <v>0</v>
      </c>
      <c r="X11" s="2">
        <f>VLOOKUP($D11,DATA!$B$3:$AY$2400,49,0)</f>
        <v>0</v>
      </c>
      <c r="Y11" s="44">
        <f>VLOOKUP($D11,DATA!$B$3:$AY$2400,50,0)</f>
        <v>0</v>
      </c>
      <c r="Z11" s="45">
        <f t="shared" si="2"/>
        <v>-1</v>
      </c>
      <c r="AA11" s="42">
        <f>_xll.BDP($D11,$AA$5)</f>
        <v>163.5</v>
      </c>
      <c r="AB11" s="59">
        <f t="shared" si="3"/>
        <v>0.23358985966500678</v>
      </c>
      <c r="AC11" s="41">
        <f>$AD11/_xll.BDP($D11,$AC$5)-1</f>
        <v>9.2212608158219966E-2</v>
      </c>
      <c r="AD11" s="36">
        <f>_xll.BDP($D11,$AD$5)</f>
        <v>132.54</v>
      </c>
      <c r="AE11" s="37">
        <f t="shared" si="4"/>
        <v>4.3760374226647358E-3</v>
      </c>
      <c r="AF11" s="38">
        <f>_xll.BDP($D11,$AF$5)</f>
        <v>131.96</v>
      </c>
      <c r="AG11" s="10">
        <f>_xll.BDP($D11,$AG$5)</f>
        <v>143.57</v>
      </c>
      <c r="AH11" s="12">
        <f t="shared" si="5"/>
        <v>-7.6826635090896489E-2</v>
      </c>
      <c r="AI11" s="10">
        <f>_xll.BDP($D11,$AI$5)</f>
        <v>89.114999999999995</v>
      </c>
      <c r="AJ11" s="12">
        <f t="shared" si="6"/>
        <v>0.48729170173371483</v>
      </c>
    </row>
    <row r="12" spans="3:36" x14ac:dyDescent="0.25">
      <c r="C12">
        <v>7</v>
      </c>
      <c r="D12" s="1" t="str">
        <f>DATA!B9</f>
        <v>UI US Equity</v>
      </c>
      <c r="E12" s="1" t="str">
        <f>_xll.BDP($D12,$E$5)</f>
        <v>UBIQUITI INC</v>
      </c>
      <c r="F12" s="2" t="str">
        <f>_xll.BDP($D12,$F$5)</f>
        <v>Communications Equipment</v>
      </c>
      <c r="G12" s="2" t="str">
        <f>_xll.BDP($D12,$G$5)</f>
        <v>Communications Equipment</v>
      </c>
      <c r="H12" s="35" t="str">
        <f>_xll.BDP($D12,$H$5)</f>
        <v>05/05/2023</v>
      </c>
      <c r="I12" s="3">
        <f t="shared" ca="1" si="1"/>
        <v>88</v>
      </c>
      <c r="J12" s="2">
        <f>_xll.BDP($D12,$J$5)</f>
        <v>2.4</v>
      </c>
      <c r="K12" s="2" t="str">
        <f>_xll.BDP($D12,$K$5)</f>
        <v>10/02/2023</v>
      </c>
      <c r="L12" s="2" t="str">
        <f>_xll.BDP($D12,$L$5)</f>
        <v>21/02/2023</v>
      </c>
      <c r="M12" s="1" t="str">
        <f>_xll.BDP($D12,$M$5)</f>
        <v>UNITED STATES</v>
      </c>
      <c r="N12" s="1" t="str">
        <f>_xll.BDP($D12,$N$5)</f>
        <v>USD</v>
      </c>
      <c r="O12" s="4">
        <f>_xll.BDP($D12,$O$5)</f>
        <v>32.084776601729033</v>
      </c>
      <c r="P12" s="40">
        <f>_xll.BDP($D12,$P$5)</f>
        <v>48.819128948709235</v>
      </c>
      <c r="Q12" s="47">
        <f>_xll.BDP($D12,$Q$5)/1000000</f>
        <v>16966.534026419999</v>
      </c>
      <c r="R12" s="47">
        <f>_xll.BDP($D12,$R$5)</f>
        <v>17763.026026419997</v>
      </c>
      <c r="S12" s="47">
        <f t="shared" si="0"/>
        <v>796.49199999999837</v>
      </c>
      <c r="T12" s="40">
        <f>_xll.BDP($D12,$T$5)</f>
        <v>1.6909186249180008</v>
      </c>
      <c r="U12" s="2">
        <f>VLOOKUP($D12,DATA!$B$3:$G$2400,6,0)</f>
        <v>0</v>
      </c>
      <c r="V12" s="2">
        <f>VLOOKUP($D12,DATA!$B$3:$AY$2400,47,0)</f>
        <v>0</v>
      </c>
      <c r="W12" s="2">
        <f>VLOOKUP($D12,DATA!$B$3:$AY$2400,48,0)</f>
        <v>0</v>
      </c>
      <c r="X12" s="2">
        <f>VLOOKUP($D12,DATA!$B$3:$AY$2400,49,0)</f>
        <v>0</v>
      </c>
      <c r="Y12" s="44">
        <f>VLOOKUP($D12,DATA!$B$3:$AY$2400,50,0)</f>
        <v>0</v>
      </c>
      <c r="Z12" s="45">
        <f t="shared" si="2"/>
        <v>-1</v>
      </c>
      <c r="AA12" s="42">
        <f>_xll.BDP($D12,$AA$5)</f>
        <v>320.5</v>
      </c>
      <c r="AB12" s="59">
        <f t="shared" si="3"/>
        <v>0.13391119759419778</v>
      </c>
      <c r="AC12" s="41">
        <f>$AD12/_xll.BDP($D12,$AC$5)-1</f>
        <v>3.3341863780938175E-2</v>
      </c>
      <c r="AD12" s="36">
        <f>_xll.BDP($D12,$AD$5)</f>
        <v>282.64999999999998</v>
      </c>
      <c r="AE12" s="37">
        <f t="shared" si="4"/>
        <v>-4.3870511232973969E-3</v>
      </c>
      <c r="AF12" s="38">
        <f>_xll.BDP($D12,$AF$5)</f>
        <v>283.89</v>
      </c>
      <c r="AG12" s="10">
        <f>_xll.BDP($D12,$AG$5)</f>
        <v>350.63</v>
      </c>
      <c r="AH12" s="12">
        <f t="shared" si="5"/>
        <v>-0.19387958816986572</v>
      </c>
      <c r="AI12" s="10">
        <f>_xll.BDP($D12,$AI$5)</f>
        <v>218.14500000000001</v>
      </c>
      <c r="AJ12" s="12">
        <f t="shared" si="6"/>
        <v>0.29569781567306141</v>
      </c>
    </row>
    <row r="13" spans="3:36" x14ac:dyDescent="0.25">
      <c r="C13">
        <v>8</v>
      </c>
      <c r="D13" s="1" t="str">
        <f>DATA!B10</f>
        <v>CSCO US Equity</v>
      </c>
      <c r="E13" s="1" t="str">
        <f>_xll.BDP($D13,$E$5)</f>
        <v>CISCO SYSTEMS</v>
      </c>
      <c r="F13" s="2" t="str">
        <f>_xll.BDP($D13,$F$5)</f>
        <v>Communications Equipment</v>
      </c>
      <c r="G13" s="2" t="str">
        <f>_xll.BDP($D13,$G$5)</f>
        <v>Communications Equipment</v>
      </c>
      <c r="H13" s="35" t="str">
        <f>_xll.BDP($D13,$H$5)</f>
        <v>15/02/2023</v>
      </c>
      <c r="I13" s="3">
        <f t="shared" ca="1" si="1"/>
        <v>9</v>
      </c>
      <c r="J13" s="2">
        <f>_xll.BDP($D13,$J$5)</f>
        <v>1.5</v>
      </c>
      <c r="K13" s="2" t="str">
        <f>_xll.BDP($D13,$K$5)</f>
        <v>04/01/2023</v>
      </c>
      <c r="L13" s="2" t="str">
        <f>_xll.BDP($D13,$L$5)</f>
        <v>25/01/2023</v>
      </c>
      <c r="M13" s="1" t="str">
        <f>_xll.BDP($D13,$M$5)</f>
        <v>UNITED STATES</v>
      </c>
      <c r="N13" s="1" t="str">
        <f>_xll.BDP($D13,$N$5)</f>
        <v>USD</v>
      </c>
      <c r="O13" s="4">
        <f>_xll.BDP($D13,$O$5)</f>
        <v>10.67335334734314</v>
      </c>
      <c r="P13" s="40">
        <f>_xll.BDP($D13,$P$5)</f>
        <v>17.064566466767218</v>
      </c>
      <c r="Q13" s="47">
        <f>_xll.BDP($D13,$Q$5)/1000000</f>
        <v>196531.65053391998</v>
      </c>
      <c r="R13" s="47">
        <f>_xll.BDP($D13,$R$5)</f>
        <v>186600.65053391998</v>
      </c>
      <c r="S13" s="47">
        <f t="shared" si="0"/>
        <v>-9931</v>
      </c>
      <c r="T13" s="40">
        <f>_xll.BDP($D13,$T$5)</f>
        <v>-0.60922642782651371</v>
      </c>
      <c r="U13" s="2">
        <f>VLOOKUP($D13,DATA!$B$3:$G$2400,6,0)</f>
        <v>0</v>
      </c>
      <c r="V13" s="2">
        <f>VLOOKUP($D13,DATA!$B$3:$AY$2400,47,0)</f>
        <v>0</v>
      </c>
      <c r="W13" s="2">
        <f>VLOOKUP($D13,DATA!$B$3:$AY$2400,48,0)</f>
        <v>0</v>
      </c>
      <c r="X13" s="2">
        <f>VLOOKUP($D13,DATA!$B$3:$AY$2400,49,0)</f>
        <v>0</v>
      </c>
      <c r="Y13" s="44">
        <f>VLOOKUP($D13,DATA!$B$3:$AY$2400,50,0)</f>
        <v>0</v>
      </c>
      <c r="Z13" s="45">
        <f t="shared" si="2"/>
        <v>-1</v>
      </c>
      <c r="AA13" s="42">
        <f>_xll.BDP($D13,$AA$5)</f>
        <v>53.828571319580078</v>
      </c>
      <c r="AB13" s="59">
        <f t="shared" si="3"/>
        <v>0.12189602583534986</v>
      </c>
      <c r="AC13" s="41">
        <f>$AD13/_xll.BDP($D13,$AC$5)-1</f>
        <v>7.1368597816958701E-3</v>
      </c>
      <c r="AD13" s="36">
        <f>_xll.BDP($D13,$AD$5)</f>
        <v>47.98</v>
      </c>
      <c r="AE13" s="37">
        <f t="shared" si="4"/>
        <v>-1.3547311379741678E-2</v>
      </c>
      <c r="AF13" s="38">
        <f>_xll.BDP($D13,$AF$5)</f>
        <v>48.63</v>
      </c>
      <c r="AG13" s="10">
        <f>_xll.BDP($D13,$AG$5)</f>
        <v>57.69</v>
      </c>
      <c r="AH13" s="12">
        <f t="shared" si="5"/>
        <v>-0.16831339920263477</v>
      </c>
      <c r="AI13" s="10">
        <f>_xll.BDP($D13,$AI$5)</f>
        <v>38.604999999999997</v>
      </c>
      <c r="AJ13" s="12">
        <f t="shared" si="6"/>
        <v>0.24284419116694722</v>
      </c>
    </row>
    <row r="14" spans="3:36" x14ac:dyDescent="0.25">
      <c r="C14">
        <v>9</v>
      </c>
      <c r="D14" s="1" t="str">
        <f>DATA!B11</f>
        <v>MSI US Equity</v>
      </c>
      <c r="E14" s="1" t="str">
        <f>_xll.BDP($D14,$E$5)</f>
        <v>MOTOROLA SOLUTIO</v>
      </c>
      <c r="F14" s="2" t="str">
        <f>_xll.BDP($D14,$F$5)</f>
        <v>Communications Equipment</v>
      </c>
      <c r="G14" s="2" t="str">
        <f>_xll.BDP($D14,$G$5)</f>
        <v>Communications Equipment</v>
      </c>
      <c r="H14" s="35" t="str">
        <f>_xll.BDP($D14,$H$5)</f>
        <v>09/02/2023</v>
      </c>
      <c r="I14" s="3">
        <f t="shared" ca="1" si="1"/>
        <v>3</v>
      </c>
      <c r="J14" s="2">
        <f>_xll.BDP($D14,$J$5)</f>
        <v>2.92</v>
      </c>
      <c r="K14" s="2" t="str">
        <f>_xll.BDP($D14,$K$5)</f>
        <v>14/12/2022</v>
      </c>
      <c r="L14" s="2" t="str">
        <f>_xll.BDP($D14,$L$5)</f>
        <v>13/01/2023</v>
      </c>
      <c r="M14" s="1" t="str">
        <f>_xll.BDP($D14,$M$5)</f>
        <v>UNITED STATES</v>
      </c>
      <c r="N14" s="1" t="str">
        <f>_xll.BDP($D14,$N$5)</f>
        <v>USD</v>
      </c>
      <c r="O14" s="4">
        <f>_xll.BDP($D14,$O$5)</f>
        <v>21.626581786793263</v>
      </c>
      <c r="P14" s="40">
        <f>_xll.BDP($D14,$P$5)</f>
        <v>31.814645180672294</v>
      </c>
      <c r="Q14" s="47">
        <f>_xll.BDP($D14,$Q$5)/1000000</f>
        <v>42825.757921169999</v>
      </c>
      <c r="R14" s="47">
        <f>_xll.BDP($D14,$R$5)</f>
        <v>48409.757921169999</v>
      </c>
      <c r="S14" s="47">
        <f t="shared" si="0"/>
        <v>5584</v>
      </c>
      <c r="T14" s="40">
        <f>_xll.BDP($D14,$T$5)</f>
        <v>2.6727447216890594</v>
      </c>
      <c r="U14" s="2">
        <f>VLOOKUP($D14,DATA!$B$3:$G$2400,6,0)</f>
        <v>0</v>
      </c>
      <c r="V14" s="2">
        <f>VLOOKUP($D14,DATA!$B$3:$AY$2400,47,0)</f>
        <v>0</v>
      </c>
      <c r="W14" s="2">
        <f>VLOOKUP($D14,DATA!$B$3:$AY$2400,48,0)</f>
        <v>0</v>
      </c>
      <c r="X14" s="2">
        <f>VLOOKUP($D14,DATA!$B$3:$AY$2400,49,0)</f>
        <v>0</v>
      </c>
      <c r="Y14" s="44">
        <f>VLOOKUP($D14,DATA!$B$3:$AY$2400,50,0)</f>
        <v>0</v>
      </c>
      <c r="Z14" s="45">
        <f t="shared" si="2"/>
        <v>-1</v>
      </c>
      <c r="AA14" s="42">
        <f>_xll.BDP($D14,$AA$5)</f>
        <v>264.60000610351563</v>
      </c>
      <c r="AB14" s="59">
        <f t="shared" si="3"/>
        <v>2.1976772251035559E-2</v>
      </c>
      <c r="AC14" s="41">
        <f>$AD14/_xll.BDP($D14,$AC$5)-1</f>
        <v>4.6563967250010663E-3</v>
      </c>
      <c r="AD14" s="36">
        <f>_xll.BDP($D14,$AD$5)</f>
        <v>258.91000000000003</v>
      </c>
      <c r="AE14" s="37">
        <f t="shared" si="4"/>
        <v>9.5399945927157198E-3</v>
      </c>
      <c r="AF14" s="38">
        <f>_xll.BDP($D14,$AF$5)</f>
        <v>256.44</v>
      </c>
      <c r="AG14" s="10">
        <f>_xll.BDP($D14,$AG$5)</f>
        <v>275.16000000000003</v>
      </c>
      <c r="AH14" s="12" t="e">
        <v>#NAME?</v>
      </c>
      <c r="AI14" s="10">
        <f>_xll.BDP($D14,$AI$5)</f>
        <v>195.17500000000001</v>
      </c>
      <c r="AJ14" s="12" t="e">
        <v>#NAME?</v>
      </c>
    </row>
    <row r="15" spans="3:36" x14ac:dyDescent="0.25">
      <c r="C15">
        <v>10</v>
      </c>
      <c r="D15" s="1" t="str">
        <f>DATA!B12</f>
        <v>JNPR US Equity</v>
      </c>
      <c r="E15" s="1" t="str">
        <f>_xll.BDP($D15,$E$5)</f>
        <v>JUNIPER NETWORKS</v>
      </c>
      <c r="F15" s="2" t="str">
        <f>_xll.BDP($D15,$F$5)</f>
        <v>Communications Equipment</v>
      </c>
      <c r="G15" s="2" t="str">
        <f>_xll.BDP($D15,$G$5)</f>
        <v>Communications Equipment</v>
      </c>
      <c r="H15" s="35" t="str">
        <f>_xll.BDP($D15,$H$5)</f>
        <v>26/04/2023</v>
      </c>
      <c r="I15" s="3">
        <f t="shared" ca="1" si="1"/>
        <v>79</v>
      </c>
      <c r="J15" s="2">
        <f>_xll.BDP($D15,$J$5)</f>
        <v>0.84</v>
      </c>
      <c r="K15" s="2" t="str">
        <f>_xll.BDP($D15,$K$5)</f>
        <v>28/02/2023</v>
      </c>
      <c r="L15" s="2" t="str">
        <f>_xll.BDP($D15,$L$5)</f>
        <v>22/03/2023</v>
      </c>
      <c r="M15" s="1" t="str">
        <f>_xll.BDP($D15,$M$5)</f>
        <v>UNITED STATES</v>
      </c>
      <c r="N15" s="1" t="str">
        <f>_xll.BDP($D15,$N$5)</f>
        <v>USD</v>
      </c>
      <c r="O15" s="4">
        <f>_xll.BDP($D15,$O$5)</f>
        <v>14.4019769156507</v>
      </c>
      <c r="P15" s="40">
        <f>_xll.BDP($D15,$P$5)</f>
        <v>23.068548766292746</v>
      </c>
      <c r="Q15" s="47">
        <f>_xll.BDP($D15,$Q$5)/1000000</f>
        <v>9972.4552774594995</v>
      </c>
      <c r="R15" s="47">
        <f>_xll.BDP($D15,$R$5)</f>
        <v>10601.0552774595</v>
      </c>
      <c r="S15" s="47">
        <f t="shared" si="0"/>
        <v>628.60000000000036</v>
      </c>
      <c r="T15" s="40">
        <f>_xll.BDP($D15,$T$5)</f>
        <v>0.85314875135722035</v>
      </c>
      <c r="U15" s="2">
        <f>VLOOKUP($D15,DATA!$B$3:$G$2400,6,0)</f>
        <v>0</v>
      </c>
      <c r="V15" s="2">
        <f>VLOOKUP($D15,DATA!$B$3:$AY$2400,47,0)</f>
        <v>0</v>
      </c>
      <c r="W15" s="2">
        <f>VLOOKUP($D15,DATA!$B$3:$AY$2400,48,0)</f>
        <v>0</v>
      </c>
      <c r="X15" s="2">
        <f>VLOOKUP($D15,DATA!$B$3:$AY$2400,49,0)</f>
        <v>0</v>
      </c>
      <c r="Y15" s="44">
        <f>VLOOKUP($D15,DATA!$B$3:$AY$2400,50,0)</f>
        <v>0</v>
      </c>
      <c r="Z15" s="45">
        <f t="shared" si="2"/>
        <v>-1</v>
      </c>
      <c r="AA15" s="42">
        <f>_xll.BDP($D15,$AA$5)</f>
        <v>35.905555725097656</v>
      </c>
      <c r="AB15" s="59">
        <f t="shared" si="3"/>
        <v>0.15843057670907101</v>
      </c>
      <c r="AC15" s="41">
        <f>$AD15/_xll.BDP($D15,$AC$5)-1</f>
        <v>-3.0193992490613275E-2</v>
      </c>
      <c r="AD15" s="36">
        <f>_xll.BDP($D15,$AD$5)</f>
        <v>30.995000000000001</v>
      </c>
      <c r="AE15" s="37">
        <f t="shared" si="4"/>
        <v>8.549766091305068E-3</v>
      </c>
      <c r="AF15" s="38">
        <f>_xll.BDP($D15,$AF$5)</f>
        <v>30.73</v>
      </c>
      <c r="AG15" s="10">
        <f>_xll.BDP($D15,$AG$5)</f>
        <v>38.14</v>
      </c>
      <c r="AH15" s="12" t="e">
        <v>#NAME?</v>
      </c>
      <c r="AI15" s="10">
        <f>_xll.BDP($D15,$AI$5)</f>
        <v>25.18</v>
      </c>
      <c r="AJ15" s="12" t="e">
        <v>#NAME?</v>
      </c>
    </row>
    <row r="16" spans="3:36" x14ac:dyDescent="0.25">
      <c r="C16">
        <v>11</v>
      </c>
      <c r="D16" s="1" t="str">
        <f>DATA!B13</f>
        <v>NKE US Equity</v>
      </c>
      <c r="E16" s="1" t="str">
        <f>_xll.BDP($D16,$E$5)</f>
        <v>NIKE INC -CL B</v>
      </c>
      <c r="F16" s="2" t="str">
        <f>_xll.BDP($D16,$F$5)</f>
        <v>Textiles, Apparel &amp; Luxury Goo</v>
      </c>
      <c r="G16" s="2" t="str">
        <f>_xll.BDP($D16,$G$5)</f>
        <v>Footwear</v>
      </c>
      <c r="H16" s="35" t="str">
        <f>_xll.BDP($D16,$H$5)</f>
        <v>21/03/2023</v>
      </c>
      <c r="I16" s="3">
        <f t="shared" ca="1" si="1"/>
        <v>43</v>
      </c>
      <c r="J16" s="2">
        <f>_xll.BDP($D16,$J$5)</f>
        <v>1.19</v>
      </c>
      <c r="K16" s="2" t="str">
        <f>_xll.BDP($D16,$K$5)</f>
        <v>02/12/2022</v>
      </c>
      <c r="L16" s="2" t="str">
        <f>_xll.BDP($D16,$L$5)</f>
        <v>28/12/2022</v>
      </c>
      <c r="M16" s="1" t="str">
        <f>_xll.BDP($D16,$M$5)</f>
        <v>UNITED STATES</v>
      </c>
      <c r="N16" s="1" t="str">
        <f>_xll.BDP($D16,$N$5)</f>
        <v>USD</v>
      </c>
      <c r="O16" s="4">
        <f>_xll.BDP($D16,$O$5)</f>
        <v>23.085152378592664</v>
      </c>
      <c r="P16" s="40">
        <f>_xll.BDP($D16,$P$5)</f>
        <v>35.084507901903606</v>
      </c>
      <c r="Q16" s="47">
        <f>_xll.BDP($D16,$Q$5)/1000000</f>
        <v>193122.61953264999</v>
      </c>
      <c r="R16" s="47">
        <f>_xll.BDP($D16,$R$5)</f>
        <v>195026.61953264999</v>
      </c>
      <c r="S16" s="47">
        <f t="shared" si="0"/>
        <v>1904</v>
      </c>
      <c r="T16" s="40">
        <f>_xll.BDP($D16,$T$5)</f>
        <v>0.26892655367231638</v>
      </c>
      <c r="U16" s="2">
        <f>VLOOKUP($D16,DATA!$B$3:$G$2400,6,0)</f>
        <v>0</v>
      </c>
      <c r="V16" s="2">
        <f>VLOOKUP($D16,DATA!$B$3:$AY$2400,47,0)</f>
        <v>0</v>
      </c>
      <c r="W16" s="2">
        <f>VLOOKUP($D16,DATA!$B$3:$AY$2400,48,0)</f>
        <v>0</v>
      </c>
      <c r="X16" s="2">
        <f>VLOOKUP($D16,DATA!$B$3:$AY$2400,49,0)</f>
        <v>0</v>
      </c>
      <c r="Y16" s="44">
        <f>VLOOKUP($D16,DATA!$B$3:$AY$2400,50,0)</f>
        <v>0</v>
      </c>
      <c r="Z16" s="45">
        <f t="shared" si="2"/>
        <v>-1</v>
      </c>
      <c r="AA16" s="42">
        <f>_xll.BDP($D16,$AA$5)</f>
        <v>130.03125</v>
      </c>
      <c r="AB16" s="59">
        <f t="shared" si="3"/>
        <v>3.9501558877608201E-2</v>
      </c>
      <c r="AC16" s="41">
        <f>$AD16/_xll.BDP($D16,$AC$5)-1</f>
        <v>6.9053927014784966E-2</v>
      </c>
      <c r="AD16" s="36">
        <f>_xll.BDP($D16,$AD$5)</f>
        <v>125.09</v>
      </c>
      <c r="AE16" s="37">
        <f t="shared" si="4"/>
        <v>-2.0145495243424703E-2</v>
      </c>
      <c r="AF16" s="38">
        <f>_xll.BDP($D16,$AF$5)</f>
        <v>127.61</v>
      </c>
      <c r="AG16" s="10">
        <f>_xll.BDP($D16,$AG$5)</f>
        <v>147.54</v>
      </c>
      <c r="AH16" s="12" t="e">
        <v>#NAME?</v>
      </c>
      <c r="AI16" s="10">
        <f>_xll.BDP($D16,$AI$5)</f>
        <v>82.22</v>
      </c>
      <c r="AJ16" s="12" t="e">
        <v>#NAME?</v>
      </c>
    </row>
    <row r="17" spans="3:36" x14ac:dyDescent="0.25">
      <c r="C17">
        <v>12</v>
      </c>
      <c r="D17" s="1" t="str">
        <f>DATA!B14</f>
        <v>WBC US Equity</v>
      </c>
      <c r="E17" s="1" t="str">
        <f>_xll.BDP($D17,$E$5)</f>
        <v>WABCO HOLDINGS</v>
      </c>
      <c r="F17" s="2" t="str">
        <f>_xll.BDP($D17,$F$5)</f>
        <v>Machinery</v>
      </c>
      <c r="G17" s="2" t="str">
        <f>_xll.BDP($D17,$G$5)</f>
        <v>Construction Machinery &amp; Heavy</v>
      </c>
      <c r="H17" s="35" t="str">
        <f>_xll.BDP($D17,$H$5)</f>
        <v>#N/A N/A</v>
      </c>
      <c r="I17" s="3" t="e">
        <f t="shared" ca="1" si="1"/>
        <v>#VALUE!</v>
      </c>
      <c r="J17" s="2">
        <f>_xll.BDP($D17,$J$5)</f>
        <v>0</v>
      </c>
      <c r="K17" s="2" t="str">
        <f>_xll.BDP($D17,$K$5)</f>
        <v>27/04/2009</v>
      </c>
      <c r="L17" s="2" t="str">
        <f>_xll.BDP($D17,$L$5)</f>
        <v>#N/A Field Not Applicable</v>
      </c>
      <c r="M17" s="1" t="str">
        <f>_xll.BDP($D17,$M$5)</f>
        <v>UNITED STATES</v>
      </c>
      <c r="N17" s="1" t="str">
        <f>_xll.BDP($D17,$N$5)</f>
        <v>USD</v>
      </c>
      <c r="O17" s="4">
        <f>_xll.BDP($D17,$O$5)</f>
        <v>13.480342882952145</v>
      </c>
      <c r="P17" s="40" t="str">
        <f>_xll.BDP($D17,$P$5)</f>
        <v>#N/A N/A</v>
      </c>
      <c r="Q17" s="47" t="e">
        <f>_xll.BDP($D17,$Q$5)/1000000</f>
        <v>#VALUE!</v>
      </c>
      <c r="R17" s="47" t="str">
        <f>_xll.BDP($D17,$R$5)</f>
        <v>#N/A N/A</v>
      </c>
      <c r="S17" s="47" t="e">
        <f t="shared" si="0"/>
        <v>#VALUE!</v>
      </c>
      <c r="T17" s="40">
        <f>_xll.BDP($D17,$T$5)</f>
        <v>0.68421052631578938</v>
      </c>
      <c r="U17" s="2">
        <f>VLOOKUP($D17,DATA!$B$3:$G$2400,6,0)</f>
        <v>0</v>
      </c>
      <c r="V17" s="2">
        <f>VLOOKUP($D17,DATA!$B$3:$AY$2400,47,0)</f>
        <v>0</v>
      </c>
      <c r="W17" s="2">
        <f>VLOOKUP($D17,DATA!$B$3:$AY$2400,48,0)</f>
        <v>0</v>
      </c>
      <c r="X17" s="2">
        <f>VLOOKUP($D17,DATA!$B$3:$AY$2400,49,0)</f>
        <v>0</v>
      </c>
      <c r="Y17" s="44">
        <f>VLOOKUP($D17,DATA!$B$3:$AY$2400,50,0)</f>
        <v>0</v>
      </c>
      <c r="Z17" s="45" t="e">
        <f t="shared" si="2"/>
        <v>#VALUE!</v>
      </c>
      <c r="AA17" s="42" t="str">
        <f>_xll.BDP($D17,$AA$5)</f>
        <v>#N/A N/A</v>
      </c>
      <c r="AB17" s="59" t="e">
        <f t="shared" si="3"/>
        <v>#VALUE!</v>
      </c>
      <c r="AC17" s="41" t="e">
        <f>$AD17/_xll.BDP($D17,$AC$5)-1</f>
        <v>#VALUE!</v>
      </c>
      <c r="AD17" s="36" t="str">
        <f>_xll.BDP($D17,$AD$5)</f>
        <v>#N/A Real Time</v>
      </c>
      <c r="AE17" s="37" t="e">
        <f t="shared" si="4"/>
        <v>#VALUE!</v>
      </c>
      <c r="AF17" s="39" t="str">
        <f>_xll.BDP($D17,$AF$5)</f>
        <v>#N/A N/A</v>
      </c>
      <c r="AG17" s="10" t="str">
        <f>_xll.BDP($D17,$AG$5)</f>
        <v>#N/A N/A</v>
      </c>
      <c r="AH17" s="12" t="e">
        <v>#NAME?</v>
      </c>
      <c r="AI17" s="10" t="str">
        <f>_xll.BDP($D17,$AI$5)</f>
        <v>#N/A N/A</v>
      </c>
      <c r="AJ17" s="12" t="e">
        <v>#NAME?</v>
      </c>
    </row>
    <row r="18" spans="3:36" x14ac:dyDescent="0.25">
      <c r="C18">
        <v>13</v>
      </c>
      <c r="D18" s="1" t="str">
        <f>DATA!B15</f>
        <v>ALSN US Equity</v>
      </c>
      <c r="E18" s="1" t="str">
        <f>_xll.BDP($D18,$E$5)</f>
        <v>ALLISON TRANSMIS</v>
      </c>
      <c r="F18" s="2" t="str">
        <f>_xll.BDP($D18,$F$5)</f>
        <v>Machinery</v>
      </c>
      <c r="G18" s="2" t="str">
        <f>_xll.BDP($D18,$G$5)</f>
        <v>Construction Machinery &amp; Heavy</v>
      </c>
      <c r="H18" s="35" t="str">
        <f>_xll.BDP($D18,$H$5)</f>
        <v>15/02/2023</v>
      </c>
      <c r="I18" s="3">
        <f t="shared" ca="1" si="1"/>
        <v>9</v>
      </c>
      <c r="J18" s="2">
        <f>_xll.BDP($D18,$J$5)</f>
        <v>0.76</v>
      </c>
      <c r="K18" s="2" t="str">
        <f>_xll.BDP($D18,$K$5)</f>
        <v>18/11/2022</v>
      </c>
      <c r="L18" s="2" t="str">
        <f>_xll.BDP($D18,$L$5)</f>
        <v>30/11/2022</v>
      </c>
      <c r="M18" s="1" t="str">
        <f>_xll.BDP($D18,$M$5)</f>
        <v>UNITED STATES</v>
      </c>
      <c r="N18" s="1" t="str">
        <f>_xll.BDP($D18,$N$5)</f>
        <v>USD</v>
      </c>
      <c r="O18" s="4">
        <f>_xll.BDP($D18,$O$5)</f>
        <v>7.327083254695121</v>
      </c>
      <c r="P18" s="40">
        <f>_xll.BDP($D18,$P$5)</f>
        <v>9.120609729286393</v>
      </c>
      <c r="Q18" s="47">
        <f>_xll.BDP($D18,$Q$5)/1000000</f>
        <v>4242.0743057900008</v>
      </c>
      <c r="R18" s="47">
        <f>_xll.BDP($D18,$R$5)</f>
        <v>6585.0743057900008</v>
      </c>
      <c r="S18" s="47">
        <f t="shared" si="0"/>
        <v>2343</v>
      </c>
      <c r="T18" s="40">
        <f>_xll.BDP($D18,$T$5)</f>
        <v>2.5275080906148868</v>
      </c>
      <c r="U18" s="2">
        <f>VLOOKUP($D18,DATA!$B$3:$G$2400,6,0)</f>
        <v>0</v>
      </c>
      <c r="V18" s="2">
        <f>VLOOKUP($D18,DATA!$B$3:$AY$2400,47,0)</f>
        <v>0</v>
      </c>
      <c r="W18" s="2">
        <f>VLOOKUP($D18,DATA!$B$3:$AY$2400,48,0)</f>
        <v>0</v>
      </c>
      <c r="X18" s="2">
        <f>VLOOKUP($D18,DATA!$B$3:$AY$2400,49,0)</f>
        <v>0</v>
      </c>
      <c r="Y18" s="44">
        <f>VLOOKUP($D18,DATA!$B$3:$AY$2400,50,0)</f>
        <v>0</v>
      </c>
      <c r="Z18" s="45">
        <f t="shared" si="2"/>
        <v>-1</v>
      </c>
      <c r="AA18" s="42">
        <f>_xll.BDP($D18,$AA$5)</f>
        <v>50.799999237060547</v>
      </c>
      <c r="AB18" s="59">
        <f t="shared" si="3"/>
        <v>0.10651272570378034</v>
      </c>
      <c r="AC18" s="41">
        <f>$AD18/_xll.BDP($D18,$AC$5)-1</f>
        <v>0.10360576923076903</v>
      </c>
      <c r="AD18" s="36">
        <f>_xll.BDP($D18,$AD$5)</f>
        <v>45.91</v>
      </c>
      <c r="AE18" s="37">
        <f t="shared" si="4"/>
        <v>-8.712698758441789E-4</v>
      </c>
      <c r="AF18" s="38">
        <f>_xll.BDP($D18,$AF$5)</f>
        <v>45.95</v>
      </c>
      <c r="AG18" s="10">
        <f>_xll.BDP($D18,$AG$5)</f>
        <v>46.1</v>
      </c>
      <c r="AH18" s="12" t="e">
        <v>#NAME?</v>
      </c>
      <c r="AI18" s="10">
        <f>_xll.BDP($D18,$AI$5)</f>
        <v>32.630000000000003</v>
      </c>
      <c r="AJ18" s="12" t="e">
        <v>#NAME?</v>
      </c>
    </row>
    <row r="19" spans="3:36" x14ac:dyDescent="0.25">
      <c r="C19">
        <v>14</v>
      </c>
      <c r="D19" s="1" t="str">
        <f>DATA!B16</f>
        <v>LYV US Equity</v>
      </c>
      <c r="E19" s="1" t="str">
        <f>_xll.BDP($D19,$E$5)</f>
        <v>LIVE NATION ENTE</v>
      </c>
      <c r="F19" s="2" t="str">
        <f>_xll.BDP($D19,$F$5)</f>
        <v>Entertainment</v>
      </c>
      <c r="G19" s="2" t="str">
        <f>_xll.BDP($D19,$G$5)</f>
        <v>Movies &amp; Entertainment</v>
      </c>
      <c r="H19" s="35" t="str">
        <f>_xll.BDP($D19,$H$5)</f>
        <v>23/02/2023</v>
      </c>
      <c r="I19" s="3">
        <f t="shared" ca="1" si="1"/>
        <v>17</v>
      </c>
      <c r="J19" s="2">
        <f>_xll.BDP($D19,$J$5)</f>
        <v>0</v>
      </c>
      <c r="K19" s="2" t="str">
        <f>_xll.BDP($D19,$K$5)</f>
        <v>#N/A Field Not Applicable</v>
      </c>
      <c r="L19" s="2" t="str">
        <f>_xll.BDP($D19,$L$5)</f>
        <v>#N/A Field Not Applicable</v>
      </c>
      <c r="M19" s="1" t="str">
        <f>_xll.BDP($D19,$M$5)</f>
        <v>UNITED STATES</v>
      </c>
      <c r="N19" s="1" t="str">
        <f>_xll.BDP($D19,$N$5)</f>
        <v>USD</v>
      </c>
      <c r="O19" s="4">
        <f>_xll.BDP($D19,$O$5)</f>
        <v>110.54604337233478</v>
      </c>
      <c r="P19" s="40">
        <f>_xll.BDP($D19,$P$5)</f>
        <v>98.672484883297628</v>
      </c>
      <c r="Q19" s="47">
        <f>_xll.BDP($D19,$Q$5)/1000000</f>
        <v>18410.361551459999</v>
      </c>
      <c r="R19" s="47">
        <f>_xll.BDP($D19,$R$5)</f>
        <v>22102.002551459998</v>
      </c>
      <c r="S19" s="47">
        <f t="shared" si="0"/>
        <v>3691.6409999999996</v>
      </c>
      <c r="T19" s="40">
        <f>_xll.BDP($D19,$T$5)</f>
        <v>1.8559805924159367</v>
      </c>
      <c r="U19" s="2">
        <f>VLOOKUP($D19,DATA!$B$3:$G$2400,6,0)</f>
        <v>0</v>
      </c>
      <c r="V19" s="2">
        <f>VLOOKUP($D19,DATA!$B$3:$AY$2400,47,0)</f>
        <v>0</v>
      </c>
      <c r="W19" s="2">
        <f>VLOOKUP($D19,DATA!$B$3:$AY$2400,48,0)</f>
        <v>0</v>
      </c>
      <c r="X19" s="2">
        <f>VLOOKUP($D19,DATA!$B$3:$AY$2400,49,0)</f>
        <v>0</v>
      </c>
      <c r="Y19" s="44">
        <f>VLOOKUP($D19,DATA!$B$3:$AY$2400,50,0)</f>
        <v>0</v>
      </c>
      <c r="Z19" s="45">
        <f t="shared" si="2"/>
        <v>-1</v>
      </c>
      <c r="AA19" s="42">
        <f>_xll.BDP($D19,$AA$5)</f>
        <v>102.66666412353516</v>
      </c>
      <c r="AB19" s="59">
        <f t="shared" si="3"/>
        <v>0.28461791946365311</v>
      </c>
      <c r="AC19" s="41">
        <f>$AD19/_xll.BDP($D19,$AC$5)-1</f>
        <v>0.14597074849440794</v>
      </c>
      <c r="AD19" s="36">
        <f>_xll.BDP($D19,$AD$5)</f>
        <v>79.92</v>
      </c>
      <c r="AE19" s="37">
        <f t="shared" si="4"/>
        <v>1.5015015015015583E-3</v>
      </c>
      <c r="AF19" s="38">
        <f>_xll.BDP($D19,$AF$5)</f>
        <v>79.8</v>
      </c>
      <c r="AG19" s="10">
        <f>_xll.BDP($D19,$AG$5)</f>
        <v>126.79</v>
      </c>
      <c r="AH19" s="12" t="e">
        <v>#NAME?</v>
      </c>
      <c r="AI19" s="10">
        <f>_xll.BDP($D19,$AI$5)</f>
        <v>65.05</v>
      </c>
      <c r="AJ19" s="12" t="e">
        <v>#NAME?</v>
      </c>
    </row>
    <row r="20" spans="3:36" x14ac:dyDescent="0.25">
      <c r="C20">
        <v>15</v>
      </c>
      <c r="D20" s="1" t="str">
        <f>DATA!B17</f>
        <v>NVR US Equity</v>
      </c>
      <c r="E20" s="1" t="str">
        <f>_xll.BDP($D20,$E$5)</f>
        <v>NVR INC</v>
      </c>
      <c r="F20" s="2" t="str">
        <f>_xll.BDP($D20,$F$5)</f>
        <v>Household Durables</v>
      </c>
      <c r="G20" s="2" t="str">
        <f>_xll.BDP($D20,$G$5)</f>
        <v>Homebuilding</v>
      </c>
      <c r="H20" s="35" t="str">
        <f>_xll.BDP($D20,$H$5)</f>
        <v>26/04/2023</v>
      </c>
      <c r="I20" s="3">
        <f t="shared" ca="1" si="1"/>
        <v>79</v>
      </c>
      <c r="J20" s="2">
        <f>_xll.BDP($D20,$J$5)</f>
        <v>0</v>
      </c>
      <c r="K20" s="2" t="str">
        <f>_xll.BDP($D20,$K$5)</f>
        <v>21/08/1990</v>
      </c>
      <c r="L20" s="2" t="str">
        <f>_xll.BDP($D20,$L$5)</f>
        <v>#N/A Field Not Applicable</v>
      </c>
      <c r="M20" s="1" t="str">
        <f>_xll.BDP($D20,$M$5)</f>
        <v>UNITED STATES</v>
      </c>
      <c r="N20" s="1" t="str">
        <f>_xll.BDP($D20,$N$5)</f>
        <v>USD</v>
      </c>
      <c r="O20" s="4">
        <f>_xll.BDP($D20,$O$5)</f>
        <v>11.497896581896528</v>
      </c>
      <c r="P20" s="40">
        <f>_xll.BDP($D20,$P$5)</f>
        <v>10.514873211963588</v>
      </c>
      <c r="Q20" s="47">
        <f>_xll.BDP($D20,$Q$5)/1000000</f>
        <v>16657.978274999998</v>
      </c>
      <c r="R20" s="47">
        <f>_xll.BDP($D20,$R$5)</f>
        <v>15142.813274999997</v>
      </c>
      <c r="S20" s="47">
        <f t="shared" si="0"/>
        <v>-1515.1650000000009</v>
      </c>
      <c r="T20" s="40">
        <f>_xll.BDP($D20,$T$5)</f>
        <v>-0.33763627649324984</v>
      </c>
      <c r="U20" s="2">
        <f>VLOOKUP($D20,DATA!$B$3:$G$2400,6,0)</f>
        <v>0</v>
      </c>
      <c r="V20" s="2">
        <f>VLOOKUP($D20,DATA!$B$3:$AY$2400,47,0)</f>
        <v>0</v>
      </c>
      <c r="W20" s="2">
        <f>VLOOKUP($D20,DATA!$B$3:$AY$2400,48,0)</f>
        <v>0</v>
      </c>
      <c r="X20" s="2">
        <f>VLOOKUP($D20,DATA!$B$3:$AY$2400,49,0)</f>
        <v>0</v>
      </c>
      <c r="Y20" s="44">
        <f>VLOOKUP($D20,DATA!$B$3:$AY$2400,50,0)</f>
        <v>0</v>
      </c>
      <c r="Z20" s="45">
        <f t="shared" si="2"/>
        <v>-1</v>
      </c>
      <c r="AA20" s="42">
        <f>_xll.BDP($D20,$AA$5)</f>
        <v>5840</v>
      </c>
      <c r="AB20" s="59">
        <f t="shared" si="3"/>
        <v>0.1284064736524817</v>
      </c>
      <c r="AC20" s="41">
        <f>$AD20/_xll.BDP($D20,$AC$5)-1</f>
        <v>0.12202715183259683</v>
      </c>
      <c r="AD20" s="36">
        <f>_xll.BDP($D20,$AD$5)</f>
        <v>5175.4399999999996</v>
      </c>
      <c r="AE20" s="37">
        <f t="shared" si="4"/>
        <v>-2.0462028349280556E-2</v>
      </c>
      <c r="AF20" s="38">
        <f>_xll.BDP($D20,$AF$5)</f>
        <v>5281.34</v>
      </c>
      <c r="AG20" s="10">
        <f>_xll.BDP($D20,$AG$5)</f>
        <v>5500</v>
      </c>
      <c r="AH20" s="12" t="e">
        <v>#NAME?</v>
      </c>
      <c r="AI20" s="10">
        <f>_xll.BDP($D20,$AI$5)</f>
        <v>3576.01</v>
      </c>
      <c r="AJ20" s="12" t="e">
        <v>#NAME?</v>
      </c>
    </row>
    <row r="21" spans="3:36" x14ac:dyDescent="0.25">
      <c r="C21">
        <v>16</v>
      </c>
      <c r="D21" s="1" t="str">
        <f>DATA!B18</f>
        <v>TTC US Equity</v>
      </c>
      <c r="E21" s="1" t="str">
        <f>_xll.BDP($D21,$E$5)</f>
        <v>TORO CO</v>
      </c>
      <c r="F21" s="2" t="str">
        <f>_xll.BDP($D21,$F$5)</f>
        <v>Machinery</v>
      </c>
      <c r="G21" s="2" t="str">
        <f>_xll.BDP($D21,$G$5)</f>
        <v>Agricultural &amp; Farm Machinery</v>
      </c>
      <c r="H21" s="35" t="str">
        <f>_xll.BDP($D21,$H$5)</f>
        <v>09/03/2023</v>
      </c>
      <c r="I21" s="3">
        <f t="shared" ca="1" si="1"/>
        <v>31</v>
      </c>
      <c r="J21" s="2">
        <f>_xll.BDP($D21,$J$5)</f>
        <v>1.2</v>
      </c>
      <c r="K21" s="2" t="str">
        <f>_xll.BDP($D21,$K$5)</f>
        <v>27/12/2022</v>
      </c>
      <c r="L21" s="2" t="str">
        <f>_xll.BDP($D21,$L$5)</f>
        <v>11/01/2023</v>
      </c>
      <c r="M21" s="1" t="str">
        <f>_xll.BDP($D21,$M$5)</f>
        <v>UNITED STATES</v>
      </c>
      <c r="N21" s="1" t="str">
        <f>_xll.BDP($D21,$N$5)</f>
        <v>USD</v>
      </c>
      <c r="O21" s="4">
        <f>_xll.BDP($D21,$O$5)</f>
        <v>16.65458085998144</v>
      </c>
      <c r="P21" s="40">
        <f>_xll.BDP($D21,$P$5)</f>
        <v>26.554806734072493</v>
      </c>
      <c r="Q21" s="47">
        <f>_xll.BDP($D21,$Q$5)/1000000</f>
        <v>11650.5098872</v>
      </c>
      <c r="R21" s="47">
        <f>_xll.BDP($D21,$R$5)</f>
        <v>12532.3788872</v>
      </c>
      <c r="S21" s="47">
        <f t="shared" si="0"/>
        <v>881.8690000000006</v>
      </c>
      <c r="T21" s="40">
        <f>_xll.BDP($D21,$T$5)</f>
        <v>1.2471277859486369</v>
      </c>
      <c r="U21" s="2">
        <f>VLOOKUP($D21,DATA!$B$3:$G$2400,6,0)</f>
        <v>0</v>
      </c>
      <c r="V21" s="2">
        <f>VLOOKUP($D21,DATA!$B$3:$AY$2400,47,0)</f>
        <v>0</v>
      </c>
      <c r="W21" s="2">
        <f>VLOOKUP($D21,DATA!$B$3:$AY$2400,48,0)</f>
        <v>0</v>
      </c>
      <c r="X21" s="2">
        <f>VLOOKUP($D21,DATA!$B$3:$AY$2400,49,0)</f>
        <v>0</v>
      </c>
      <c r="Y21" s="44">
        <f>VLOOKUP($D21,DATA!$B$3:$AY$2400,50,0)</f>
        <v>0</v>
      </c>
      <c r="Z21" s="45">
        <f t="shared" si="2"/>
        <v>-1</v>
      </c>
      <c r="AA21" s="42">
        <f>_xll.BDP($D21,$AA$5)</f>
        <v>127.66666412353516</v>
      </c>
      <c r="AB21" s="59">
        <f t="shared" si="3"/>
        <v>0.13653221867297383</v>
      </c>
      <c r="AC21" s="41">
        <f>$AD21/_xll.BDP($D21,$AC$5)-1</f>
        <v>-7.6855123674911541E-3</v>
      </c>
      <c r="AD21" s="36">
        <f>_xll.BDP($D21,$AD$5)</f>
        <v>112.33</v>
      </c>
      <c r="AE21" s="37">
        <f t="shared" si="4"/>
        <v>-1.2107184189441818E-2</v>
      </c>
      <c r="AF21" s="38">
        <f>_xll.BDP($D21,$AF$5)</f>
        <v>113.69</v>
      </c>
      <c r="AG21" s="10">
        <f>_xll.BDP($D21,$AG$5)</f>
        <v>117.66</v>
      </c>
      <c r="AH21" s="12" t="e">
        <v>#NAME?</v>
      </c>
      <c r="AI21" s="10">
        <f>_xll.BDP($D21,$AI$5)</f>
        <v>71.86</v>
      </c>
      <c r="AJ21" s="12" t="e">
        <v>#NAME?</v>
      </c>
    </row>
    <row r="22" spans="3:36" x14ac:dyDescent="0.25">
      <c r="C22">
        <v>17</v>
      </c>
      <c r="D22" s="1" t="str">
        <f>DATA!B19</f>
        <v>PTON US Equity</v>
      </c>
      <c r="E22" s="1" t="str">
        <f>_xll.BDP($D22,$E$5)</f>
        <v>PELOTON INTERA-A</v>
      </c>
      <c r="F22" s="2" t="str">
        <f>_xll.BDP($D22,$F$5)</f>
        <v>Leisure Products</v>
      </c>
      <c r="G22" s="2" t="str">
        <f>_xll.BDP($D22,$G$5)</f>
        <v>Leisure Products</v>
      </c>
      <c r="H22" s="35" t="str">
        <f>_xll.BDP($D22,$H$5)</f>
        <v>10/05/2023</v>
      </c>
      <c r="I22" s="3">
        <f t="shared" ca="1" si="1"/>
        <v>93</v>
      </c>
      <c r="J22" s="2">
        <f>_xll.BDP($D22,$J$5)</f>
        <v>0</v>
      </c>
      <c r="K22" s="2" t="str">
        <f>_xll.BDP($D22,$K$5)</f>
        <v>#N/A Field Not Applicable</v>
      </c>
      <c r="L22" s="2" t="str">
        <f>_xll.BDP($D22,$L$5)</f>
        <v>#N/A Field Not Applicable</v>
      </c>
      <c r="M22" s="1" t="str">
        <f>_xll.BDP($D22,$M$5)</f>
        <v>UNITED STATES</v>
      </c>
      <c r="N22" s="1" t="str">
        <f>_xll.BDP($D22,$N$5)</f>
        <v>USD</v>
      </c>
      <c r="O22" s="4" t="str">
        <f>_xll.BDP($D22,$O$5)</f>
        <v>#N/A N/A</v>
      </c>
      <c r="P22" s="40" t="str">
        <f>_xll.BDP($D22,$P$5)</f>
        <v>#N/A N/A</v>
      </c>
      <c r="Q22" s="47">
        <f>_xll.BDP($D22,$Q$5)/1000000</f>
        <v>5307.9506503399998</v>
      </c>
      <c r="R22" s="47">
        <f>_xll.BDP($D22,$R$5)</f>
        <v>6854.0506503400002</v>
      </c>
      <c r="S22" s="47">
        <f t="shared" si="0"/>
        <v>1546.1000000000004</v>
      </c>
      <c r="T22" s="40" t="str">
        <f>_xll.BDP($D22,$T$5)</f>
        <v>#N/A N/A</v>
      </c>
      <c r="U22" s="2">
        <f>VLOOKUP($D22,DATA!$B$3:$G$2400,6,0)</f>
        <v>0</v>
      </c>
      <c r="V22" s="2">
        <f>VLOOKUP($D22,DATA!$B$3:$AY$2400,47,0)</f>
        <v>0</v>
      </c>
      <c r="W22" s="2">
        <f>VLOOKUP($D22,DATA!$B$3:$AY$2400,48,0)</f>
        <v>0</v>
      </c>
      <c r="X22" s="2">
        <f>VLOOKUP($D22,DATA!$B$3:$AY$2400,49,0)</f>
        <v>0</v>
      </c>
      <c r="Y22" s="44">
        <f>VLOOKUP($D22,DATA!$B$3:$AY$2400,50,0)</f>
        <v>0</v>
      </c>
      <c r="Z22" s="45">
        <f t="shared" si="2"/>
        <v>-1</v>
      </c>
      <c r="AA22" s="42">
        <f>_xll.BDP($D22,$AA$5)</f>
        <v>15.52400016784668</v>
      </c>
      <c r="AB22" s="59">
        <f t="shared" si="3"/>
        <v>1.6700515282381367E-2</v>
      </c>
      <c r="AC22" s="41">
        <f>$AD22/_xll.BDP($D22,$AC$5)-1</f>
        <v>0.92304785894206542</v>
      </c>
      <c r="AD22" s="36">
        <f>_xll.BDP($D22,$AD$5)</f>
        <v>15.269</v>
      </c>
      <c r="AE22" s="37">
        <f t="shared" si="4"/>
        <v>-6.6212587595782371E-2</v>
      </c>
      <c r="AF22" s="38">
        <f>_xll.BDP($D22,$AF$5)</f>
        <v>16.28</v>
      </c>
      <c r="AG22" s="10">
        <f>_xll.BDP($D22,$AG$5)</f>
        <v>40.35</v>
      </c>
      <c r="AH22" s="12" t="e">
        <v>#NAME?</v>
      </c>
      <c r="AI22" s="10">
        <f>_xll.BDP($D22,$AI$5)</f>
        <v>6.66</v>
      </c>
      <c r="AJ22" s="12" t="e">
        <v>#NAME?</v>
      </c>
    </row>
    <row r="23" spans="3:36" x14ac:dyDescent="0.25">
      <c r="C23">
        <v>18</v>
      </c>
      <c r="D23" s="1" t="str">
        <f>DATA!B20</f>
        <v>PII US Equity</v>
      </c>
      <c r="E23" s="1" t="str">
        <f>_xll.BDP($D23,$E$5)</f>
        <v>POLARIS INC</v>
      </c>
      <c r="F23" s="2" t="str">
        <f>_xll.BDP($D23,$F$5)</f>
        <v>Leisure Products</v>
      </c>
      <c r="G23" s="2" t="str">
        <f>_xll.BDP($D23,$G$5)</f>
        <v>Leisure Products</v>
      </c>
      <c r="H23" s="35" t="str">
        <f>_xll.BDP($D23,$H$5)</f>
        <v>26/04/2023</v>
      </c>
      <c r="I23" s="3">
        <f t="shared" ca="1" si="1"/>
        <v>79</v>
      </c>
      <c r="J23" s="2">
        <f>_xll.BDP($D23,$J$5)</f>
        <v>2.56</v>
      </c>
      <c r="K23" s="2" t="str">
        <f>_xll.BDP($D23,$K$5)</f>
        <v>28/02/2023</v>
      </c>
      <c r="L23" s="2" t="str">
        <f>_xll.BDP($D23,$L$5)</f>
        <v>15/03/2023</v>
      </c>
      <c r="M23" s="1" t="str">
        <f>_xll.BDP($D23,$M$5)</f>
        <v>UNITED STATES</v>
      </c>
      <c r="N23" s="1" t="str">
        <f>_xll.BDP($D23,$N$5)</f>
        <v>USD</v>
      </c>
      <c r="O23" s="4">
        <f>_xll.BDP($D23,$O$5)</f>
        <v>7.3480042938931307</v>
      </c>
      <c r="P23" s="40">
        <f>_xll.BDP($D23,$P$5)</f>
        <v>11.399649481152995</v>
      </c>
      <c r="Q23" s="47">
        <f>_xll.BDP($D23,$Q$5)/1000000</f>
        <v>6716.8121874600001</v>
      </c>
      <c r="R23" s="47">
        <f>_xll.BDP($D23,$R$5)</f>
        <v>8563.7121874599998</v>
      </c>
      <c r="S23" s="47">
        <f t="shared" si="0"/>
        <v>1846.8999999999996</v>
      </c>
      <c r="T23" s="40">
        <f>_xll.BDP($D23,$T$5)</f>
        <v>1.7873824983040996</v>
      </c>
      <c r="U23" s="2">
        <f>VLOOKUP($D23,DATA!$B$3:$G$2400,6,0)</f>
        <v>0</v>
      </c>
      <c r="V23" s="2">
        <f>VLOOKUP($D23,DATA!$B$3:$AY$2400,47,0)</f>
        <v>0</v>
      </c>
      <c r="W23" s="2">
        <f>VLOOKUP($D23,DATA!$B$3:$AY$2400,48,0)</f>
        <v>0</v>
      </c>
      <c r="X23" s="2">
        <f>VLOOKUP($D23,DATA!$B$3:$AY$2400,49,0)</f>
        <v>0</v>
      </c>
      <c r="Y23" s="44">
        <f>VLOOKUP($D23,DATA!$B$3:$AY$2400,50,0)</f>
        <v>0</v>
      </c>
      <c r="Z23" s="45">
        <f t="shared" si="2"/>
        <v>-1</v>
      </c>
      <c r="AA23" s="42">
        <f>_xll.BDP($D23,$AA$5)</f>
        <v>115.07691955566406</v>
      </c>
      <c r="AB23" s="59">
        <f t="shared" si="3"/>
        <v>-1.3570036382101303E-2</v>
      </c>
      <c r="AC23" s="41">
        <f>$AD23/_xll.BDP($D23,$AC$5)-1</f>
        <v>0.15504950495049497</v>
      </c>
      <c r="AD23" s="36">
        <f>_xll.BDP($D23,$AD$5)</f>
        <v>116.66</v>
      </c>
      <c r="AE23" s="37">
        <f t="shared" si="4"/>
        <v>-1.2686439225098612E-2</v>
      </c>
      <c r="AF23" s="38">
        <f>_xll.BDP($D23,$AF$5)</f>
        <v>118.14</v>
      </c>
      <c r="AG23" s="10">
        <f>_xll.BDP($D23,$AG$5)</f>
        <v>127.37</v>
      </c>
      <c r="AH23" s="12" t="e">
        <v>#NAME?</v>
      </c>
      <c r="AI23" s="10">
        <f>_xll.BDP($D23,$AI$5)</f>
        <v>91.86</v>
      </c>
      <c r="AJ23" s="12" t="e">
        <v>#NAME?</v>
      </c>
    </row>
    <row r="24" spans="3:36" x14ac:dyDescent="0.25">
      <c r="C24">
        <v>19</v>
      </c>
      <c r="D24" s="1" t="str">
        <f>DATA!B21</f>
        <v>DOO CN Equity</v>
      </c>
      <c r="E24" s="1" t="str">
        <f>_xll.BDP($D24,$E$5)</f>
        <v>BRP INC/CA-SUB V</v>
      </c>
      <c r="F24" s="2" t="str">
        <f>_xll.BDP($D24,$F$5)</f>
        <v>Leisure Products</v>
      </c>
      <c r="G24" s="2" t="str">
        <f>_xll.BDP($D24,$G$5)</f>
        <v>Leisure Products</v>
      </c>
      <c r="H24" s="35" t="str">
        <f>_xll.BDP($D24,$H$5)</f>
        <v>24/03/2023</v>
      </c>
      <c r="I24" s="3">
        <f t="shared" ca="1" si="1"/>
        <v>46</v>
      </c>
      <c r="J24" s="2">
        <f>_xll.BDP($D24,$J$5)</f>
        <v>0.39</v>
      </c>
      <c r="K24" s="2" t="str">
        <f>_xll.BDP($D24,$K$5)</f>
        <v>29/12/2022</v>
      </c>
      <c r="L24" s="2" t="str">
        <f>_xll.BDP($D24,$L$5)</f>
        <v>13/01/2023</v>
      </c>
      <c r="M24" s="1" t="str">
        <f>_xll.BDP($D24,$M$5)</f>
        <v>CANADA</v>
      </c>
      <c r="N24" s="1" t="str">
        <f>_xll.BDP($D24,$N$5)</f>
        <v>CAD</v>
      </c>
      <c r="O24" s="4">
        <f>_xll.BDP($D24,$O$5)</f>
        <v>7.1320411221877951</v>
      </c>
      <c r="P24" s="40">
        <f>_xll.BDP($D24,$P$5)</f>
        <v>15.441254546783329</v>
      </c>
      <c r="Q24" s="47">
        <f>_xll.BDP($D24,$Q$5)/1000000</f>
        <v>9407.3029260450003</v>
      </c>
      <c r="R24" s="47">
        <f>_xll.BDP($D24,$R$5)</f>
        <v>11843.702926045</v>
      </c>
      <c r="S24" s="47">
        <f t="shared" si="0"/>
        <v>2436.3999999999996</v>
      </c>
      <c r="T24" s="40">
        <f>_xll.BDP($D24,$T$5)</f>
        <v>1.5478144684100019</v>
      </c>
      <c r="U24" s="2">
        <f>VLOOKUP($D24,DATA!$B$3:$G$2400,6,0)</f>
        <v>0</v>
      </c>
      <c r="V24" s="2">
        <f>VLOOKUP($D24,DATA!$B$3:$AY$2400,47,0)</f>
        <v>0</v>
      </c>
      <c r="W24" s="2">
        <f>VLOOKUP($D24,DATA!$B$3:$AY$2400,48,0)</f>
        <v>0</v>
      </c>
      <c r="X24" s="2">
        <f>VLOOKUP($D24,DATA!$B$3:$AY$2400,49,0)</f>
        <v>0</v>
      </c>
      <c r="Y24" s="44">
        <f>VLOOKUP($D24,DATA!$B$3:$AY$2400,50,0)</f>
        <v>0</v>
      </c>
      <c r="Z24" s="45">
        <f t="shared" si="2"/>
        <v>-1</v>
      </c>
      <c r="AA24" s="42">
        <f>_xll.BDP($D24,$AA$5)</f>
        <v>135.02951049804688</v>
      </c>
      <c r="AB24" s="59">
        <f t="shared" si="3"/>
        <v>0.12787763529942264</v>
      </c>
      <c r="AC24" s="41">
        <f>$AD24/_xll.BDP($D24,$AC$5)-1</f>
        <v>0.15974038554683712</v>
      </c>
      <c r="AD24" s="36">
        <f>_xll.BDP($D24,$AD$5)</f>
        <v>119.72</v>
      </c>
      <c r="AE24" s="37">
        <f t="shared" si="4"/>
        <v>-1.9211493484798195E-3</v>
      </c>
      <c r="AF24" s="38">
        <f>_xll.BDP($D24,$AF$5)</f>
        <v>119.95</v>
      </c>
      <c r="AG24" s="10">
        <f>_xll.BDP($D24,$AG$5)</f>
        <v>120.38</v>
      </c>
      <c r="AH24" s="12" t="e">
        <v>#NAME?</v>
      </c>
      <c r="AI24" s="10">
        <f>_xll.BDP($D24,$AI$5)</f>
        <v>73.73</v>
      </c>
      <c r="AJ24" s="12" t="e">
        <v>#NAME?</v>
      </c>
    </row>
    <row r="25" spans="3:36" x14ac:dyDescent="0.25">
      <c r="C25">
        <v>20</v>
      </c>
      <c r="D25" s="1" t="str">
        <f>DATA!B22</f>
        <v>CHH US Equity</v>
      </c>
      <c r="E25" s="1" t="str">
        <f>_xll.BDP($D25,$E$5)</f>
        <v>CHOICE HOTELS</v>
      </c>
      <c r="F25" s="2" t="str">
        <f>_xll.BDP($D25,$F$5)</f>
        <v>Hotels, Restaurants &amp; Leisure</v>
      </c>
      <c r="G25" s="2" t="str">
        <f>_xll.BDP($D25,$G$5)</f>
        <v>Hotels, Resorts &amp; Cruise Lines</v>
      </c>
      <c r="H25" s="35" t="str">
        <f>_xll.BDP($D25,$H$5)</f>
        <v>15/02/2023</v>
      </c>
      <c r="I25" s="3">
        <f t="shared" ca="1" si="1"/>
        <v>9</v>
      </c>
      <c r="J25" s="2">
        <f>_xll.BDP($D25,$J$5)</f>
        <v>0.6875</v>
      </c>
      <c r="K25" s="2" t="str">
        <f>_xll.BDP($D25,$K$5)</f>
        <v>30/12/2022</v>
      </c>
      <c r="L25" s="2" t="str">
        <f>_xll.BDP($D25,$L$5)</f>
        <v>17/01/2023</v>
      </c>
      <c r="M25" s="1" t="str">
        <f>_xll.BDP($D25,$M$5)</f>
        <v>UNITED STATES</v>
      </c>
      <c r="N25" s="1" t="str">
        <f>_xll.BDP($D25,$N$5)</f>
        <v>USD</v>
      </c>
      <c r="O25" s="4">
        <f>_xll.BDP($D25,$O$5)</f>
        <v>21.063920268239539</v>
      </c>
      <c r="P25" s="40">
        <f>_xll.BDP($D25,$P$5)</f>
        <v>24.872005109922583</v>
      </c>
      <c r="Q25" s="47">
        <f>_xll.BDP($D25,$Q$5)/1000000</f>
        <v>6645.8776220700001</v>
      </c>
      <c r="R25" s="47">
        <f>_xll.BDP($D25,$R$5)</f>
        <v>7822.0186220699998</v>
      </c>
      <c r="S25" s="47">
        <f t="shared" si="0"/>
        <v>1176.1409999999996</v>
      </c>
      <c r="T25" s="40">
        <f>_xll.BDP($D25,$T$5)</f>
        <v>2.0245446611618045</v>
      </c>
      <c r="U25" s="2">
        <f>VLOOKUP($D25,DATA!$B$3:$G$2400,6,0)</f>
        <v>0</v>
      </c>
      <c r="V25" s="2">
        <f>VLOOKUP($D25,DATA!$B$3:$AY$2400,47,0)</f>
        <v>0</v>
      </c>
      <c r="W25" s="2">
        <f>VLOOKUP($D25,DATA!$B$3:$AY$2400,48,0)</f>
        <v>0</v>
      </c>
      <c r="X25" s="2">
        <f>VLOOKUP($D25,DATA!$B$3:$AY$2400,49,0)</f>
        <v>0</v>
      </c>
      <c r="Y25" s="44">
        <f>VLOOKUP($D25,DATA!$B$3:$AY$2400,50,0)</f>
        <v>0</v>
      </c>
      <c r="Z25" s="45">
        <f t="shared" si="2"/>
        <v>-1</v>
      </c>
      <c r="AA25" s="42">
        <f>_xll.BDP($D25,$AA$5)</f>
        <v>121</v>
      </c>
      <c r="AB25" s="59">
        <f t="shared" si="3"/>
        <v>-3.1147409720554076E-2</v>
      </c>
      <c r="AC25" s="41">
        <f>$AD25/_xll.BDP($D25,$AC$5)-1</f>
        <v>0.10875355113636354</v>
      </c>
      <c r="AD25" s="36">
        <f>_xll.BDP($D25,$AD$5)</f>
        <v>124.89</v>
      </c>
      <c r="AE25" s="37">
        <f t="shared" si="4"/>
        <v>-6.165425574505533E-3</v>
      </c>
      <c r="AF25" s="38">
        <f>_xll.BDP($D25,$AF$5)</f>
        <v>125.66</v>
      </c>
      <c r="AG25" s="10">
        <f>_xll.BDP($D25,$AG$5)</f>
        <v>153.71</v>
      </c>
      <c r="AH25" s="12" t="e">
        <v>#NAME?</v>
      </c>
      <c r="AI25" s="10">
        <f>_xll.BDP($D25,$AI$5)</f>
        <v>104.15</v>
      </c>
      <c r="AJ25" s="12" t="e">
        <v>#NAME?</v>
      </c>
    </row>
    <row r="26" spans="3:36" x14ac:dyDescent="0.25">
      <c r="C26">
        <v>21</v>
      </c>
      <c r="D26" s="1" t="str">
        <f>DATA!B23</f>
        <v>MAR US Equity</v>
      </c>
      <c r="E26" s="1" t="str">
        <f>_xll.BDP($D26,$E$5)</f>
        <v>MARRIOTT INTL-A</v>
      </c>
      <c r="F26" s="2" t="str">
        <f>_xll.BDP($D26,$F$5)</f>
        <v>Hotels, Restaurants &amp; Leisure</v>
      </c>
      <c r="G26" s="2" t="str">
        <f>_xll.BDP($D26,$G$5)</f>
        <v>Hotels, Resorts &amp; Cruise Lines</v>
      </c>
      <c r="H26" s="35" t="str">
        <f>_xll.BDP($D26,$H$5)</f>
        <v>14/02/2023</v>
      </c>
      <c r="I26" s="3">
        <f t="shared" ca="1" si="1"/>
        <v>8</v>
      </c>
      <c r="J26" s="2">
        <f>_xll.BDP($D26,$J$5)</f>
        <v>0</v>
      </c>
      <c r="K26" s="2" t="str">
        <f>_xll.BDP($D26,$K$5)</f>
        <v>22/11/2022</v>
      </c>
      <c r="L26" s="2" t="str">
        <f>_xll.BDP($D26,$L$5)</f>
        <v>30/12/2022</v>
      </c>
      <c r="M26" s="1" t="str">
        <f>_xll.BDP($D26,$M$5)</f>
        <v>UNITED STATES</v>
      </c>
      <c r="N26" s="1" t="str">
        <f>_xll.BDP($D26,$N$5)</f>
        <v>USD</v>
      </c>
      <c r="O26" s="4">
        <f>_xll.BDP($D26,$O$5)</f>
        <v>28.827610284167797</v>
      </c>
      <c r="P26" s="40">
        <f>_xll.BDP($D26,$P$5)</f>
        <v>25.966947151422207</v>
      </c>
      <c r="Q26" s="47">
        <f>_xll.BDP($D26,$Q$5)/1000000</f>
        <v>54622.075619279996</v>
      </c>
      <c r="R26" s="47">
        <f>_xll.BDP($D26,$R$5)</f>
        <v>64002.075619279996</v>
      </c>
      <c r="S26" s="47">
        <f t="shared" si="0"/>
        <v>9380</v>
      </c>
      <c r="T26" s="40">
        <f>_xll.BDP($D26,$T$5)</f>
        <v>2.770230360307147</v>
      </c>
      <c r="U26" s="2">
        <f>VLOOKUP($D26,DATA!$B$3:$G$2400,6,0)</f>
        <v>0</v>
      </c>
      <c r="V26" s="2">
        <f>VLOOKUP($D26,DATA!$B$3:$AY$2400,47,0)</f>
        <v>0</v>
      </c>
      <c r="W26" s="2">
        <f>VLOOKUP($D26,DATA!$B$3:$AY$2400,48,0)</f>
        <v>0</v>
      </c>
      <c r="X26" s="2">
        <f>VLOOKUP($D26,DATA!$B$3:$AY$2400,49,0)</f>
        <v>0</v>
      </c>
      <c r="Y26" s="44">
        <f>VLOOKUP($D26,DATA!$B$3:$AY$2400,50,0)</f>
        <v>0</v>
      </c>
      <c r="Z26" s="45">
        <f t="shared" si="2"/>
        <v>-1</v>
      </c>
      <c r="AA26" s="42">
        <f>_xll.BDP($D26,$AA$5)</f>
        <v>173.38888549804688</v>
      </c>
      <c r="AB26" s="59">
        <f t="shared" si="3"/>
        <v>2.1899629966295464E-3</v>
      </c>
      <c r="AC26" s="41">
        <f>$AD26/_xll.BDP($D26,$AC$5)-1</f>
        <v>0.16199879105379811</v>
      </c>
      <c r="AD26" s="36">
        <f>_xll.BDP($D26,$AD$5)</f>
        <v>173.01</v>
      </c>
      <c r="AE26" s="37">
        <f t="shared" si="4"/>
        <v>-8.2076180567598172E-3</v>
      </c>
      <c r="AF26" s="38">
        <f>_xll.BDP($D26,$AF$5)</f>
        <v>174.43</v>
      </c>
      <c r="AG26" s="10">
        <f>_xll.BDP($D26,$AG$5)</f>
        <v>195.9</v>
      </c>
      <c r="AH26" s="12" t="e">
        <v>#NAME?</v>
      </c>
      <c r="AI26" s="10">
        <f>_xll.BDP($D26,$AI$5)</f>
        <v>131.01</v>
      </c>
      <c r="AJ26" s="12" t="e">
        <v>#NAME?</v>
      </c>
    </row>
    <row r="27" spans="3:36" x14ac:dyDescent="0.25">
      <c r="C27">
        <v>22</v>
      </c>
      <c r="D27" s="1" t="str">
        <f>DATA!B24</f>
        <v>WYND US Equity</v>
      </c>
      <c r="E27" s="1" t="str">
        <f>_xll.BDP($D27,$E$5)</f>
        <v>WYNDHAM DESTINAT</v>
      </c>
      <c r="F27" s="2" t="str">
        <f>_xll.BDP($D27,$F$5)</f>
        <v>Hotels, Restaurants &amp; Leisure</v>
      </c>
      <c r="G27" s="2" t="str">
        <f>_xll.BDP($D27,$G$5)</f>
        <v>Hotels, Resorts &amp; Cruise Lines</v>
      </c>
      <c r="H27" s="35" t="str">
        <f>_xll.BDP($D27,$H$5)</f>
        <v>22/02/2023</v>
      </c>
      <c r="I27" s="3">
        <f t="shared" ca="1" si="1"/>
        <v>16</v>
      </c>
      <c r="J27" s="2" t="str">
        <f>_xll.BDP($D27,$J$5)</f>
        <v>#N/A Field Not Applicable</v>
      </c>
      <c r="K27" s="2" t="str">
        <f>_xll.BDP($D27,$K$5)</f>
        <v>#N/A N/A</v>
      </c>
      <c r="L27" s="2" t="str">
        <f>_xll.BDP($D27,$L$5)</f>
        <v>#N/A N/A</v>
      </c>
      <c r="M27" s="1" t="str">
        <f>_xll.BDP($D27,$M$5)</f>
        <v>UNITED STATES</v>
      </c>
      <c r="N27" s="1" t="str">
        <f>_xll.BDP($D27,$N$5)</f>
        <v>USD</v>
      </c>
      <c r="O27" s="4" t="str">
        <f>_xll.BDP($D27,$O$5)</f>
        <v>#N/A Field Not Applicable</v>
      </c>
      <c r="P27" s="40" t="str">
        <f>_xll.BDP($D27,$P$5)</f>
        <v>#N/A Field Not Applicable</v>
      </c>
      <c r="Q27" s="47" t="e">
        <f>_xll.BDP($D27,$Q$5)/1000000</f>
        <v>#VALUE!</v>
      </c>
      <c r="R27" s="47" t="str">
        <f>_xll.BDP($D27,$R$5)</f>
        <v>#N/A N/A</v>
      </c>
      <c r="S27" s="47" t="e">
        <f t="shared" si="0"/>
        <v>#VALUE!</v>
      </c>
      <c r="T27" s="40">
        <f>_xll.BDP($D27,$T$5)</f>
        <v>4.009615384615385</v>
      </c>
      <c r="U27" s="2">
        <f>VLOOKUP($D27,DATA!$B$3:$G$2400,6,0)</f>
        <v>0</v>
      </c>
      <c r="V27" s="2">
        <f>VLOOKUP($D27,DATA!$B$3:$AY$2400,47,0)</f>
        <v>0</v>
      </c>
      <c r="W27" s="2">
        <f>VLOOKUP($D27,DATA!$B$3:$AY$2400,48,0)</f>
        <v>0</v>
      </c>
      <c r="X27" s="2">
        <f>VLOOKUP($D27,DATA!$B$3:$AY$2400,49,0)</f>
        <v>0</v>
      </c>
      <c r="Y27" s="44">
        <f>VLOOKUP($D27,DATA!$B$3:$AY$2400,50,0)</f>
        <v>0</v>
      </c>
      <c r="Z27" s="45" t="e">
        <f t="shared" si="2"/>
        <v>#VALUE!</v>
      </c>
      <c r="AA27" s="42">
        <f>_xll.BDP($D27,$AA$5)</f>
        <v>51.299999237060547</v>
      </c>
      <c r="AB27" s="59" t="e">
        <f t="shared" si="3"/>
        <v>#VALUE!</v>
      </c>
      <c r="AC27" s="41" t="e">
        <f>$AD27/_xll.BDP($D27,$AC$5)-1</f>
        <v>#VALUE!</v>
      </c>
      <c r="AD27" s="36" t="str">
        <f>_xll.BDP($D27,$AD$5)</f>
        <v>#N/A Real Time</v>
      </c>
      <c r="AE27" s="37" t="e">
        <f t="shared" si="4"/>
        <v>#VALUE!</v>
      </c>
      <c r="AF27" s="38">
        <f>_xll.BDP($D27,$AF$5)</f>
        <v>51.75</v>
      </c>
      <c r="AG27" s="10" t="str">
        <f>_xll.BDP($D27,$AG$5)</f>
        <v>#N/A N/A</v>
      </c>
      <c r="AH27" s="12" t="e">
        <v>#NAME?</v>
      </c>
      <c r="AI27" s="10" t="str">
        <f>_xll.BDP($D27,$AI$5)</f>
        <v>#N/A N/A</v>
      </c>
      <c r="AJ27" s="12" t="e">
        <v>#NAME?</v>
      </c>
    </row>
    <row r="28" spans="3:36" x14ac:dyDescent="0.25">
      <c r="C28">
        <v>23</v>
      </c>
      <c r="D28" s="1" t="str">
        <f>DATA!B25</f>
        <v>HLT US Equity</v>
      </c>
      <c r="E28" s="1" t="str">
        <f>_xll.BDP($D28,$E$5)</f>
        <v>HILTON WORLDWIDE</v>
      </c>
      <c r="F28" s="2" t="str">
        <f>_xll.BDP($D28,$F$5)</f>
        <v>Hotels, Restaurants &amp; Leisure</v>
      </c>
      <c r="G28" s="2" t="str">
        <f>_xll.BDP($D28,$G$5)</f>
        <v>Hotels, Resorts &amp; Cruise Lines</v>
      </c>
      <c r="H28" s="35" t="str">
        <f>_xll.BDP($D28,$H$5)</f>
        <v>09/02/2023</v>
      </c>
      <c r="I28" s="3">
        <f t="shared" ca="1" si="1"/>
        <v>3</v>
      </c>
      <c r="J28" s="2">
        <f>_xll.BDP($D28,$J$5)</f>
        <v>0</v>
      </c>
      <c r="K28" s="2" t="str">
        <f>_xll.BDP($D28,$K$5)</f>
        <v>09/11/2022</v>
      </c>
      <c r="L28" s="2" t="str">
        <f>_xll.BDP($D28,$L$5)</f>
        <v>30/12/2022</v>
      </c>
      <c r="M28" s="1" t="str">
        <f>_xll.BDP($D28,$M$5)</f>
        <v>UNITED STATES</v>
      </c>
      <c r="N28" s="1" t="str">
        <f>_xll.BDP($D28,$N$5)</f>
        <v>USD</v>
      </c>
      <c r="O28" s="4">
        <f>_xll.BDP($D28,$O$5)</f>
        <v>35.660760476914092</v>
      </c>
      <c r="P28" s="40">
        <f>_xll.BDP($D28,$P$5)</f>
        <v>39.816437424985232</v>
      </c>
      <c r="Q28" s="47">
        <f>_xll.BDP($D28,$Q$5)/1000000</f>
        <v>39516.328643870002</v>
      </c>
      <c r="R28" s="47">
        <f>_xll.BDP($D28,$R$5)</f>
        <v>47750.328643870002</v>
      </c>
      <c r="S28" s="47">
        <f t="shared" si="0"/>
        <v>8234</v>
      </c>
      <c r="T28" s="40">
        <f>_xll.BDP($D28,$T$5)</f>
        <v>3.938307030129125</v>
      </c>
      <c r="U28" s="2">
        <f>VLOOKUP($D28,DATA!$B$3:$G$2400,6,0)</f>
        <v>0</v>
      </c>
      <c r="V28" s="2">
        <f>VLOOKUP($D28,DATA!$B$3:$AY$2400,47,0)</f>
        <v>0</v>
      </c>
      <c r="W28" s="2">
        <f>VLOOKUP($D28,DATA!$B$3:$AY$2400,48,0)</f>
        <v>0</v>
      </c>
      <c r="X28" s="2">
        <f>VLOOKUP($D28,DATA!$B$3:$AY$2400,49,0)</f>
        <v>0</v>
      </c>
      <c r="Y28" s="44">
        <f>VLOOKUP($D28,DATA!$B$3:$AY$2400,50,0)</f>
        <v>0</v>
      </c>
      <c r="Z28" s="45">
        <f t="shared" si="2"/>
        <v>-1</v>
      </c>
      <c r="AA28" s="42">
        <f>_xll.BDP($D28,$AA$5)</f>
        <v>146.375</v>
      </c>
      <c r="AB28" s="59">
        <f t="shared" si="3"/>
        <v>1.0600465052661434E-3</v>
      </c>
      <c r="AC28" s="41">
        <f>$AD28/_xll.BDP($D28,$AC$5)-1</f>
        <v>0.15716999050332392</v>
      </c>
      <c r="AD28" s="36">
        <f>_xll.BDP($D28,$AD$5)</f>
        <v>146.22</v>
      </c>
      <c r="AE28" s="37">
        <f t="shared" si="4"/>
        <v>-4.103405826836235E-3</v>
      </c>
      <c r="AF28" s="38">
        <f>_xll.BDP($D28,$AF$5)</f>
        <v>146.82</v>
      </c>
      <c r="AG28" s="10">
        <f>_xll.BDP($D28,$AG$5)</f>
        <v>167.99</v>
      </c>
      <c r="AH28" s="12" t="e">
        <v>#NAME?</v>
      </c>
      <c r="AI28" s="10">
        <f>_xll.BDP($D28,$AI$5)</f>
        <v>108.41</v>
      </c>
      <c r="AJ28" s="12" t="e">
        <v>#NAME?</v>
      </c>
    </row>
    <row r="29" spans="3:36" x14ac:dyDescent="0.25">
      <c r="C29">
        <v>24</v>
      </c>
      <c r="D29" s="1" t="str">
        <f>DATA!B26</f>
        <v>TOY CN Equity</v>
      </c>
      <c r="E29" s="1" t="str">
        <f>_xll.BDP($D29,$E$5)</f>
        <v>SPIN MASTER -SVC</v>
      </c>
      <c r="F29" s="2" t="str">
        <f>_xll.BDP($D29,$F$5)</f>
        <v>Leisure Products</v>
      </c>
      <c r="G29" s="2" t="str">
        <f>_xll.BDP($D29,$G$5)</f>
        <v>Leisure Products</v>
      </c>
      <c r="H29" s="35" t="str">
        <f>_xll.BDP($D29,$H$5)</f>
        <v>08/03/2023</v>
      </c>
      <c r="I29" s="3">
        <f t="shared" ca="1" si="1"/>
        <v>30</v>
      </c>
      <c r="J29" s="2">
        <f>_xll.BDP($D29,$J$5)</f>
        <v>0</v>
      </c>
      <c r="K29" s="2" t="str">
        <f>_xll.BDP($D29,$K$5)</f>
        <v>29/12/2022</v>
      </c>
      <c r="L29" s="2" t="str">
        <f>_xll.BDP($D29,$L$5)</f>
        <v>13/01/2023</v>
      </c>
      <c r="M29" s="1" t="str">
        <f>_xll.BDP($D29,$M$5)</f>
        <v>CANADA</v>
      </c>
      <c r="N29" s="1" t="str">
        <f>_xll.BDP($D29,$N$5)</f>
        <v>CAD</v>
      </c>
      <c r="O29" s="4">
        <f>_xll.BDP($D29,$O$5)</f>
        <v>8.471854988758432</v>
      </c>
      <c r="P29" s="40">
        <f>_xll.BDP($D29,$P$5)</f>
        <v>8.9227057312160127</v>
      </c>
      <c r="Q29" s="47">
        <f>_xll.BDP($D29,$Q$5)/1000000</f>
        <v>3727.0379999999996</v>
      </c>
      <c r="R29" s="47">
        <f>_xll.BDP($D29,$R$5)</f>
        <v>2163.942267378683</v>
      </c>
      <c r="S29" s="47">
        <f t="shared" si="0"/>
        <v>-1563.0957326213165</v>
      </c>
      <c r="T29" s="40">
        <f>_xll.BDP($D29,$T$5)</f>
        <v>-1.4629360465116279</v>
      </c>
      <c r="U29" s="2">
        <f>VLOOKUP($D29,DATA!$B$3:$G$2400,6,0)</f>
        <v>0</v>
      </c>
      <c r="V29" s="2">
        <f>VLOOKUP($D29,DATA!$B$3:$AY$2400,47,0)</f>
        <v>0</v>
      </c>
      <c r="W29" s="2">
        <f>VLOOKUP($D29,DATA!$B$3:$AY$2400,48,0)</f>
        <v>0</v>
      </c>
      <c r="X29" s="2">
        <f>VLOOKUP($D29,DATA!$B$3:$AY$2400,49,0)</f>
        <v>0</v>
      </c>
      <c r="Y29" s="44">
        <f>VLOOKUP($D29,DATA!$B$3:$AY$2400,50,0)</f>
        <v>0</v>
      </c>
      <c r="Z29" s="45">
        <f t="shared" si="2"/>
        <v>-1</v>
      </c>
      <c r="AA29" s="42">
        <f>_xll.BDP($D29,$AA$5)</f>
        <v>47.555557250976563</v>
      </c>
      <c r="AB29" s="59">
        <f t="shared" si="3"/>
        <v>0.31187744140624996</v>
      </c>
      <c r="AC29" s="41">
        <f>$AD29/_xll.BDP($D29,$AC$5)-1</f>
        <v>8.7935174069627919E-2</v>
      </c>
      <c r="AD29" s="36">
        <f>_xll.BDP($D29,$AD$5)</f>
        <v>36.25</v>
      </c>
      <c r="AE29" s="37">
        <f t="shared" si="4"/>
        <v>-5.5172413793104233E-3</v>
      </c>
      <c r="AF29" s="38">
        <f>_xll.BDP($D29,$AF$5)</f>
        <v>36.450000000000003</v>
      </c>
      <c r="AG29" s="10">
        <f>_xll.BDP($D29,$AG$5)</f>
        <v>51.46</v>
      </c>
      <c r="AH29" s="12" t="e">
        <v>#NAME?</v>
      </c>
      <c r="AI29" s="10">
        <f>_xll.BDP($D29,$AI$5)</f>
        <v>30.6</v>
      </c>
      <c r="AJ29" s="12" t="e">
        <v>#NAME?</v>
      </c>
    </row>
    <row r="30" spans="3:36" x14ac:dyDescent="0.25">
      <c r="C30">
        <v>25</v>
      </c>
      <c r="D30" s="1" t="str">
        <f>DATA!B27</f>
        <v>HAS US Equity</v>
      </c>
      <c r="E30" s="1" t="str">
        <f>_xll.BDP($D30,$E$5)</f>
        <v>HASBRO INC</v>
      </c>
      <c r="F30" s="2" t="str">
        <f>_xll.BDP($D30,$F$5)</f>
        <v>Leisure Products</v>
      </c>
      <c r="G30" s="2" t="str">
        <f>_xll.BDP($D30,$G$5)</f>
        <v>Leisure Products</v>
      </c>
      <c r="H30" s="35" t="str">
        <f>_xll.BDP($D30,$H$5)</f>
        <v>16/02/2023</v>
      </c>
      <c r="I30" s="3">
        <f t="shared" ca="1" si="1"/>
        <v>10</v>
      </c>
      <c r="J30" s="2">
        <f>_xll.BDP($D30,$J$5)</f>
        <v>2.72</v>
      </c>
      <c r="K30" s="2" t="str">
        <f>_xll.BDP($D30,$K$5)</f>
        <v>31/01/2023</v>
      </c>
      <c r="L30" s="2" t="str">
        <f>_xll.BDP($D30,$L$5)</f>
        <v>15/02/2023</v>
      </c>
      <c r="M30" s="1" t="str">
        <f>_xll.BDP($D30,$M$5)</f>
        <v>UNITED STATES</v>
      </c>
      <c r="N30" s="1" t="str">
        <f>_xll.BDP($D30,$N$5)</f>
        <v>USD</v>
      </c>
      <c r="O30" s="4">
        <f>_xll.BDP($D30,$O$5)</f>
        <v>13.341174580152668</v>
      </c>
      <c r="P30" s="40">
        <f>_xll.BDP($D30,$P$5)</f>
        <v>14.803456656809212</v>
      </c>
      <c r="Q30" s="47">
        <f>_xll.BDP($D30,$Q$5)/1000000</f>
        <v>8248.1514778399996</v>
      </c>
      <c r="R30" s="47">
        <f>_xll.BDP($D30,$R$5)</f>
        <v>11823.35147784</v>
      </c>
      <c r="S30" s="47">
        <f t="shared" si="0"/>
        <v>3575.2000000000007</v>
      </c>
      <c r="T30" s="40">
        <f>_xll.BDP($D30,$T$5)</f>
        <v>3.4037945573016488</v>
      </c>
      <c r="U30" s="2">
        <f>VLOOKUP($D30,DATA!$B$3:$G$2400,6,0)</f>
        <v>0</v>
      </c>
      <c r="V30" s="2">
        <f>VLOOKUP($D30,DATA!$B$3:$AY$2400,47,0)</f>
        <v>0</v>
      </c>
      <c r="W30" s="2">
        <f>VLOOKUP($D30,DATA!$B$3:$AY$2400,48,0)</f>
        <v>0</v>
      </c>
      <c r="X30" s="2">
        <f>VLOOKUP($D30,DATA!$B$3:$AY$2400,49,0)</f>
        <v>0</v>
      </c>
      <c r="Y30" s="44">
        <f>VLOOKUP($D30,DATA!$B$3:$AY$2400,50,0)</f>
        <v>0</v>
      </c>
      <c r="Z30" s="45">
        <f t="shared" si="2"/>
        <v>-1</v>
      </c>
      <c r="AA30" s="42">
        <f>_xll.BDP($D30,$AA$5)</f>
        <v>75.538459777832031</v>
      </c>
      <c r="AB30" s="59">
        <f t="shared" si="3"/>
        <v>0.25761191672075312</v>
      </c>
      <c r="AC30" s="41">
        <f>$AD30/_xll.BDP($D30,$AC$5)-1</f>
        <v>-1.5489264055072893E-2</v>
      </c>
      <c r="AD30" s="36">
        <f>_xll.BDP($D30,$AD$5)</f>
        <v>60.064999999999998</v>
      </c>
      <c r="AE30" s="37">
        <f t="shared" si="4"/>
        <v>-2.7719970032464816E-2</v>
      </c>
      <c r="AF30" s="38">
        <f>_xll.BDP($D30,$AF$5)</f>
        <v>61.73</v>
      </c>
      <c r="AG30" s="10">
        <f>_xll.BDP($D30,$AG$5)</f>
        <v>105.1255</v>
      </c>
      <c r="AH30" s="12" t="e">
        <v>#NAME?</v>
      </c>
      <c r="AI30" s="10">
        <f>_xll.BDP($D30,$AI$5)</f>
        <v>54.65</v>
      </c>
      <c r="AJ30" s="12" t="e">
        <v>#NAME?</v>
      </c>
    </row>
    <row r="31" spans="3:36" x14ac:dyDescent="0.25">
      <c r="C31">
        <v>26</v>
      </c>
      <c r="D31" s="1" t="str">
        <f>DATA!B28</f>
        <v>PM US Equity</v>
      </c>
      <c r="E31" s="1" t="str">
        <f>_xll.BDP($D31,$E$5)</f>
        <v>PHILIP MORRIS IN</v>
      </c>
      <c r="F31" s="2" t="str">
        <f>_xll.BDP($D31,$F$5)</f>
        <v>Tobacco</v>
      </c>
      <c r="G31" s="2" t="str">
        <f>_xll.BDP($D31,$G$5)</f>
        <v>Tobacco</v>
      </c>
      <c r="H31" s="35" t="str">
        <f>_xll.BDP($D31,$H$5)</f>
        <v>09/02/2023</v>
      </c>
      <c r="I31" s="3">
        <f t="shared" ca="1" si="1"/>
        <v>3</v>
      </c>
      <c r="J31" s="2">
        <f>_xll.BDP($D31,$J$5)</f>
        <v>4.9000000000000004</v>
      </c>
      <c r="K31" s="2" t="str">
        <f>_xll.BDP($D31,$K$5)</f>
        <v>21/12/2022</v>
      </c>
      <c r="L31" s="2" t="str">
        <f>_xll.BDP($D31,$L$5)</f>
        <v>11/01/2023</v>
      </c>
      <c r="M31" s="1" t="str">
        <f>_xll.BDP($D31,$M$5)</f>
        <v>UNITED STATES</v>
      </c>
      <c r="N31" s="1" t="str">
        <f>_xll.BDP($D31,$N$5)</f>
        <v>USD</v>
      </c>
      <c r="O31" s="4">
        <f>_xll.BDP($D31,$O$5)</f>
        <v>11.932557371887716</v>
      </c>
      <c r="P31" s="40">
        <f>_xll.BDP($D31,$P$5)</f>
        <v>18.133214269607571</v>
      </c>
      <c r="Q31" s="47">
        <f>_xll.BDP($D31,$Q$5)/1000000</f>
        <v>158260.15331745002</v>
      </c>
      <c r="R31" s="47">
        <f>_xll.BDP($D31,$R$5)</f>
        <v>181847.15331745002</v>
      </c>
      <c r="S31" s="47">
        <f t="shared" si="0"/>
        <v>23587</v>
      </c>
      <c r="T31" s="40">
        <f>_xll.BDP($D31,$T$5)</f>
        <v>1.6252417075710248</v>
      </c>
      <c r="U31" s="2">
        <f>VLOOKUP($D31,DATA!$B$3:$G$2400,6,0)</f>
        <v>0</v>
      </c>
      <c r="V31" s="2">
        <f>VLOOKUP($D31,DATA!$B$3:$AY$2400,47,0)</f>
        <v>0</v>
      </c>
      <c r="W31" s="2">
        <f>VLOOKUP($D31,DATA!$B$3:$AY$2400,48,0)</f>
        <v>0</v>
      </c>
      <c r="X31" s="2">
        <f>VLOOKUP($D31,DATA!$B$3:$AY$2400,49,0)</f>
        <v>0</v>
      </c>
      <c r="Y31" s="44">
        <f>VLOOKUP($D31,DATA!$B$3:$AY$2400,50,0)</f>
        <v>0</v>
      </c>
      <c r="Z31" s="45">
        <f t="shared" si="2"/>
        <v>-1</v>
      </c>
      <c r="AA31" s="42">
        <f>_xll.BDP($D31,$AA$5)</f>
        <v>111.0625</v>
      </c>
      <c r="AB31" s="59">
        <f t="shared" si="3"/>
        <v>8.9008187478550882E-2</v>
      </c>
      <c r="AC31" s="41">
        <f>$AD31/_xll.BDP($D31,$AC$5)-1</f>
        <v>7.6573461120443831E-3</v>
      </c>
      <c r="AD31" s="36">
        <f>_xll.BDP($D31,$AD$5)</f>
        <v>101.985</v>
      </c>
      <c r="AE31" s="37">
        <f t="shared" si="4"/>
        <v>-5.9322449379811144E-3</v>
      </c>
      <c r="AF31" s="38">
        <f>_xll.BDP($D31,$AF$5)</f>
        <v>102.59</v>
      </c>
      <c r="AG31" s="10">
        <f>_xll.BDP($D31,$AG$5)</f>
        <v>112.48</v>
      </c>
      <c r="AH31" s="12" t="e">
        <v>#NAME?</v>
      </c>
      <c r="AI31" s="10">
        <f>_xll.BDP($D31,$AI$5)</f>
        <v>82.85</v>
      </c>
      <c r="AJ31" s="12" t="e">
        <v>#NAME?</v>
      </c>
    </row>
    <row r="32" spans="3:36" x14ac:dyDescent="0.25">
      <c r="C32">
        <v>27</v>
      </c>
      <c r="D32" s="1" t="str">
        <f>DATA!B29</f>
        <v>MO US Equity</v>
      </c>
      <c r="E32" s="1" t="str">
        <f>_xll.BDP($D32,$E$5)</f>
        <v>ALTRIA GROUP INC</v>
      </c>
      <c r="F32" s="2" t="str">
        <f>_xll.BDP($D32,$F$5)</f>
        <v>Tobacco</v>
      </c>
      <c r="G32" s="2" t="str">
        <f>_xll.BDP($D32,$G$5)</f>
        <v>Tobacco</v>
      </c>
      <c r="H32" s="35" t="str">
        <f>_xll.BDP($D32,$H$5)</f>
        <v>28/04/2023</v>
      </c>
      <c r="I32" s="3">
        <f t="shared" ca="1" si="1"/>
        <v>81</v>
      </c>
      <c r="J32" s="2">
        <f>_xll.BDP($D32,$J$5)</f>
        <v>3.6585369999999999</v>
      </c>
      <c r="K32" s="2" t="str">
        <f>_xll.BDP($D32,$K$5)</f>
        <v>21/12/2022</v>
      </c>
      <c r="L32" s="2" t="str">
        <f>_xll.BDP($D32,$L$5)</f>
        <v>10/01/2023</v>
      </c>
      <c r="M32" s="1" t="str">
        <f>_xll.BDP($D32,$M$5)</f>
        <v>UNITED STATES</v>
      </c>
      <c r="N32" s="1" t="str">
        <f>_xll.BDP($D32,$N$5)</f>
        <v>USD</v>
      </c>
      <c r="O32" s="4">
        <f>_xll.BDP($D32,$O$5)</f>
        <v>8.6185196100172998</v>
      </c>
      <c r="P32" s="40">
        <f>_xll.BDP($D32,$P$5)</f>
        <v>9.692873034871468</v>
      </c>
      <c r="Q32" s="47">
        <f>_xll.BDP($D32,$Q$5)/1000000</f>
        <v>83724.230640816604</v>
      </c>
      <c r="R32" s="47">
        <f>_xll.BDP($D32,$R$5)</f>
        <v>106424.2306408166</v>
      </c>
      <c r="S32" s="47">
        <f t="shared" si="0"/>
        <v>22700</v>
      </c>
      <c r="T32" s="40">
        <f>_xll.BDP($D32,$T$5)</f>
        <v>1.8688118811881189</v>
      </c>
      <c r="U32" s="2">
        <f>VLOOKUP($D32,DATA!$B$3:$G$2400,6,0)</f>
        <v>0.51710913301256212</v>
      </c>
      <c r="V32" s="2" t="str">
        <f>VLOOKUP($D32,DATA!$B$3:$AY$2400,47,0)</f>
        <v>Strategical</v>
      </c>
      <c r="W32" s="2">
        <f>VLOOKUP($D32,DATA!$B$3:$AY$2400,48,0)</f>
        <v>61.538461538461533</v>
      </c>
      <c r="X32" s="2">
        <f>VLOOKUP($D32,DATA!$B$3:$AY$2400,49,0)</f>
        <v>53.333333333333336</v>
      </c>
      <c r="Y32" s="44">
        <f>VLOOKUP($D32,DATA!$B$3:$AY$2400,50,0)</f>
        <v>100</v>
      </c>
      <c r="Z32" s="45">
        <f t="shared" si="2"/>
        <v>1.1337885415555315</v>
      </c>
      <c r="AA32" s="42">
        <f>_xll.BDP($D32,$AA$5)</f>
        <v>49.5</v>
      </c>
      <c r="AB32" s="59">
        <f t="shared" si="3"/>
        <v>5.6225328069988256E-2</v>
      </c>
      <c r="AC32" s="41">
        <f>$AD32/_xll.BDP($D32,$AC$5)-1</f>
        <v>2.5267993874425798E-2</v>
      </c>
      <c r="AD32" s="36">
        <f>_xll.BDP($D32,$AD$5)</f>
        <v>46.865000000000002</v>
      </c>
      <c r="AE32" s="37">
        <f t="shared" si="4"/>
        <v>-9.6020484369987405E-4</v>
      </c>
      <c r="AF32" s="38">
        <f>_xll.BDP($D32,$AF$5)</f>
        <v>46.91</v>
      </c>
      <c r="AG32" s="10">
        <f>_xll.BDP($D32,$AG$5)</f>
        <v>57.05</v>
      </c>
      <c r="AH32" s="12" t="e">
        <v>#NAME?</v>
      </c>
      <c r="AI32" s="10">
        <f>_xll.BDP($D32,$AI$5)</f>
        <v>40.35</v>
      </c>
      <c r="AJ32" s="12" t="e">
        <v>#NAME?</v>
      </c>
    </row>
    <row r="33" spans="3:36" x14ac:dyDescent="0.25">
      <c r="C33">
        <v>28</v>
      </c>
      <c r="D33" s="1" t="str">
        <f>DATA!B30</f>
        <v>MNST US Equity</v>
      </c>
      <c r="E33" s="1" t="str">
        <f>_xll.BDP($D33,$E$5)</f>
        <v>MONSTER BEVERAGE</v>
      </c>
      <c r="F33" s="2" t="str">
        <f>_xll.BDP($D33,$F$5)</f>
        <v>Beverages</v>
      </c>
      <c r="G33" s="2" t="str">
        <f>_xll.BDP($D33,$G$5)</f>
        <v>Soft Drinks</v>
      </c>
      <c r="H33" s="35" t="str">
        <f>_xll.BDP($D33,$H$5)</f>
        <v>24/02/2023</v>
      </c>
      <c r="I33" s="3">
        <f t="shared" ca="1" si="1"/>
        <v>18</v>
      </c>
      <c r="J33" s="2">
        <f>_xll.BDP($D33,$J$5)</f>
        <v>0</v>
      </c>
      <c r="K33" s="2" t="str">
        <f>_xll.BDP($D33,$K$5)</f>
        <v>#N/A Field Not Applicable</v>
      </c>
      <c r="L33" s="2" t="str">
        <f>_xll.BDP($D33,$L$5)</f>
        <v>#N/A Field Not Applicable</v>
      </c>
      <c r="M33" s="1" t="str">
        <f>_xll.BDP($D33,$M$5)</f>
        <v>UNITED STATES</v>
      </c>
      <c r="N33" s="1" t="str">
        <f>_xll.BDP($D33,$N$5)</f>
        <v>USD</v>
      </c>
      <c r="O33" s="4">
        <f>_xll.BDP($D33,$O$5)</f>
        <v>25.737559900954633</v>
      </c>
      <c r="P33" s="40">
        <f>_xll.BDP($D33,$P$5)</f>
        <v>45.257509272400696</v>
      </c>
      <c r="Q33" s="47">
        <f>_xll.BDP($D33,$Q$5)/1000000</f>
        <v>53356.110481179996</v>
      </c>
      <c r="R33" s="47">
        <f>_xll.BDP($D33,$R$5)</f>
        <v>50743.539481179992</v>
      </c>
      <c r="S33" s="47">
        <f t="shared" si="0"/>
        <v>-2612.5710000000036</v>
      </c>
      <c r="T33" s="40">
        <f>_xll.BDP($D33,$T$5)</f>
        <v>-1.5679505807411089</v>
      </c>
      <c r="U33" s="2">
        <f>VLOOKUP($D33,DATA!$B$3:$G$2400,6,0)</f>
        <v>0</v>
      </c>
      <c r="V33" s="2">
        <f>VLOOKUP($D33,DATA!$B$3:$AY$2400,47,0)</f>
        <v>0</v>
      </c>
      <c r="W33" s="2">
        <f>VLOOKUP($D33,DATA!$B$3:$AY$2400,48,0)</f>
        <v>0</v>
      </c>
      <c r="X33" s="2">
        <f>VLOOKUP($D33,DATA!$B$3:$AY$2400,49,0)</f>
        <v>0</v>
      </c>
      <c r="Y33" s="44">
        <f>VLOOKUP($D33,DATA!$B$3:$AY$2400,50,0)</f>
        <v>0</v>
      </c>
      <c r="Z33" s="45">
        <f t="shared" si="2"/>
        <v>-1</v>
      </c>
      <c r="AA33" s="42">
        <f>_xll.BDP($D33,$AA$5)</f>
        <v>108</v>
      </c>
      <c r="AB33" s="59">
        <f t="shared" si="3"/>
        <v>5.0175029171528607E-2</v>
      </c>
      <c r="AC33" s="41">
        <f>$AD33/_xll.BDP($D33,$AC$5)-1</f>
        <v>1.2902590367379174E-2</v>
      </c>
      <c r="AD33" s="36">
        <f>_xll.BDP($D33,$AD$5)</f>
        <v>102.84</v>
      </c>
      <c r="AE33" s="37">
        <f t="shared" si="4"/>
        <v>1.0112796577207372E-2</v>
      </c>
      <c r="AF33" s="38">
        <f>_xll.BDP($D33,$AF$5)</f>
        <v>101.8</v>
      </c>
      <c r="AG33" s="10">
        <f>_xll.BDP($D33,$AG$5)</f>
        <v>104.748</v>
      </c>
      <c r="AH33" s="12" t="e">
        <v>#NAME?</v>
      </c>
      <c r="AI33" s="10">
        <f>_xll.BDP($D33,$AI$5)</f>
        <v>71.775000000000006</v>
      </c>
      <c r="AJ33" s="12" t="e">
        <v>#NAME?</v>
      </c>
    </row>
    <row r="34" spans="3:36" x14ac:dyDescent="0.25">
      <c r="C34">
        <v>29</v>
      </c>
      <c r="D34" s="1" t="str">
        <f>DATA!B31</f>
        <v>KDP US Equity</v>
      </c>
      <c r="E34" s="1" t="str">
        <f>_xll.BDP($D34,$E$5)</f>
        <v>KEURIG DR PEPPER</v>
      </c>
      <c r="F34" s="2" t="str">
        <f>_xll.BDP($D34,$F$5)</f>
        <v>Beverages</v>
      </c>
      <c r="G34" s="2" t="str">
        <f>_xll.BDP($D34,$G$5)</f>
        <v>Soft Drinks</v>
      </c>
      <c r="H34" s="35" t="str">
        <f>_xll.BDP($D34,$H$5)</f>
        <v>23/02/2023</v>
      </c>
      <c r="I34" s="3">
        <f t="shared" ca="1" si="1"/>
        <v>17</v>
      </c>
      <c r="J34" s="2">
        <f>_xll.BDP($D34,$J$5)</f>
        <v>0.71250000000000002</v>
      </c>
      <c r="K34" s="2" t="str">
        <f>_xll.BDP($D34,$K$5)</f>
        <v>05/01/2023</v>
      </c>
      <c r="L34" s="2" t="str">
        <f>_xll.BDP($D34,$L$5)</f>
        <v>20/01/2023</v>
      </c>
      <c r="M34" s="1" t="str">
        <f>_xll.BDP($D34,$M$5)</f>
        <v>UNITED STATES</v>
      </c>
      <c r="N34" s="1" t="str">
        <f>_xll.BDP($D34,$N$5)</f>
        <v>USD</v>
      </c>
      <c r="O34" s="4">
        <f>_xll.BDP($D34,$O$5)</f>
        <v>16.306367277646171</v>
      </c>
      <c r="P34" s="40">
        <f>_xll.BDP($D34,$P$5)</f>
        <v>22.339744387185171</v>
      </c>
      <c r="Q34" s="47">
        <f>_xll.BDP($D34,$Q$5)/1000000</f>
        <v>49703.339619164995</v>
      </c>
      <c r="R34" s="47">
        <f>_xll.BDP($D34,$R$5)</f>
        <v>61933.339619164995</v>
      </c>
      <c r="S34" s="47">
        <f t="shared" si="0"/>
        <v>12230</v>
      </c>
      <c r="T34" s="40">
        <f>_xll.BDP($D34,$T$5)</f>
        <v>3.493573264781491</v>
      </c>
      <c r="U34" s="2">
        <f>VLOOKUP($D34,DATA!$B$3:$G$2400,6,0)</f>
        <v>0</v>
      </c>
      <c r="V34" s="2">
        <f>VLOOKUP($D34,DATA!$B$3:$AY$2400,47,0)</f>
        <v>0</v>
      </c>
      <c r="W34" s="2">
        <f>VLOOKUP($D34,DATA!$B$3:$AY$2400,48,0)</f>
        <v>0</v>
      </c>
      <c r="X34" s="2">
        <f>VLOOKUP($D34,DATA!$B$3:$AY$2400,49,0)</f>
        <v>0</v>
      </c>
      <c r="Y34" s="44">
        <f>VLOOKUP($D34,DATA!$B$3:$AY$2400,50,0)</f>
        <v>0</v>
      </c>
      <c r="Z34" s="45">
        <f t="shared" si="2"/>
        <v>-1</v>
      </c>
      <c r="AA34" s="42">
        <f>_xll.BDP($D34,$AA$5)</f>
        <v>40.027778625488281</v>
      </c>
      <c r="AB34" s="59">
        <f t="shared" si="3"/>
        <v>0.13893238371000938</v>
      </c>
      <c r="AC34" s="41">
        <f>$AD34/_xll.BDP($D34,$AC$5)-1</f>
        <v>-1.4441951766685168E-2</v>
      </c>
      <c r="AD34" s="36">
        <f>_xll.BDP($D34,$AD$5)</f>
        <v>35.145000000000003</v>
      </c>
      <c r="AE34" s="37">
        <f t="shared" si="4"/>
        <v>-1.4226774790142131E-4</v>
      </c>
      <c r="AF34" s="38">
        <f>_xll.BDP($D34,$AF$5)</f>
        <v>35.15</v>
      </c>
      <c r="AG34" s="10">
        <f>_xll.BDP($D34,$AG$5)</f>
        <v>41.31</v>
      </c>
      <c r="AH34" s="12" t="e">
        <v>#NAME?</v>
      </c>
      <c r="AI34" s="10">
        <f>_xll.BDP($D34,$AI$5)</f>
        <v>33.35</v>
      </c>
      <c r="AJ34" s="12" t="e">
        <v>#NAME?</v>
      </c>
    </row>
    <row r="35" spans="3:36" x14ac:dyDescent="0.25">
      <c r="C35">
        <v>30</v>
      </c>
      <c r="D35" s="1" t="str">
        <f>DATA!B32</f>
        <v>PEP US Equity</v>
      </c>
      <c r="E35" s="1" t="str">
        <f>_xll.BDP($D35,$E$5)</f>
        <v>PEPSICO INC</v>
      </c>
      <c r="F35" s="2" t="str">
        <f>_xll.BDP($D35,$F$5)</f>
        <v>Beverages</v>
      </c>
      <c r="G35" s="2" t="str">
        <f>_xll.BDP($D35,$G$5)</f>
        <v>Soft Drinks</v>
      </c>
      <c r="H35" s="35" t="str">
        <f>_xll.BDP($D35,$H$5)</f>
        <v>09/02/2023</v>
      </c>
      <c r="I35" s="3">
        <f t="shared" ca="1" si="1"/>
        <v>3</v>
      </c>
      <c r="J35" s="2">
        <f>_xll.BDP($D35,$J$5)</f>
        <v>4.2474999999999996</v>
      </c>
      <c r="K35" s="2" t="str">
        <f>_xll.BDP($D35,$K$5)</f>
        <v>02/03/2023</v>
      </c>
      <c r="L35" s="2" t="str">
        <f>_xll.BDP($D35,$L$5)</f>
        <v>31/03/2023</v>
      </c>
      <c r="M35" s="1" t="str">
        <f>_xll.BDP($D35,$M$5)</f>
        <v>UNITED STATES</v>
      </c>
      <c r="N35" s="1" t="str">
        <f>_xll.BDP($D35,$N$5)</f>
        <v>USD</v>
      </c>
      <c r="O35" s="4">
        <f>_xll.BDP($D35,$O$5)</f>
        <v>18.472372846735208</v>
      </c>
      <c r="P35" s="40">
        <f>_xll.BDP($D35,$P$5)</f>
        <v>25.71605242635199</v>
      </c>
      <c r="Q35" s="47">
        <f>_xll.BDP($D35,$Q$5)/1000000</f>
        <v>235009.63687122002</v>
      </c>
      <c r="R35" s="47">
        <f>_xll.BDP($D35,$R$5)</f>
        <v>267670.63687122002</v>
      </c>
      <c r="S35" s="47">
        <f t="shared" si="0"/>
        <v>32661</v>
      </c>
      <c r="T35" s="40">
        <f>_xll.BDP($D35,$T$5)</f>
        <v>2.0365288220551379</v>
      </c>
      <c r="U35" s="2">
        <f>VLOOKUP($D35,DATA!$B$3:$G$2400,6,0)</f>
        <v>0</v>
      </c>
      <c r="V35" s="2">
        <f>VLOOKUP($D35,DATA!$B$3:$AY$2400,47,0)</f>
        <v>0</v>
      </c>
      <c r="W35" s="2">
        <f>VLOOKUP($D35,DATA!$B$3:$AY$2400,48,0)</f>
        <v>0</v>
      </c>
      <c r="X35" s="2">
        <f>VLOOKUP($D35,DATA!$B$3:$AY$2400,49,0)</f>
        <v>0</v>
      </c>
      <c r="Y35" s="44">
        <f>VLOOKUP($D35,DATA!$B$3:$AY$2400,50,0)</f>
        <v>0</v>
      </c>
      <c r="Z35" s="45">
        <f t="shared" si="2"/>
        <v>-1</v>
      </c>
      <c r="AA35" s="42">
        <f>_xll.BDP($D35,$AA$5)</f>
        <v>192.25</v>
      </c>
      <c r="AB35" s="59">
        <f t="shared" si="3"/>
        <v>0.12321804159850425</v>
      </c>
      <c r="AC35" s="41">
        <f>$AD35/_xll.BDP($D35,$AC$5)-1</f>
        <v>-5.2584966234916375E-2</v>
      </c>
      <c r="AD35" s="36">
        <f>_xll.BDP($D35,$AD$5)</f>
        <v>171.16</v>
      </c>
      <c r="AE35" s="37">
        <f t="shared" si="4"/>
        <v>1.1918672587053003E-2</v>
      </c>
      <c r="AF35" s="38">
        <f>_xll.BDP($D35,$AF$5)</f>
        <v>169.12</v>
      </c>
      <c r="AG35" s="10">
        <f>_xll.BDP($D35,$AG$5)</f>
        <v>186.84</v>
      </c>
      <c r="AH35" s="12" t="e">
        <v>#NAME?</v>
      </c>
      <c r="AI35" s="10">
        <f>_xll.BDP($D35,$AI$5)</f>
        <v>153.37</v>
      </c>
      <c r="AJ35" s="12" t="e">
        <v>#NAME?</v>
      </c>
    </row>
    <row r="36" spans="3:36" x14ac:dyDescent="0.25">
      <c r="C36">
        <v>31</v>
      </c>
      <c r="D36" s="1" t="str">
        <f>DATA!B33</f>
        <v>BF/B US Equity</v>
      </c>
      <c r="E36" s="1" t="str">
        <f>_xll.BDP($D36,$E$5)</f>
        <v>BROWN-FORMAN -B</v>
      </c>
      <c r="F36" s="2" t="str">
        <f>_xll.BDP($D36,$F$5)</f>
        <v>Beverages</v>
      </c>
      <c r="G36" s="2" t="str">
        <f>_xll.BDP($D36,$G$5)</f>
        <v>Distillers &amp; Vintners</v>
      </c>
      <c r="H36" s="35" t="str">
        <f>_xll.BDP($D36,$H$5)</f>
        <v>03/03/2023</v>
      </c>
      <c r="I36" s="3">
        <f t="shared" ca="1" si="1"/>
        <v>25</v>
      </c>
      <c r="J36" s="2">
        <f>_xll.BDP($D36,$J$5)</f>
        <v>1.736</v>
      </c>
      <c r="K36" s="2" t="str">
        <f>_xll.BDP($D36,$K$5)</f>
        <v>07/03/2023</v>
      </c>
      <c r="L36" s="2" t="str">
        <f>_xll.BDP($D36,$L$5)</f>
        <v>03/04/2023</v>
      </c>
      <c r="M36" s="1" t="str">
        <f>_xll.BDP($D36,$M$5)</f>
        <v>UNITED STATES</v>
      </c>
      <c r="N36" s="1" t="str">
        <f>_xll.BDP($D36,$N$5)</f>
        <v>USD</v>
      </c>
      <c r="O36" s="4">
        <f>_xll.BDP($D36,$O$5)</f>
        <v>24.443687583212736</v>
      </c>
      <c r="P36" s="40">
        <f>_xll.BDP($D36,$P$5)</f>
        <v>34.396226727852579</v>
      </c>
      <c r="Q36" s="47">
        <f>_xll.BDP($D36,$Q$5)/1000000</f>
        <v>31732.422319870002</v>
      </c>
      <c r="R36" s="47">
        <f>_xll.BDP($D36,$R$5)</f>
        <v>33055.422319870006</v>
      </c>
      <c r="S36" s="47">
        <f t="shared" si="0"/>
        <v>1323.0000000000036</v>
      </c>
      <c r="T36" s="40">
        <f>_xll.BDP($D36,$T$5)</f>
        <v>0.99698568198944992</v>
      </c>
      <c r="U36" s="2">
        <f>VLOOKUP($D36,DATA!$B$3:$G$2400,6,0)</f>
        <v>0</v>
      </c>
      <c r="V36" s="2">
        <f>VLOOKUP($D36,DATA!$B$3:$AY$2400,47,0)</f>
        <v>0</v>
      </c>
      <c r="W36" s="2">
        <f>VLOOKUP($D36,DATA!$B$3:$AY$2400,48,0)</f>
        <v>0</v>
      </c>
      <c r="X36" s="2">
        <f>VLOOKUP($D36,DATA!$B$3:$AY$2400,49,0)</f>
        <v>0</v>
      </c>
      <c r="Y36" s="44">
        <f>VLOOKUP($D36,DATA!$B$3:$AY$2400,50,0)</f>
        <v>0</v>
      </c>
      <c r="Z36" s="45">
        <f t="shared" si="2"/>
        <v>-1</v>
      </c>
      <c r="AA36" s="42">
        <f>_xll.BDP($D36,$AA$5)</f>
        <v>71.588233947753906</v>
      </c>
      <c r="AB36" s="59">
        <f t="shared" si="3"/>
        <v>7.8136053430028607E-2</v>
      </c>
      <c r="AC36" s="41">
        <f>$AD36/_xll.BDP($D36,$AC$5)-1</f>
        <v>1.0962241169305775E-2</v>
      </c>
      <c r="AD36" s="36">
        <f>_xll.BDP($D36,$AD$5)</f>
        <v>66.400000000000006</v>
      </c>
      <c r="AE36" s="37">
        <f t="shared" si="4"/>
        <v>-6.6265060240963507E-3</v>
      </c>
      <c r="AF36" s="38">
        <f>_xll.BDP($D36,$AF$5)</f>
        <v>66.84</v>
      </c>
      <c r="AG36" s="10">
        <f>_xll.BDP($D36,$AG$5)</f>
        <v>78.150000000000006</v>
      </c>
      <c r="AH36" s="12" t="e">
        <v>#NAME?</v>
      </c>
      <c r="AI36" s="10">
        <f>_xll.BDP($D36,$AI$5)</f>
        <v>60.23</v>
      </c>
      <c r="AJ36" s="12" t="e">
        <v>#NAME?</v>
      </c>
    </row>
    <row r="37" spans="3:36" x14ac:dyDescent="0.25">
      <c r="C37">
        <v>32</v>
      </c>
      <c r="D37" s="1" t="str">
        <f>DATA!B34</f>
        <v>SAM US Equity</v>
      </c>
      <c r="E37" s="1" t="str">
        <f>_xll.BDP($D37,$E$5)</f>
        <v>BOSTON BEER-A</v>
      </c>
      <c r="F37" s="2" t="str">
        <f>_xll.BDP($D37,$F$5)</f>
        <v>Beverages</v>
      </c>
      <c r="G37" s="2" t="str">
        <f>_xll.BDP($D37,$G$5)</f>
        <v>Brewers</v>
      </c>
      <c r="H37" s="35" t="str">
        <f>_xll.BDP($D37,$H$5)</f>
        <v>15/02/2023</v>
      </c>
      <c r="I37" s="3">
        <f t="shared" ca="1" si="1"/>
        <v>9</v>
      </c>
      <c r="J37" s="2">
        <f>_xll.BDP($D37,$J$5)</f>
        <v>0</v>
      </c>
      <c r="K37" s="2" t="str">
        <f>_xll.BDP($D37,$K$5)</f>
        <v>#N/A Field Not Applicable</v>
      </c>
      <c r="L37" s="2" t="str">
        <f>_xll.BDP($D37,$L$5)</f>
        <v>#N/A Field Not Applicable</v>
      </c>
      <c r="M37" s="1" t="str">
        <f>_xll.BDP($D37,$M$5)</f>
        <v>UNITED STATES</v>
      </c>
      <c r="N37" s="1" t="str">
        <f>_xll.BDP($D37,$N$5)</f>
        <v>USD</v>
      </c>
      <c r="O37" s="4">
        <f>_xll.BDP($D37,$O$5)</f>
        <v>46.422244006358731</v>
      </c>
      <c r="P37" s="40">
        <f>_xll.BDP($D37,$P$5)</f>
        <v>94.180721585755663</v>
      </c>
      <c r="Q37" s="47">
        <f>_xll.BDP($D37,$Q$5)/1000000</f>
        <v>4853.0135252700002</v>
      </c>
      <c r="R37" s="47">
        <f>_xll.BDP($D37,$R$5)</f>
        <v>4686.9735252700002</v>
      </c>
      <c r="S37" s="47">
        <f t="shared" si="0"/>
        <v>-166.03999999999996</v>
      </c>
      <c r="T37" s="40">
        <f>_xll.BDP($D37,$T$5)</f>
        <v>-1.4492197046398774</v>
      </c>
      <c r="U37" s="2">
        <f>VLOOKUP($D37,DATA!$B$3:$G$2400,6,0)</f>
        <v>0</v>
      </c>
      <c r="V37" s="2">
        <f>VLOOKUP($D37,DATA!$B$3:$AY$2400,47,0)</f>
        <v>0</v>
      </c>
      <c r="W37" s="2">
        <f>VLOOKUP($D37,DATA!$B$3:$AY$2400,48,0)</f>
        <v>0</v>
      </c>
      <c r="X37" s="2">
        <f>VLOOKUP($D37,DATA!$B$3:$AY$2400,49,0)</f>
        <v>0</v>
      </c>
      <c r="Y37" s="44">
        <f>VLOOKUP($D37,DATA!$B$3:$AY$2400,50,0)</f>
        <v>0</v>
      </c>
      <c r="Z37" s="45">
        <f t="shared" si="2"/>
        <v>-1</v>
      </c>
      <c r="AA37" s="42">
        <f>_xll.BDP($D37,$AA$5)</f>
        <v>336</v>
      </c>
      <c r="AB37" s="59">
        <f t="shared" si="3"/>
        <v>-0.14943168873250123</v>
      </c>
      <c r="AC37" s="41">
        <f>$AD37/_xll.BDP($D37,$AC$5)-1</f>
        <v>0.19880432143724214</v>
      </c>
      <c r="AD37" s="36">
        <f>_xll.BDP($D37,$AD$5)</f>
        <v>395.03</v>
      </c>
      <c r="AE37" s="37">
        <f t="shared" si="4"/>
        <v>-2.0150368326456312E-2</v>
      </c>
      <c r="AF37" s="38">
        <f>_xll.BDP($D37,$AF$5)</f>
        <v>402.99</v>
      </c>
      <c r="AG37" s="10">
        <f>_xll.BDP($D37,$AG$5)</f>
        <v>454.11</v>
      </c>
      <c r="AH37" s="12" t="e">
        <v>#NAME?</v>
      </c>
      <c r="AI37" s="10">
        <f>_xll.BDP($D37,$AI$5)</f>
        <v>287</v>
      </c>
      <c r="AJ37" s="12" t="e">
        <v>#NAME?</v>
      </c>
    </row>
    <row r="38" spans="3:36" x14ac:dyDescent="0.25">
      <c r="C38">
        <v>33</v>
      </c>
      <c r="D38" s="1" t="str">
        <f>DATA!B35</f>
        <v>KO US Equity</v>
      </c>
      <c r="E38" s="1" t="str">
        <f>_xll.BDP($D38,$E$5)</f>
        <v>COCA-COLA CO/THE</v>
      </c>
      <c r="F38" s="2" t="str">
        <f>_xll.BDP($D38,$F$5)</f>
        <v>Beverages</v>
      </c>
      <c r="G38" s="2" t="str">
        <f>_xll.BDP($D38,$G$5)</f>
        <v>Soft Drinks</v>
      </c>
      <c r="H38" s="35" t="str">
        <f>_xll.BDP($D38,$H$5)</f>
        <v>14/02/2023</v>
      </c>
      <c r="I38" s="3">
        <f t="shared" ca="1" si="1"/>
        <v>8</v>
      </c>
      <c r="J38" s="2">
        <f>_xll.BDP($D38,$J$5)</f>
        <v>1.68</v>
      </c>
      <c r="K38" s="2" t="str">
        <f>_xll.BDP($D38,$K$5)</f>
        <v>30/11/2022</v>
      </c>
      <c r="L38" s="2" t="str">
        <f>_xll.BDP($D38,$L$5)</f>
        <v>15/12/2022</v>
      </c>
      <c r="M38" s="1" t="str">
        <f>_xll.BDP($D38,$M$5)</f>
        <v>UNITED STATES</v>
      </c>
      <c r="N38" s="1" t="str">
        <f>_xll.BDP($D38,$N$5)</f>
        <v>USD</v>
      </c>
      <c r="O38" s="4">
        <f>_xll.BDP($D38,$O$5)</f>
        <v>22.440614585755252</v>
      </c>
      <c r="P38" s="40">
        <f>_xll.BDP($D38,$P$5)</f>
        <v>24.127050339610417</v>
      </c>
      <c r="Q38" s="47">
        <f>_xll.BDP($D38,$Q$5)/1000000</f>
        <v>259449.17327368</v>
      </c>
      <c r="R38" s="47">
        <f>_xll.BDP($D38,$R$5)</f>
        <v>287447.17327368003</v>
      </c>
      <c r="S38" s="47">
        <f t="shared" si="0"/>
        <v>27998.000000000029</v>
      </c>
      <c r="T38" s="40">
        <f>_xll.BDP($D38,$T$5)</f>
        <v>2.2344915254237288</v>
      </c>
      <c r="U38" s="2">
        <f>VLOOKUP($D38,DATA!$B$3:$G$2400,6,0)</f>
        <v>0</v>
      </c>
      <c r="V38" s="2">
        <f>VLOOKUP($D38,DATA!$B$3:$AY$2400,47,0)</f>
        <v>0</v>
      </c>
      <c r="W38" s="2">
        <f>VLOOKUP($D38,DATA!$B$3:$AY$2400,48,0)</f>
        <v>0</v>
      </c>
      <c r="X38" s="2">
        <f>VLOOKUP($D38,DATA!$B$3:$AY$2400,49,0)</f>
        <v>0</v>
      </c>
      <c r="Y38" s="44">
        <f>VLOOKUP($D38,DATA!$B$3:$AY$2400,50,0)</f>
        <v>0</v>
      </c>
      <c r="Z38" s="45">
        <f t="shared" si="2"/>
        <v>-1</v>
      </c>
      <c r="AA38" s="42">
        <f>_xll.BDP($D38,$AA$5)</f>
        <v>68.599998474121094</v>
      </c>
      <c r="AB38" s="59">
        <f t="shared" si="3"/>
        <v>0.1425715935063474</v>
      </c>
      <c r="AC38" s="41">
        <f>$AD38/_xll.BDP($D38,$AC$5)-1</f>
        <v>-5.61232510611539E-2</v>
      </c>
      <c r="AD38" s="36">
        <f>_xll.BDP($D38,$AD$5)</f>
        <v>60.04</v>
      </c>
      <c r="AE38" s="37">
        <f t="shared" si="4"/>
        <v>3.4976682211858901E-3</v>
      </c>
      <c r="AF38" s="38">
        <f>_xll.BDP($D38,$AF$5)</f>
        <v>59.83</v>
      </c>
      <c r="AG38" s="10">
        <f>_xll.BDP($D38,$AG$5)</f>
        <v>67.2</v>
      </c>
      <c r="AH38" s="12" t="e">
        <v>#NAME?</v>
      </c>
      <c r="AI38" s="10">
        <f>_xll.BDP($D38,$AI$5)</f>
        <v>54.015000000000001</v>
      </c>
      <c r="AJ38" s="12" t="e">
        <v>#NAME?</v>
      </c>
    </row>
    <row r="39" spans="3:36" x14ac:dyDescent="0.25">
      <c r="C39">
        <v>34</v>
      </c>
      <c r="D39" s="1" t="str">
        <f>DATA!B36</f>
        <v>GILD US Equity</v>
      </c>
      <c r="E39" s="1" t="str">
        <f>_xll.BDP($D39,$E$5)</f>
        <v>GILEAD SCIENCES</v>
      </c>
      <c r="F39" s="2" t="str">
        <f>_xll.BDP($D39,$F$5)</f>
        <v>Biotechnology</v>
      </c>
      <c r="G39" s="2" t="str">
        <f>_xll.BDP($D39,$G$5)</f>
        <v>Biotechnology</v>
      </c>
      <c r="H39" s="35" t="str">
        <f>_xll.BDP($D39,$H$5)</f>
        <v>28/04/2023</v>
      </c>
      <c r="I39" s="3">
        <f t="shared" ca="1" si="1"/>
        <v>81</v>
      </c>
      <c r="J39" s="2">
        <f>_xll.BDP($D39,$J$5)</f>
        <v>2.92</v>
      </c>
      <c r="K39" s="2" t="str">
        <f>_xll.BDP($D39,$K$5)</f>
        <v>14/03/2023</v>
      </c>
      <c r="L39" s="2" t="str">
        <f>_xll.BDP($D39,$L$5)</f>
        <v>30/03/2023</v>
      </c>
      <c r="M39" s="1" t="str">
        <f>_xll.BDP($D39,$M$5)</f>
        <v>UNITED STATES</v>
      </c>
      <c r="N39" s="1" t="str">
        <f>_xll.BDP($D39,$N$5)</f>
        <v>USD</v>
      </c>
      <c r="O39" s="4">
        <f>_xll.BDP($D39,$O$5)</f>
        <v>8.7694579795254342</v>
      </c>
      <c r="P39" s="40">
        <f>_xll.BDP($D39,$P$5)</f>
        <v>12.628867515908658</v>
      </c>
      <c r="Q39" s="47">
        <f>_xll.BDP($D39,$Q$5)/1000000</f>
        <v>108165.98919279999</v>
      </c>
      <c r="R39" s="47">
        <f>_xll.BDP($D39,$R$5)</f>
        <v>126422.98919279999</v>
      </c>
      <c r="S39" s="47">
        <f t="shared" si="0"/>
        <v>18257</v>
      </c>
      <c r="T39" s="40">
        <f>_xll.BDP($D39,$T$5)</f>
        <v>2.2532971773696535</v>
      </c>
      <c r="U39" s="2">
        <f>VLOOKUP($D39,DATA!$B$3:$G$2400,6,0)</f>
        <v>0</v>
      </c>
      <c r="V39" s="2">
        <f>VLOOKUP($D39,DATA!$B$3:$AY$2400,47,0)</f>
        <v>0</v>
      </c>
      <c r="W39" s="2">
        <f>VLOOKUP($D39,DATA!$B$3:$AY$2400,48,0)</f>
        <v>0</v>
      </c>
      <c r="X39" s="2">
        <f>VLOOKUP($D39,DATA!$B$3:$AY$2400,49,0)</f>
        <v>0</v>
      </c>
      <c r="Y39" s="44">
        <f>VLOOKUP($D39,DATA!$B$3:$AY$2400,50,0)</f>
        <v>0</v>
      </c>
      <c r="Z39" s="45">
        <f t="shared" si="2"/>
        <v>-1</v>
      </c>
      <c r="AA39" s="42">
        <f>_xll.BDP($D39,$AA$5)</f>
        <v>91.454544067382813</v>
      </c>
      <c r="AB39" s="59">
        <f t="shared" si="3"/>
        <v>5.9396759616143546E-2</v>
      </c>
      <c r="AC39" s="41">
        <f>$AD39/_xll.BDP($D39,$AC$5)-1</f>
        <v>5.5562026790914043E-3</v>
      </c>
      <c r="AD39" s="36">
        <f>_xll.BDP($D39,$AD$5)</f>
        <v>86.326999999999998</v>
      </c>
      <c r="AE39" s="37">
        <f t="shared" si="4"/>
        <v>2.1163714712662297E-2</v>
      </c>
      <c r="AF39" s="38">
        <f>_xll.BDP($D39,$AF$5)</f>
        <v>84.5</v>
      </c>
      <c r="AG39" s="10">
        <f>_xll.BDP($D39,$AG$5)</f>
        <v>89.74</v>
      </c>
      <c r="AH39" s="12" t="e">
        <v>#NAME?</v>
      </c>
      <c r="AI39" s="10">
        <f>_xll.BDP($D39,$AI$5)</f>
        <v>57.164999999999999</v>
      </c>
      <c r="AJ39" s="12" t="e">
        <v>#NAME?</v>
      </c>
    </row>
    <row r="40" spans="3:36" x14ac:dyDescent="0.25">
      <c r="C40">
        <v>35</v>
      </c>
      <c r="D40" s="1" t="str">
        <f>DATA!B37</f>
        <v>UTHR US Equity</v>
      </c>
      <c r="E40" s="1" t="str">
        <f>_xll.BDP($D40,$E$5)</f>
        <v>UNITED THERAPEUT</v>
      </c>
      <c r="F40" s="2" t="str">
        <f>_xll.BDP($D40,$F$5)</f>
        <v>Biotechnology</v>
      </c>
      <c r="G40" s="2" t="str">
        <f>_xll.BDP($D40,$G$5)</f>
        <v>Biotechnology</v>
      </c>
      <c r="H40" s="35" t="str">
        <f>_xll.BDP($D40,$H$5)</f>
        <v>24/02/2023</v>
      </c>
      <c r="I40" s="3">
        <f t="shared" ca="1" si="1"/>
        <v>18</v>
      </c>
      <c r="J40" s="2">
        <f>_xll.BDP($D40,$J$5)</f>
        <v>0</v>
      </c>
      <c r="K40" s="2" t="str">
        <f>_xll.BDP($D40,$K$5)</f>
        <v>#N/A Field Not Applicable</v>
      </c>
      <c r="L40" s="2" t="str">
        <f>_xll.BDP($D40,$L$5)</f>
        <v>#N/A Field Not Applicable</v>
      </c>
      <c r="M40" s="1" t="str">
        <f>_xll.BDP($D40,$M$5)</f>
        <v>UNITED STATES</v>
      </c>
      <c r="N40" s="1" t="str">
        <f>_xll.BDP($D40,$N$5)</f>
        <v>USD</v>
      </c>
      <c r="O40" s="4">
        <f>_xll.BDP($D40,$O$5)</f>
        <v>8.1562984479569138</v>
      </c>
      <c r="P40" s="40">
        <f>_xll.BDP($D40,$P$5)</f>
        <v>16.962225482500667</v>
      </c>
      <c r="Q40" s="47">
        <f>_xll.BDP($D40,$Q$5)/1000000</f>
        <v>11834.511875640001</v>
      </c>
      <c r="R40" s="47">
        <f>_xll.BDP($D40,$R$5)</f>
        <v>8575.111875640001</v>
      </c>
      <c r="S40" s="47">
        <f t="shared" si="0"/>
        <v>-3259.3999999999996</v>
      </c>
      <c r="T40" s="40">
        <f>_xll.BDP($D40,$T$5)</f>
        <v>-3.1811438610189335</v>
      </c>
      <c r="U40" s="2">
        <f>VLOOKUP($D40,DATA!$B$3:$G$2400,6,0)</f>
        <v>0</v>
      </c>
      <c r="V40" s="2">
        <f>VLOOKUP($D40,DATA!$B$3:$AY$2400,47,0)</f>
        <v>0</v>
      </c>
      <c r="W40" s="2">
        <f>VLOOKUP($D40,DATA!$B$3:$AY$2400,48,0)</f>
        <v>0</v>
      </c>
      <c r="X40" s="2">
        <f>VLOOKUP($D40,DATA!$B$3:$AY$2400,49,0)</f>
        <v>0</v>
      </c>
      <c r="Y40" s="44">
        <f>VLOOKUP($D40,DATA!$B$3:$AY$2400,50,0)</f>
        <v>0</v>
      </c>
      <c r="Z40" s="45">
        <f t="shared" si="2"/>
        <v>-1</v>
      </c>
      <c r="AA40" s="42">
        <f>_xll.BDP($D40,$AA$5)</f>
        <v>284.33334350585938</v>
      </c>
      <c r="AB40" s="59">
        <f t="shared" si="3"/>
        <v>9.9722852468997703E-2</v>
      </c>
      <c r="AC40" s="41">
        <f>$AD40/_xll.BDP($D40,$AC$5)-1</f>
        <v>-7.0265022115142406E-2</v>
      </c>
      <c r="AD40" s="36">
        <f>_xll.BDP($D40,$AD$5)</f>
        <v>258.55</v>
      </c>
      <c r="AE40" s="37">
        <f t="shared" si="4"/>
        <v>2.2239412105975631E-2</v>
      </c>
      <c r="AF40" s="38">
        <f>_xll.BDP($D40,$AF$5)</f>
        <v>252.8</v>
      </c>
      <c r="AG40" s="10">
        <f>_xll.BDP($D40,$AG$5)</f>
        <v>283.08999999999997</v>
      </c>
      <c r="AH40" s="12" t="e">
        <v>#NAME?</v>
      </c>
      <c r="AI40" s="10">
        <f>_xll.BDP($D40,$AI$5)</f>
        <v>158.38</v>
      </c>
      <c r="AJ40" s="12" t="e">
        <v>#NAME?</v>
      </c>
    </row>
    <row r="41" spans="3:36" x14ac:dyDescent="0.25">
      <c r="C41">
        <v>36</v>
      </c>
      <c r="D41" s="1" t="str">
        <f>DATA!B38</f>
        <v>REGN US Equity</v>
      </c>
      <c r="E41" s="1" t="str">
        <f>_xll.BDP($D41,$E$5)</f>
        <v>REGENERON PHARM</v>
      </c>
      <c r="F41" s="2" t="str">
        <f>_xll.BDP($D41,$F$5)</f>
        <v>Biotechnology</v>
      </c>
      <c r="G41" s="2" t="str">
        <f>_xll.BDP($D41,$G$5)</f>
        <v>Biotechnology</v>
      </c>
      <c r="H41" s="35" t="str">
        <f>_xll.BDP($D41,$H$5)</f>
        <v>04/05/2023</v>
      </c>
      <c r="I41" s="3">
        <f t="shared" ca="1" si="1"/>
        <v>87</v>
      </c>
      <c r="J41" s="2">
        <f>_xll.BDP($D41,$J$5)</f>
        <v>0</v>
      </c>
      <c r="K41" s="2" t="str">
        <f>_xll.BDP($D41,$K$5)</f>
        <v>#N/A Field Not Applicable</v>
      </c>
      <c r="L41" s="2" t="str">
        <f>_xll.BDP($D41,$L$5)</f>
        <v>#N/A Field Not Applicable</v>
      </c>
      <c r="M41" s="1" t="str">
        <f>_xll.BDP($D41,$M$5)</f>
        <v>UNITED STATES</v>
      </c>
      <c r="N41" s="1" t="str">
        <f>_xll.BDP($D41,$N$5)</f>
        <v>USD</v>
      </c>
      <c r="O41" s="4">
        <f>_xll.BDP($D41,$O$5)</f>
        <v>6.3341400280438664</v>
      </c>
      <c r="P41" s="40">
        <f>_xll.BDP($D41,$P$5)</f>
        <v>18.734561135039979</v>
      </c>
      <c r="Q41" s="47">
        <f>_xll.BDP($D41,$Q$5)/1000000</f>
        <v>86156.172003240004</v>
      </c>
      <c r="R41" s="47">
        <f>_xll.BDP($D41,$R$5)</f>
        <v>74523.472003240007</v>
      </c>
      <c r="S41" s="47">
        <f t="shared" si="0"/>
        <v>-11632.699999999997</v>
      </c>
      <c r="T41" s="40">
        <f>_xll.BDP($D41,$T$5)</f>
        <v>-1.5714460260248031</v>
      </c>
      <c r="U41" s="2">
        <f>VLOOKUP($D41,DATA!$B$3:$G$2400,6,0)</f>
        <v>0</v>
      </c>
      <c r="V41" s="2">
        <f>VLOOKUP($D41,DATA!$B$3:$AY$2400,47,0)</f>
        <v>0</v>
      </c>
      <c r="W41" s="2">
        <f>VLOOKUP($D41,DATA!$B$3:$AY$2400,48,0)</f>
        <v>0</v>
      </c>
      <c r="X41" s="2">
        <f>VLOOKUP($D41,DATA!$B$3:$AY$2400,49,0)</f>
        <v>0</v>
      </c>
      <c r="Y41" s="44">
        <f>VLOOKUP($D41,DATA!$B$3:$AY$2400,50,0)</f>
        <v>0</v>
      </c>
      <c r="Z41" s="45">
        <f t="shared" si="2"/>
        <v>-1</v>
      </c>
      <c r="AA41" s="42">
        <f>_xll.BDP($D41,$AA$5)</f>
        <v>828.91302490234375</v>
      </c>
      <c r="AB41" s="59">
        <f t="shared" si="3"/>
        <v>4.1766821966549017E-2</v>
      </c>
      <c r="AC41" s="41">
        <f>$AD41/_xll.BDP($D41,$AC$5)-1</f>
        <v>0.10282886803697888</v>
      </c>
      <c r="AD41" s="36">
        <f>_xll.BDP($D41,$AD$5)</f>
        <v>795.68</v>
      </c>
      <c r="AE41" s="37">
        <f t="shared" si="4"/>
        <v>1.5772672431128034E-2</v>
      </c>
      <c r="AF41" s="38">
        <f>_xll.BDP($D41,$AF$5)</f>
        <v>783.13</v>
      </c>
      <c r="AG41" s="10">
        <f>_xll.BDP($D41,$AG$5)</f>
        <v>789.95</v>
      </c>
      <c r="AH41" s="12" t="e">
        <v>#NAME?</v>
      </c>
      <c r="AI41" s="10">
        <f>_xll.BDP($D41,$AI$5)</f>
        <v>538.01</v>
      </c>
      <c r="AJ41" s="12" t="e">
        <v>#NAME?</v>
      </c>
    </row>
    <row r="42" spans="3:36" x14ac:dyDescent="0.25">
      <c r="C42">
        <v>37</v>
      </c>
      <c r="D42" s="1" t="str">
        <f>DATA!B39</f>
        <v>BYD CN Equity</v>
      </c>
      <c r="E42" s="1" t="str">
        <f>_xll.BDP($D42,$E$5)</f>
        <v>BOYD GROUP SERVI</v>
      </c>
      <c r="F42" s="2" t="str">
        <f>_xll.BDP($D42,$F$5)</f>
        <v>Commercial Services &amp; Supplies</v>
      </c>
      <c r="G42" s="2" t="str">
        <f>_xll.BDP($D42,$G$5)</f>
        <v>Diversified Support Services</v>
      </c>
      <c r="H42" s="35" t="str">
        <f>_xll.BDP($D42,$H$5)</f>
        <v>22/03/2023</v>
      </c>
      <c r="I42" s="3">
        <f t="shared" ca="1" si="1"/>
        <v>44</v>
      </c>
      <c r="J42" s="2">
        <f>_xll.BDP($D42,$J$5)</f>
        <v>0.56399999999999995</v>
      </c>
      <c r="K42" s="2" t="str">
        <f>_xll.BDP($D42,$K$5)</f>
        <v>29/12/2022</v>
      </c>
      <c r="L42" s="2" t="str">
        <f>_xll.BDP($D42,$L$5)</f>
        <v>27/01/2023</v>
      </c>
      <c r="M42" s="1" t="str">
        <f>_xll.BDP($D42,$M$5)</f>
        <v>CANADA</v>
      </c>
      <c r="N42" s="1" t="str">
        <f>_xll.BDP($D42,$N$5)</f>
        <v>CAD</v>
      </c>
      <c r="O42" s="4">
        <f>_xll.BDP($D42,$O$5)</f>
        <v>19.797106737925883</v>
      </c>
      <c r="P42" s="40">
        <f>_xll.BDP($D42,$P$5)</f>
        <v>95.181870763612579</v>
      </c>
      <c r="Q42" s="47">
        <f>_xll.BDP($D42,$Q$5)/1000000</f>
        <v>4347.4751191799996</v>
      </c>
      <c r="R42" s="47">
        <f>_xll.BDP($D42,$R$5)</f>
        <v>4169.3988184428445</v>
      </c>
      <c r="S42" s="47">
        <f t="shared" si="0"/>
        <v>-178.07630073715518</v>
      </c>
      <c r="T42" s="40">
        <f>_xll.BDP($D42,$T$5)</f>
        <v>3.7141864523209822</v>
      </c>
      <c r="U42" s="2">
        <f>VLOOKUP($D42,DATA!$B$3:$G$2400,6,0)</f>
        <v>0</v>
      </c>
      <c r="V42" s="2">
        <f>VLOOKUP($D42,DATA!$B$3:$AY$2400,47,0)</f>
        <v>0</v>
      </c>
      <c r="W42" s="2">
        <f>VLOOKUP($D42,DATA!$B$3:$AY$2400,48,0)</f>
        <v>0</v>
      </c>
      <c r="X42" s="2">
        <f>VLOOKUP($D42,DATA!$B$3:$AY$2400,49,0)</f>
        <v>0</v>
      </c>
      <c r="Y42" s="44">
        <f>VLOOKUP($D42,DATA!$B$3:$AY$2400,50,0)</f>
        <v>0</v>
      </c>
      <c r="Z42" s="45">
        <f t="shared" si="2"/>
        <v>-1</v>
      </c>
      <c r="AA42" s="42">
        <f>_xll.BDP($D42,$AA$5)</f>
        <v>230.91667175292969</v>
      </c>
      <c r="AB42" s="59">
        <f t="shared" si="3"/>
        <v>0.13006103431990645</v>
      </c>
      <c r="AC42" s="41">
        <f>$AD42/_xll.BDP($D42,$AC$5)-1</f>
        <v>-2.3044559189137503E-2</v>
      </c>
      <c r="AD42" s="36">
        <f>_xll.BDP($D42,$AD$5)</f>
        <v>204.34</v>
      </c>
      <c r="AE42" s="37">
        <f t="shared" si="4"/>
        <v>6.5087599099540594E-3</v>
      </c>
      <c r="AF42" s="38">
        <f>_xll.BDP($D42,$AF$5)</f>
        <v>203.01</v>
      </c>
      <c r="AG42" s="10">
        <f>_xll.BDP($D42,$AG$5)</f>
        <v>222.74</v>
      </c>
      <c r="AH42" s="12" t="e">
        <v>#NAME?</v>
      </c>
      <c r="AI42" s="10">
        <f>_xll.BDP($D42,$AI$5)</f>
        <v>116.3</v>
      </c>
      <c r="AJ42" s="12" t="e">
        <v>#NAME?</v>
      </c>
    </row>
    <row r="43" spans="3:36" x14ac:dyDescent="0.25">
      <c r="C43">
        <v>38</v>
      </c>
      <c r="D43" s="1" t="str">
        <f>DATA!B40</f>
        <v>ROL US Equity</v>
      </c>
      <c r="E43" s="1" t="str">
        <f>_xll.BDP($D43,$E$5)</f>
        <v>ROLLINS INC</v>
      </c>
      <c r="F43" s="2" t="str">
        <f>_xll.BDP($D43,$F$5)</f>
        <v>Commercial Services &amp; Supplies</v>
      </c>
      <c r="G43" s="2" t="str">
        <f>_xll.BDP($D43,$G$5)</f>
        <v>Environmental &amp; Facilities Ser</v>
      </c>
      <c r="H43" s="35" t="str">
        <f>_xll.BDP($D43,$H$5)</f>
        <v>15/02/2023</v>
      </c>
      <c r="I43" s="3">
        <f t="shared" ca="1" si="1"/>
        <v>9</v>
      </c>
      <c r="J43" s="2">
        <f>_xll.BDP($D43,$J$5)</f>
        <v>0.42</v>
      </c>
      <c r="K43" s="2" t="str">
        <f>_xll.BDP($D43,$K$5)</f>
        <v>09/02/2023</v>
      </c>
      <c r="L43" s="2" t="str">
        <f>_xll.BDP($D43,$L$5)</f>
        <v>10/03/2023</v>
      </c>
      <c r="M43" s="1" t="str">
        <f>_xll.BDP($D43,$M$5)</f>
        <v>UNITED STATES</v>
      </c>
      <c r="N43" s="1" t="str">
        <f>_xll.BDP($D43,$N$5)</f>
        <v>USD</v>
      </c>
      <c r="O43" s="4">
        <f>_xll.BDP($D43,$O$5)</f>
        <v>28.358940483182426</v>
      </c>
      <c r="P43" s="40">
        <f>_xll.BDP($D43,$P$5)</f>
        <v>51.51100082465048</v>
      </c>
      <c r="Q43" s="47">
        <f>_xll.BDP($D43,$Q$5)/1000000</f>
        <v>17696.996987660001</v>
      </c>
      <c r="R43" s="47">
        <f>_xll.BDP($D43,$R$5)</f>
        <v>17974.174987660001</v>
      </c>
      <c r="S43" s="47">
        <f t="shared" si="0"/>
        <v>277.17799999999988</v>
      </c>
      <c r="T43" s="40">
        <f>_xll.BDP($D43,$T$5)</f>
        <v>0.42471901503949494</v>
      </c>
      <c r="U43" s="2">
        <f>VLOOKUP($D43,DATA!$B$3:$G$2400,6,0)</f>
        <v>0</v>
      </c>
      <c r="V43" s="2">
        <f>VLOOKUP($D43,DATA!$B$3:$AY$2400,47,0)</f>
        <v>0</v>
      </c>
      <c r="W43" s="2">
        <f>VLOOKUP($D43,DATA!$B$3:$AY$2400,48,0)</f>
        <v>0</v>
      </c>
      <c r="X43" s="2">
        <f>VLOOKUP($D43,DATA!$B$3:$AY$2400,49,0)</f>
        <v>0</v>
      </c>
      <c r="Y43" s="44">
        <f>VLOOKUP($D43,DATA!$B$3:$AY$2400,50,0)</f>
        <v>0</v>
      </c>
      <c r="Z43" s="45">
        <f t="shared" si="2"/>
        <v>-1</v>
      </c>
      <c r="AA43" s="42">
        <f>_xll.BDP($D43,$AA$5)</f>
        <v>40.666667938232422</v>
      </c>
      <c r="AB43" s="59">
        <f t="shared" si="3"/>
        <v>0.1338817214061736</v>
      </c>
      <c r="AC43" s="41">
        <f>$AD43/_xll.BDP($D43,$AC$5)-1</f>
        <v>-1.8472906403940836E-2</v>
      </c>
      <c r="AD43" s="36">
        <f>_xll.BDP($D43,$AD$5)</f>
        <v>35.865000000000002</v>
      </c>
      <c r="AE43" s="37">
        <f t="shared" si="4"/>
        <v>5.1582322598634394E-3</v>
      </c>
      <c r="AF43" s="38">
        <f>_xll.BDP($D43,$AF$5)</f>
        <v>35.68</v>
      </c>
      <c r="AG43" s="10">
        <f>_xll.BDP($D43,$AG$5)</f>
        <v>43.06</v>
      </c>
      <c r="AH43" s="12" t="e">
        <v>#NAME?</v>
      </c>
      <c r="AI43" s="10">
        <f>_xll.BDP($D43,$AI$5)</f>
        <v>29.82</v>
      </c>
      <c r="AJ43" s="12" t="e">
        <v>#NAME?</v>
      </c>
    </row>
    <row r="44" spans="3:36" x14ac:dyDescent="0.25">
      <c r="C44">
        <v>39</v>
      </c>
      <c r="D44" s="1" t="str">
        <f>DATA!B41</f>
        <v>MORN US Equity</v>
      </c>
      <c r="E44" s="1" t="str">
        <f>_xll.BDP($D44,$E$5)</f>
        <v>MORNINGSTAR INC</v>
      </c>
      <c r="F44" s="2" t="str">
        <f>_xll.BDP($D44,$F$5)</f>
        <v>Capital Markets</v>
      </c>
      <c r="G44" s="2" t="str">
        <f>_xll.BDP($D44,$G$5)</f>
        <v>Financial Exchanges &amp; Data</v>
      </c>
      <c r="H44" s="35" t="str">
        <f>_xll.BDP($D44,$H$5)</f>
        <v>23/02/2023</v>
      </c>
      <c r="I44" s="3">
        <f t="shared" ca="1" si="1"/>
        <v>17</v>
      </c>
      <c r="J44" s="2">
        <f>_xll.BDP($D44,$J$5)</f>
        <v>1.26</v>
      </c>
      <c r="K44" s="2" t="str">
        <f>_xll.BDP($D44,$K$5)</f>
        <v>05/01/2023</v>
      </c>
      <c r="L44" s="2" t="str">
        <f>_xll.BDP($D44,$L$5)</f>
        <v>31/01/2023</v>
      </c>
      <c r="M44" s="1" t="str">
        <f>_xll.BDP($D44,$M$5)</f>
        <v>UNITED STATES</v>
      </c>
      <c r="N44" s="1" t="str">
        <f>_xll.BDP($D44,$N$5)</f>
        <v>USD</v>
      </c>
      <c r="O44" s="4">
        <f>_xll.BDP($D44,$O$5)</f>
        <v>29.796955121856051</v>
      </c>
      <c r="P44" s="40">
        <f>_xll.BDP($D44,$P$5)</f>
        <v>64.269654065715542</v>
      </c>
      <c r="Q44" s="47">
        <f>_xll.BDP($D44,$Q$5)/1000000</f>
        <v>10354.7475626</v>
      </c>
      <c r="R44" s="47">
        <f>_xll.BDP($D44,$R$5)</f>
        <v>11304.8475626</v>
      </c>
      <c r="S44" s="47">
        <f t="shared" si="0"/>
        <v>950.10000000000036</v>
      </c>
      <c r="T44" s="40">
        <f>_xll.BDP($D44,$T$5)</f>
        <v>2.3269654665687001</v>
      </c>
      <c r="U44" s="2">
        <f>VLOOKUP($D44,DATA!$B$3:$G$2400,6,0)</f>
        <v>0</v>
      </c>
      <c r="V44" s="2">
        <f>VLOOKUP($D44,DATA!$B$3:$AY$2400,47,0)</f>
        <v>0</v>
      </c>
      <c r="W44" s="2">
        <f>VLOOKUP($D44,DATA!$B$3:$AY$2400,48,0)</f>
        <v>0</v>
      </c>
      <c r="X44" s="2">
        <f>VLOOKUP($D44,DATA!$B$3:$AY$2400,49,0)</f>
        <v>0</v>
      </c>
      <c r="Y44" s="44">
        <f>VLOOKUP($D44,DATA!$B$3:$AY$2400,50,0)</f>
        <v>0</v>
      </c>
      <c r="Z44" s="45">
        <f t="shared" si="2"/>
        <v>-1</v>
      </c>
      <c r="AA44" s="42" t="str">
        <f>_xll.BDP($D44,$AA$5)</f>
        <v>#N/A N/A</v>
      </c>
      <c r="AB44" s="59" t="e">
        <f t="shared" si="3"/>
        <v>#VALUE!</v>
      </c>
      <c r="AC44" s="41">
        <f>$AD44/_xll.BDP($D44,$AC$5)-1</f>
        <v>0.12969204487741814</v>
      </c>
      <c r="AD44" s="36">
        <f>_xll.BDP($D44,$AD$5)</f>
        <v>244.68</v>
      </c>
      <c r="AE44" s="37">
        <f t="shared" si="4"/>
        <v>-1.5121791727971181E-2</v>
      </c>
      <c r="AF44" s="38">
        <f>_xll.BDP($D44,$AF$5)</f>
        <v>248.38</v>
      </c>
      <c r="AG44" s="10">
        <f>_xll.BDP($D44,$AG$5)</f>
        <v>298.51</v>
      </c>
      <c r="AH44" s="12" t="e">
        <v>#NAME?</v>
      </c>
      <c r="AI44" s="10">
        <f>_xll.BDP($D44,$AI$5)</f>
        <v>207.11</v>
      </c>
      <c r="AJ44" s="12" t="e">
        <v>#NAME?</v>
      </c>
    </row>
    <row r="45" spans="3:36" x14ac:dyDescent="0.25">
      <c r="C45">
        <v>40</v>
      </c>
      <c r="D45" s="1" t="str">
        <f>DATA!B42</f>
        <v>CSGP US Equity</v>
      </c>
      <c r="E45" s="1" t="str">
        <f>_xll.BDP($D45,$E$5)</f>
        <v>COSTAR GROUP INC</v>
      </c>
      <c r="F45" s="2" t="str">
        <f>_xll.BDP($D45,$F$5)</f>
        <v>Professional Services</v>
      </c>
      <c r="G45" s="2" t="str">
        <f>_xll.BDP($D45,$G$5)</f>
        <v>Research &amp; Consulting Services</v>
      </c>
      <c r="H45" s="35" t="str">
        <f>_xll.BDP($D45,$H$5)</f>
        <v>21/02/2023</v>
      </c>
      <c r="I45" s="3">
        <f t="shared" ca="1" si="1"/>
        <v>15</v>
      </c>
      <c r="J45" s="2">
        <f>_xll.BDP($D45,$J$5)</f>
        <v>0</v>
      </c>
      <c r="K45" s="2" t="str">
        <f>_xll.BDP($D45,$K$5)</f>
        <v>#N/A Field Not Applicable</v>
      </c>
      <c r="L45" s="2" t="str">
        <f>_xll.BDP($D45,$L$5)</f>
        <v>#N/A Field Not Applicable</v>
      </c>
      <c r="M45" s="1" t="str">
        <f>_xll.BDP($D45,$M$5)</f>
        <v>UNITED STATES</v>
      </c>
      <c r="N45" s="1" t="str">
        <f>_xll.BDP($D45,$N$5)</f>
        <v>USD</v>
      </c>
      <c r="O45" s="4">
        <f>_xll.BDP($D45,$O$5)</f>
        <v>45.574191324589279</v>
      </c>
      <c r="P45" s="40">
        <f>_xll.BDP($D45,$P$5)</f>
        <v>85.594962825570931</v>
      </c>
      <c r="Q45" s="47">
        <f>_xll.BDP($D45,$Q$5)/1000000</f>
        <v>30757.9692378</v>
      </c>
      <c r="R45" s="47">
        <f>_xll.BDP($D45,$R$5)</f>
        <v>27095.3982378</v>
      </c>
      <c r="S45" s="47">
        <f t="shared" si="0"/>
        <v>-3662.5709999999999</v>
      </c>
      <c r="T45" s="40">
        <f>_xll.BDP($D45,$T$5)</f>
        <v>-5.6526565813395724</v>
      </c>
      <c r="U45" s="2">
        <f>VLOOKUP($D45,DATA!$B$3:$G$2400,6,0)</f>
        <v>0</v>
      </c>
      <c r="V45" s="2">
        <f>VLOOKUP($D45,DATA!$B$3:$AY$2400,47,0)</f>
        <v>0</v>
      </c>
      <c r="W45" s="2">
        <f>VLOOKUP($D45,DATA!$B$3:$AY$2400,48,0)</f>
        <v>0</v>
      </c>
      <c r="X45" s="2">
        <f>VLOOKUP($D45,DATA!$B$3:$AY$2400,49,0)</f>
        <v>0</v>
      </c>
      <c r="Y45" s="44">
        <f>VLOOKUP($D45,DATA!$B$3:$AY$2400,50,0)</f>
        <v>0</v>
      </c>
      <c r="Z45" s="45">
        <f t="shared" si="2"/>
        <v>-1</v>
      </c>
      <c r="AA45" s="42">
        <f>_xll.BDP($D45,$AA$5)</f>
        <v>89</v>
      </c>
      <c r="AB45" s="59">
        <f t="shared" si="3"/>
        <v>0.1792765337220088</v>
      </c>
      <c r="AC45" s="41">
        <f>$AD45/_xll.BDP($D45,$AC$5)-1</f>
        <v>-2.3421325051759867E-2</v>
      </c>
      <c r="AD45" s="36">
        <f>_xll.BDP($D45,$AD$5)</f>
        <v>75.47</v>
      </c>
      <c r="AE45" s="37">
        <f t="shared" si="4"/>
        <v>-1.4707830926195832E-2</v>
      </c>
      <c r="AF45" s="38">
        <f>_xll.BDP($D45,$AF$5)</f>
        <v>76.58</v>
      </c>
      <c r="AG45" s="10">
        <f>_xll.BDP($D45,$AG$5)</f>
        <v>85.37</v>
      </c>
      <c r="AH45" s="12" t="e">
        <v>#NAME?</v>
      </c>
      <c r="AI45" s="10">
        <f>_xll.BDP($D45,$AI$5)</f>
        <v>49</v>
      </c>
      <c r="AJ45" s="12" t="e">
        <v>#NAME?</v>
      </c>
    </row>
    <row r="46" spans="3:36" x14ac:dyDescent="0.25">
      <c r="C46">
        <v>41</v>
      </c>
      <c r="D46" s="1" t="str">
        <f>DATA!B43</f>
        <v>CLGX US Equity</v>
      </c>
      <c r="E46" s="1" t="str">
        <f>_xll.BDP($D46,$E$5)</f>
        <v>CORELOGIC INC</v>
      </c>
      <c r="F46" s="2" t="str">
        <f>_xll.BDP($D46,$F$5)</f>
        <v>Professional Services</v>
      </c>
      <c r="G46" s="2" t="str">
        <f>_xll.BDP($D46,$G$5)</f>
        <v>Research &amp; Consulting Services</v>
      </c>
      <c r="H46" s="35" t="str">
        <f>_xll.BDP($D46,$H$5)</f>
        <v>#N/A N/A</v>
      </c>
      <c r="I46" s="3" t="e">
        <f t="shared" ca="1" si="1"/>
        <v>#VALUE!</v>
      </c>
      <c r="J46" s="2">
        <f>_xll.BDP($D46,$J$5)</f>
        <v>0.88</v>
      </c>
      <c r="K46" s="2" t="str">
        <f>_xll.BDP($D46,$K$5)</f>
        <v>26/02/2021</v>
      </c>
      <c r="L46" s="2" t="str">
        <f>_xll.BDP($D46,$L$5)</f>
        <v>15/03/2021</v>
      </c>
      <c r="M46" s="1" t="str">
        <f>_xll.BDP($D46,$M$5)</f>
        <v>UNITED STATES</v>
      </c>
      <c r="N46" s="1" t="str">
        <f>_xll.BDP($D46,$N$5)</f>
        <v>USD</v>
      </c>
      <c r="O46" s="4">
        <f>_xll.BDP($D46,$O$5)</f>
        <v>13.417770039721358</v>
      </c>
      <c r="P46" s="40" t="str">
        <f>_xll.BDP($D46,$P$5)</f>
        <v>#N/A N/A</v>
      </c>
      <c r="Q46" s="47" t="e">
        <f>_xll.BDP($D46,$Q$5)/1000000</f>
        <v>#VALUE!</v>
      </c>
      <c r="R46" s="47" t="str">
        <f>_xll.BDP($D46,$R$5)</f>
        <v>#N/A N/A</v>
      </c>
      <c r="S46" s="47" t="e">
        <f t="shared" si="0"/>
        <v>#VALUE!</v>
      </c>
      <c r="T46" s="40">
        <f>_xll.BDP($D46,$T$5)</f>
        <v>3.0567055261891549</v>
      </c>
      <c r="U46" s="2">
        <f>VLOOKUP($D46,DATA!$B$3:$G$2400,6,0)</f>
        <v>0</v>
      </c>
      <c r="V46" s="2">
        <f>VLOOKUP($D46,DATA!$B$3:$AY$2400,47,0)</f>
        <v>0</v>
      </c>
      <c r="W46" s="2">
        <f>VLOOKUP($D46,DATA!$B$3:$AY$2400,48,0)</f>
        <v>0</v>
      </c>
      <c r="X46" s="2">
        <f>VLOOKUP($D46,DATA!$B$3:$AY$2400,49,0)</f>
        <v>0</v>
      </c>
      <c r="Y46" s="44">
        <f>VLOOKUP($D46,DATA!$B$3:$AY$2400,50,0)</f>
        <v>0</v>
      </c>
      <c r="Z46" s="45" t="e">
        <f t="shared" si="2"/>
        <v>#VALUE!</v>
      </c>
      <c r="AA46" s="42" t="str">
        <f>_xll.BDP($D46,$AA$5)</f>
        <v>#N/A N/A</v>
      </c>
      <c r="AB46" s="59" t="e">
        <f t="shared" si="3"/>
        <v>#VALUE!</v>
      </c>
      <c r="AC46" s="41" t="e">
        <f>$AD46/_xll.BDP($D46,$AC$5)-1</f>
        <v>#VALUE!</v>
      </c>
      <c r="AD46" s="36" t="str">
        <f>_xll.BDP($D46,$AD$5)</f>
        <v>#N/A Real Time</v>
      </c>
      <c r="AE46" s="37" t="e">
        <f t="shared" si="4"/>
        <v>#VALUE!</v>
      </c>
      <c r="AF46" s="38" t="str">
        <f>_xll.BDP($D46,$AF$5)</f>
        <v>#N/A N/A</v>
      </c>
      <c r="AG46" s="10" t="str">
        <f>_xll.BDP($D46,$AG$5)</f>
        <v>#N/A N/A</v>
      </c>
      <c r="AH46" s="12" t="e">
        <v>#NAME?</v>
      </c>
      <c r="AI46" s="10" t="str">
        <f>_xll.BDP($D46,$AI$5)</f>
        <v>#N/A N/A</v>
      </c>
      <c r="AJ46" s="12" t="e">
        <v>#NAME?</v>
      </c>
    </row>
    <row r="47" spans="3:36" x14ac:dyDescent="0.25">
      <c r="C47">
        <v>42</v>
      </c>
      <c r="D47" s="1" t="str">
        <f>DATA!B44</f>
        <v>CTAS US Equity</v>
      </c>
      <c r="E47" s="1" t="str">
        <f>_xll.BDP($D47,$E$5)</f>
        <v>CINTAS CORP</v>
      </c>
      <c r="F47" s="2" t="str">
        <f>_xll.BDP($D47,$F$5)</f>
        <v>Commercial Services &amp; Supplies</v>
      </c>
      <c r="G47" s="2" t="str">
        <f>_xll.BDP($D47,$G$5)</f>
        <v>Diversified Support Services</v>
      </c>
      <c r="H47" s="35" t="str">
        <f>_xll.BDP($D47,$H$5)</f>
        <v>23/03/2023</v>
      </c>
      <c r="I47" s="3">
        <f t="shared" ca="1" si="1"/>
        <v>45</v>
      </c>
      <c r="J47" s="2">
        <f>_xll.BDP($D47,$J$5)</f>
        <v>3.8</v>
      </c>
      <c r="K47" s="2" t="str">
        <f>_xll.BDP($D47,$K$5)</f>
        <v>14/02/2023</v>
      </c>
      <c r="L47" s="2" t="str">
        <f>_xll.BDP($D47,$L$5)</f>
        <v>15/03/2023</v>
      </c>
      <c r="M47" s="1" t="str">
        <f>_xll.BDP($D47,$M$5)</f>
        <v>UNITED STATES</v>
      </c>
      <c r="N47" s="1" t="str">
        <f>_xll.BDP($D47,$N$5)</f>
        <v>USD</v>
      </c>
      <c r="O47" s="4">
        <f>_xll.BDP($D47,$O$5)</f>
        <v>21.489027223391773</v>
      </c>
      <c r="P47" s="40">
        <f>_xll.BDP($D47,$P$5)</f>
        <v>36.516390813260074</v>
      </c>
      <c r="Q47" s="47">
        <f>_xll.BDP($D47,$Q$5)/1000000</f>
        <v>44805.485395890006</v>
      </c>
      <c r="R47" s="47">
        <f>_xll.BDP($D47,$R$5)</f>
        <v>47815.681395890002</v>
      </c>
      <c r="S47" s="47">
        <f t="shared" si="0"/>
        <v>3010.1959999999963</v>
      </c>
      <c r="T47" s="40">
        <f>_xll.BDP($D47,$T$5)</f>
        <v>1.3813237910418035</v>
      </c>
      <c r="U47" s="2">
        <f>VLOOKUP($D47,DATA!$B$3:$G$2400,6,0)</f>
        <v>0</v>
      </c>
      <c r="V47" s="2">
        <f>VLOOKUP($D47,DATA!$B$3:$AY$2400,47,0)</f>
        <v>0</v>
      </c>
      <c r="W47" s="2">
        <f>VLOOKUP($D47,DATA!$B$3:$AY$2400,48,0)</f>
        <v>0</v>
      </c>
      <c r="X47" s="2">
        <f>VLOOKUP($D47,DATA!$B$3:$AY$2400,49,0)</f>
        <v>0</v>
      </c>
      <c r="Y47" s="44">
        <f>VLOOKUP($D47,DATA!$B$3:$AY$2400,50,0)</f>
        <v>0</v>
      </c>
      <c r="Z47" s="45">
        <f t="shared" si="2"/>
        <v>-1</v>
      </c>
      <c r="AA47" s="42">
        <f>_xll.BDP($D47,$AA$5)</f>
        <v>480.23077392578125</v>
      </c>
      <c r="AB47" s="59">
        <f t="shared" si="3"/>
        <v>9.0900523439185976E-2</v>
      </c>
      <c r="AC47" s="41">
        <f>$AD47/_xll.BDP($D47,$AC$5)-1</f>
        <v>-2.5253531730215717E-2</v>
      </c>
      <c r="AD47" s="36">
        <f>_xll.BDP($D47,$AD$5)</f>
        <v>440.21499999999997</v>
      </c>
      <c r="AE47" s="37">
        <f t="shared" si="4"/>
        <v>-5.0089160978159328E-3</v>
      </c>
      <c r="AF47" s="38">
        <f>_xll.BDP($D47,$AF$5)</f>
        <v>442.42</v>
      </c>
      <c r="AG47" s="10">
        <f>_xll.BDP($D47,$AG$5)</f>
        <v>470.23</v>
      </c>
      <c r="AH47" s="12" t="e">
        <v>#NAME?</v>
      </c>
      <c r="AI47" s="10">
        <f>_xll.BDP($D47,$AI$5)</f>
        <v>343.86</v>
      </c>
      <c r="AJ47" s="12" t="e">
        <v>#NAME?</v>
      </c>
    </row>
    <row r="48" spans="3:36" x14ac:dyDescent="0.25">
      <c r="C48">
        <v>43</v>
      </c>
      <c r="D48" s="1" t="str">
        <f>DATA!B45</f>
        <v>NLSN US Equity</v>
      </c>
      <c r="E48" s="1" t="str">
        <f>_xll.BDP($D48,$E$5)</f>
        <v>NIELSEN HOLDINGS</v>
      </c>
      <c r="F48" s="2" t="str">
        <f>_xll.BDP($D48,$F$5)</f>
        <v>Professional Services</v>
      </c>
      <c r="G48" s="2" t="str">
        <f>_xll.BDP($D48,$G$5)</f>
        <v>Research &amp; Consulting Services</v>
      </c>
      <c r="H48" s="35" t="str">
        <f>_xll.BDP($D48,$H$5)</f>
        <v>28/02/2023</v>
      </c>
      <c r="I48" s="3">
        <f t="shared" ca="1" si="1"/>
        <v>22</v>
      </c>
      <c r="J48" s="2">
        <f>_xll.BDP($D48,$J$5)</f>
        <v>0.24</v>
      </c>
      <c r="K48" s="2" t="str">
        <f>_xll.BDP($D48,$K$5)</f>
        <v>17/08/2022</v>
      </c>
      <c r="L48" s="2" t="str">
        <f>_xll.BDP($D48,$L$5)</f>
        <v>02/09/2022</v>
      </c>
      <c r="M48" s="1" t="str">
        <f>_xll.BDP($D48,$M$5)</f>
        <v>UNITED STATES</v>
      </c>
      <c r="N48" s="1" t="str">
        <f>_xll.BDP($D48,$N$5)</f>
        <v>USD</v>
      </c>
      <c r="O48" s="4">
        <f>_xll.BDP($D48,$O$5)</f>
        <v>8.4208806897144726</v>
      </c>
      <c r="P48" s="40" t="str">
        <f>_xll.BDP($D48,$P$5)</f>
        <v>#N/A N/A</v>
      </c>
      <c r="Q48" s="47" t="e">
        <f>_xll.BDP($D48,$Q$5)/1000000</f>
        <v>#VALUE!</v>
      </c>
      <c r="R48" s="47" t="str">
        <f>_xll.BDP($D48,$R$5)</f>
        <v>#N/A N/A</v>
      </c>
      <c r="S48" s="47" t="e">
        <f t="shared" si="0"/>
        <v>#VALUE!</v>
      </c>
      <c r="T48" s="40">
        <f>_xll.BDP($D48,$T$5)</f>
        <v>3.7110778443113772</v>
      </c>
      <c r="U48" s="2">
        <f>VLOOKUP($D48,DATA!$B$3:$G$2400,6,0)</f>
        <v>0</v>
      </c>
      <c r="V48" s="2">
        <f>VLOOKUP($D48,DATA!$B$3:$AY$2400,47,0)</f>
        <v>0</v>
      </c>
      <c r="W48" s="2">
        <f>VLOOKUP($D48,DATA!$B$3:$AY$2400,48,0)</f>
        <v>0</v>
      </c>
      <c r="X48" s="2">
        <f>VLOOKUP($D48,DATA!$B$3:$AY$2400,49,0)</f>
        <v>0</v>
      </c>
      <c r="Y48" s="44">
        <f>VLOOKUP($D48,DATA!$B$3:$AY$2400,50,0)</f>
        <v>0</v>
      </c>
      <c r="Z48" s="45" t="e">
        <f t="shared" si="2"/>
        <v>#VALUE!</v>
      </c>
      <c r="AA48" s="42" t="str">
        <f>_xll.BDP($D48,$AA$5)</f>
        <v>#N/A N/A</v>
      </c>
      <c r="AB48" s="59" t="e">
        <f t="shared" si="3"/>
        <v>#VALUE!</v>
      </c>
      <c r="AC48" s="41" t="e">
        <f>$AD48/_xll.BDP($D48,$AC$5)-1</f>
        <v>#VALUE!</v>
      </c>
      <c r="AD48" s="36" t="str">
        <f>_xll.BDP($D48,$AD$5)</f>
        <v>#N/A Real Time</v>
      </c>
      <c r="AE48" s="37" t="e">
        <f t="shared" si="4"/>
        <v>#VALUE!</v>
      </c>
      <c r="AF48" s="38" t="str">
        <f>_xll.BDP($D48,$AF$5)</f>
        <v>#N/A N/A</v>
      </c>
      <c r="AG48" s="10">
        <f>_xll.BDP($D48,$AG$5)</f>
        <v>28</v>
      </c>
      <c r="AH48" s="12" t="e">
        <v>#NAME?</v>
      </c>
      <c r="AI48" s="10">
        <f>_xll.BDP($D48,$AI$5)</f>
        <v>16.02</v>
      </c>
      <c r="AJ48" s="12" t="e">
        <v>#NAME?</v>
      </c>
    </row>
    <row r="49" spans="3:36" x14ac:dyDescent="0.25">
      <c r="C49">
        <v>44</v>
      </c>
      <c r="D49" s="1" t="str">
        <f>DATA!B46</f>
        <v>IT US Equity</v>
      </c>
      <c r="E49" s="1" t="str">
        <f>_xll.BDP($D49,$E$5)</f>
        <v>GARTNER INC</v>
      </c>
      <c r="F49" s="2" t="str">
        <f>_xll.BDP($D49,$F$5)</f>
        <v>IT Services</v>
      </c>
      <c r="G49" s="2" t="str">
        <f>_xll.BDP($D49,$G$5)</f>
        <v>IT Consulting &amp; Other Services</v>
      </c>
      <c r="H49" s="35" t="str">
        <f>_xll.BDP($D49,$H$5)</f>
        <v>07/02/2023</v>
      </c>
      <c r="I49" s="3">
        <f t="shared" ca="1" si="1"/>
        <v>1</v>
      </c>
      <c r="J49" s="2">
        <f>_xll.BDP($D49,$J$5)</f>
        <v>0</v>
      </c>
      <c r="K49" s="2" t="str">
        <f>_xll.BDP($D49,$K$5)</f>
        <v>19/07/1999</v>
      </c>
      <c r="L49" s="2" t="str">
        <f>_xll.BDP($D49,$L$5)</f>
        <v>22/07/1999</v>
      </c>
      <c r="M49" s="1" t="str">
        <f>_xll.BDP($D49,$M$5)</f>
        <v>UNITED STATES</v>
      </c>
      <c r="N49" s="1" t="str">
        <f>_xll.BDP($D49,$N$5)</f>
        <v>USD</v>
      </c>
      <c r="O49" s="4">
        <f>_xll.BDP($D49,$O$5)</f>
        <v>24.428463576924514</v>
      </c>
      <c r="P49" s="40">
        <f>_xll.BDP($D49,$P$5)</f>
        <v>36.533089032879531</v>
      </c>
      <c r="Q49" s="47">
        <f>_xll.BDP($D49,$Q$5)/1000000</f>
        <v>27053.206249199997</v>
      </c>
      <c r="R49" s="47">
        <f>_xll.BDP($D49,$R$5)</f>
        <v>29698.519249199999</v>
      </c>
      <c r="S49" s="47">
        <f t="shared" si="0"/>
        <v>2645.3130000000019</v>
      </c>
      <c r="T49" s="40">
        <f>_xll.BDP($D49,$T$5)</f>
        <v>2.161408270718467</v>
      </c>
      <c r="U49" s="2">
        <f>VLOOKUP($D49,DATA!$B$3:$G$2400,6,0)</f>
        <v>0</v>
      </c>
      <c r="V49" s="2">
        <f>VLOOKUP($D49,DATA!$B$3:$AY$2400,47,0)</f>
        <v>0</v>
      </c>
      <c r="W49" s="2">
        <f>VLOOKUP($D49,DATA!$B$3:$AY$2400,48,0)</f>
        <v>0</v>
      </c>
      <c r="X49" s="2">
        <f>VLOOKUP($D49,DATA!$B$3:$AY$2400,49,0)</f>
        <v>0</v>
      </c>
      <c r="Y49" s="44">
        <f>VLOOKUP($D49,DATA!$B$3:$AY$2400,50,0)</f>
        <v>0</v>
      </c>
      <c r="Z49" s="45">
        <f t="shared" si="2"/>
        <v>-1</v>
      </c>
      <c r="AA49" s="42">
        <f>_xll.BDP($D49,$AA$5)</f>
        <v>361.14285278320313</v>
      </c>
      <c r="AB49" s="59">
        <f t="shared" si="3"/>
        <v>5.2710466924745347E-2</v>
      </c>
      <c r="AC49" s="41">
        <f>$AD49/_xll.BDP($D49,$AC$5)-1</f>
        <v>2.058666032010481E-2</v>
      </c>
      <c r="AD49" s="36">
        <f>_xll.BDP($D49,$AD$5)</f>
        <v>343.06</v>
      </c>
      <c r="AE49" s="37">
        <f t="shared" si="4"/>
        <v>3.235585611846364E-3</v>
      </c>
      <c r="AF49" s="38">
        <f>_xll.BDP($D49,$AF$5)</f>
        <v>341.95</v>
      </c>
      <c r="AG49" s="10">
        <f>_xll.BDP($D49,$AG$5)</f>
        <v>358.25</v>
      </c>
      <c r="AH49" s="12" t="e">
        <v>#NAME?</v>
      </c>
      <c r="AI49" s="10">
        <f>_xll.BDP($D49,$AI$5)</f>
        <v>221.39</v>
      </c>
      <c r="AJ49" s="12" t="e">
        <v>#NAME?</v>
      </c>
    </row>
    <row r="50" spans="3:36" x14ac:dyDescent="0.25">
      <c r="C50">
        <v>45</v>
      </c>
      <c r="D50" s="1" t="str">
        <f>DATA!B47</f>
        <v>BAH US Equity</v>
      </c>
      <c r="E50" s="1" t="str">
        <f>_xll.BDP($D50,$E$5)</f>
        <v>BOOZ ALLEN HAMIL</v>
      </c>
      <c r="F50" s="2" t="str">
        <f>_xll.BDP($D50,$F$5)</f>
        <v>Professional Services</v>
      </c>
      <c r="G50" s="2" t="str">
        <f>_xll.BDP($D50,$G$5)</f>
        <v>Research &amp; Consulting Services</v>
      </c>
      <c r="H50" s="35" t="str">
        <f>_xll.BDP($D50,$H$5)</f>
        <v>19/05/2023</v>
      </c>
      <c r="I50" s="3">
        <f t="shared" ca="1" si="1"/>
        <v>102</v>
      </c>
      <c r="J50" s="2">
        <f>_xll.BDP($D50,$J$5)</f>
        <v>1.54</v>
      </c>
      <c r="K50" s="2" t="str">
        <f>_xll.BDP($D50,$K$5)</f>
        <v>09/02/2023</v>
      </c>
      <c r="L50" s="2" t="str">
        <f>_xll.BDP($D50,$L$5)</f>
        <v>01/03/2023</v>
      </c>
      <c r="M50" s="1" t="str">
        <f>_xll.BDP($D50,$M$5)</f>
        <v>UNITED STATES</v>
      </c>
      <c r="N50" s="1" t="str">
        <f>_xll.BDP($D50,$N$5)</f>
        <v>USD</v>
      </c>
      <c r="O50" s="4">
        <f>_xll.BDP($D50,$O$5)</f>
        <v>14.212347402274109</v>
      </c>
      <c r="P50" s="40">
        <f>_xll.BDP($D50,$P$5)</f>
        <v>25.698170984541704</v>
      </c>
      <c r="Q50" s="47">
        <f>_xll.BDP($D50,$Q$5)/1000000</f>
        <v>12787.770022274999</v>
      </c>
      <c r="R50" s="47">
        <f>_xll.BDP($D50,$R$5)</f>
        <v>15493.298022274999</v>
      </c>
      <c r="S50" s="47">
        <f t="shared" si="0"/>
        <v>2705.5280000000002</v>
      </c>
      <c r="T50" s="40">
        <f>_xll.BDP($D50,$T$5)</f>
        <v>3.3813816591157635</v>
      </c>
      <c r="U50" s="2">
        <f>VLOOKUP($D50,DATA!$B$3:$G$2400,6,0)</f>
        <v>0</v>
      </c>
      <c r="V50" s="2">
        <f>VLOOKUP($D50,DATA!$B$3:$AY$2400,47,0)</f>
        <v>0</v>
      </c>
      <c r="W50" s="2">
        <f>VLOOKUP($D50,DATA!$B$3:$AY$2400,48,0)</f>
        <v>0</v>
      </c>
      <c r="X50" s="2">
        <f>VLOOKUP($D50,DATA!$B$3:$AY$2400,49,0)</f>
        <v>0</v>
      </c>
      <c r="Y50" s="44">
        <f>VLOOKUP($D50,DATA!$B$3:$AY$2400,50,0)</f>
        <v>0</v>
      </c>
      <c r="Z50" s="45">
        <f t="shared" si="2"/>
        <v>-1</v>
      </c>
      <c r="AA50" s="42">
        <f>_xll.BDP($D50,$AA$5)</f>
        <v>113</v>
      </c>
      <c r="AB50" s="59">
        <f t="shared" si="3"/>
        <v>0.16651181996490139</v>
      </c>
      <c r="AC50" s="41">
        <f>$AD50/_xll.BDP($D50,$AC$5)-1</f>
        <v>-7.3191733639494716E-2</v>
      </c>
      <c r="AD50" s="36">
        <f>_xll.BDP($D50,$AD$5)</f>
        <v>96.87</v>
      </c>
      <c r="AE50" s="37">
        <f t="shared" si="4"/>
        <v>3.096934035305165E-4</v>
      </c>
      <c r="AF50" s="38">
        <f>_xll.BDP($D50,$AF$5)</f>
        <v>96.84</v>
      </c>
      <c r="AG50" s="10">
        <f>_xll.BDP($D50,$AG$5)</f>
        <v>112.547</v>
      </c>
      <c r="AH50" s="12" t="e">
        <v>#NAME?</v>
      </c>
      <c r="AI50" s="10">
        <f>_xll.BDP($D50,$AI$5)</f>
        <v>69.680000000000007</v>
      </c>
      <c r="AJ50" s="12" t="e">
        <v>#NAME?</v>
      </c>
    </row>
    <row r="51" spans="3:36" x14ac:dyDescent="0.25">
      <c r="C51">
        <v>46</v>
      </c>
      <c r="D51" s="1" t="str">
        <f>DATA!B48</f>
        <v>FCN US Equity</v>
      </c>
      <c r="E51" s="1" t="str">
        <f>_xll.BDP($D51,$E$5)</f>
        <v>FTI CONSULTING</v>
      </c>
      <c r="F51" s="2" t="str">
        <f>_xll.BDP($D51,$F$5)</f>
        <v>Professional Services</v>
      </c>
      <c r="G51" s="2" t="str">
        <f>_xll.BDP($D51,$G$5)</f>
        <v>Research &amp; Consulting Services</v>
      </c>
      <c r="H51" s="35" t="str">
        <f>_xll.BDP($D51,$H$5)</f>
        <v>23/02/2023</v>
      </c>
      <c r="I51" s="3">
        <f t="shared" ca="1" si="1"/>
        <v>17</v>
      </c>
      <c r="J51" s="2">
        <f>_xll.BDP($D51,$J$5)</f>
        <v>0</v>
      </c>
      <c r="K51" s="2" t="str">
        <f>_xll.BDP($D51,$K$5)</f>
        <v>#N/A Field Not Applicable</v>
      </c>
      <c r="L51" s="2" t="str">
        <f>_xll.BDP($D51,$L$5)</f>
        <v>#N/A Field Not Applicable</v>
      </c>
      <c r="M51" s="1" t="str">
        <f>_xll.BDP($D51,$M$5)</f>
        <v>UNITED STATES</v>
      </c>
      <c r="N51" s="1" t="str">
        <f>_xll.BDP($D51,$N$5)</f>
        <v>USD</v>
      </c>
      <c r="O51" s="4">
        <f>_xll.BDP($D51,$O$5)</f>
        <v>12.984800552783259</v>
      </c>
      <c r="P51" s="40">
        <f>_xll.BDP($D51,$P$5)</f>
        <v>25.966160389698967</v>
      </c>
      <c r="Q51" s="47">
        <f>_xll.BDP($D51,$Q$5)/1000000</f>
        <v>5635.0631069999999</v>
      </c>
      <c r="R51" s="47">
        <f>_xll.BDP($D51,$R$5)</f>
        <v>5869.5611069999995</v>
      </c>
      <c r="S51" s="47">
        <f t="shared" si="0"/>
        <v>234.49799999999959</v>
      </c>
      <c r="T51" s="40">
        <f>_xll.BDP($D51,$T$5)</f>
        <v>0.58548825642856617</v>
      </c>
      <c r="U51" s="2">
        <f>VLOOKUP($D51,DATA!$B$3:$G$2400,6,0)</f>
        <v>0</v>
      </c>
      <c r="V51" s="2">
        <f>VLOOKUP($D51,DATA!$B$3:$AY$2400,47,0)</f>
        <v>0</v>
      </c>
      <c r="W51" s="2">
        <f>VLOOKUP($D51,DATA!$B$3:$AY$2400,48,0)</f>
        <v>0</v>
      </c>
      <c r="X51" s="2">
        <f>VLOOKUP($D51,DATA!$B$3:$AY$2400,49,0)</f>
        <v>0</v>
      </c>
      <c r="Y51" s="44">
        <f>VLOOKUP($D51,DATA!$B$3:$AY$2400,50,0)</f>
        <v>0</v>
      </c>
      <c r="Z51" s="45">
        <f t="shared" si="2"/>
        <v>-1</v>
      </c>
      <c r="AA51" s="42">
        <f>_xll.BDP($D51,$AA$5)</f>
        <v>193.5</v>
      </c>
      <c r="AB51" s="59">
        <f t="shared" si="3"/>
        <v>0.16552222623780266</v>
      </c>
      <c r="AC51" s="41">
        <f>$AD51/_xll.BDP($D51,$AC$5)-1</f>
        <v>4.5465994962216705E-2</v>
      </c>
      <c r="AD51" s="36">
        <f>_xll.BDP($D51,$AD$5)</f>
        <v>166.02</v>
      </c>
      <c r="AE51" s="37">
        <f t="shared" si="4"/>
        <v>8.3724852427419262E-3</v>
      </c>
      <c r="AF51" s="38">
        <f>_xll.BDP($D51,$AF$5)</f>
        <v>164.63</v>
      </c>
      <c r="AG51" s="10">
        <f>_xll.BDP($D51,$AG$5)</f>
        <v>190.42500000000001</v>
      </c>
      <c r="AH51" s="12" t="e">
        <v>#NAME?</v>
      </c>
      <c r="AI51" s="10">
        <f>_xll.BDP($D51,$AI$5)</f>
        <v>132.36000000000001</v>
      </c>
      <c r="AJ51" s="12" t="e">
        <v>#NAME?</v>
      </c>
    </row>
    <row r="52" spans="3:36" x14ac:dyDescent="0.25">
      <c r="C52">
        <v>47</v>
      </c>
      <c r="D52" s="1" t="str">
        <f>DATA!B49</f>
        <v>VRSK US Equity</v>
      </c>
      <c r="E52" s="1" t="str">
        <f>_xll.BDP($D52,$E$5)</f>
        <v>VERISK ANALYTI</v>
      </c>
      <c r="F52" s="2" t="str">
        <f>_xll.BDP($D52,$F$5)</f>
        <v>Professional Services</v>
      </c>
      <c r="G52" s="2" t="str">
        <f>_xll.BDP($D52,$G$5)</f>
        <v>Research &amp; Consulting Services</v>
      </c>
      <c r="H52" s="35" t="str">
        <f>_xll.BDP($D52,$H$5)</f>
        <v>28/02/2023</v>
      </c>
      <c r="I52" s="3">
        <f t="shared" ca="1" si="1"/>
        <v>22</v>
      </c>
      <c r="J52" s="2">
        <f>_xll.BDP($D52,$J$5)</f>
        <v>1.1599999999999999</v>
      </c>
      <c r="K52" s="2" t="str">
        <f>_xll.BDP($D52,$K$5)</f>
        <v>14/12/2022</v>
      </c>
      <c r="L52" s="2" t="str">
        <f>_xll.BDP($D52,$L$5)</f>
        <v>30/12/2022</v>
      </c>
      <c r="M52" s="1" t="str">
        <f>_xll.BDP($D52,$M$5)</f>
        <v>UNITED STATES</v>
      </c>
      <c r="N52" s="1" t="str">
        <f>_xll.BDP($D52,$N$5)</f>
        <v>USD</v>
      </c>
      <c r="O52" s="4">
        <f>_xll.BDP($D52,$O$5)</f>
        <v>26.543556264624193</v>
      </c>
      <c r="P52" s="40">
        <f>_xll.BDP($D52,$P$5)</f>
        <v>35.350661223370395</v>
      </c>
      <c r="Q52" s="47">
        <f>_xll.BDP($D52,$Q$5)/1000000</f>
        <v>27751.041727499996</v>
      </c>
      <c r="R52" s="47">
        <f>_xll.BDP($D52,$R$5)</f>
        <v>31155.741727499997</v>
      </c>
      <c r="S52" s="47">
        <f t="shared" si="0"/>
        <v>3404.7000000000007</v>
      </c>
      <c r="T52" s="40">
        <f>_xll.BDP($D52,$T$5)</f>
        <v>1.8834158003002164</v>
      </c>
      <c r="U52" s="2">
        <f>VLOOKUP($D52,DATA!$B$3:$G$2400,6,0)</f>
        <v>0</v>
      </c>
      <c r="V52" s="2">
        <f>VLOOKUP($D52,DATA!$B$3:$AY$2400,47,0)</f>
        <v>0</v>
      </c>
      <c r="W52" s="2">
        <f>VLOOKUP($D52,DATA!$B$3:$AY$2400,48,0)</f>
        <v>0</v>
      </c>
      <c r="X52" s="2">
        <f>VLOOKUP($D52,DATA!$B$3:$AY$2400,49,0)</f>
        <v>0</v>
      </c>
      <c r="Y52" s="44">
        <f>VLOOKUP($D52,DATA!$B$3:$AY$2400,50,0)</f>
        <v>0</v>
      </c>
      <c r="Z52" s="45">
        <f t="shared" si="2"/>
        <v>-1</v>
      </c>
      <c r="AA52" s="42">
        <f>_xll.BDP($D52,$AA$5)</f>
        <v>192.84616088867188</v>
      </c>
      <c r="AB52" s="59">
        <f t="shared" si="3"/>
        <v>8.6793997512873755E-2</v>
      </c>
      <c r="AC52" s="41">
        <f>$AD52/_xll.BDP($D52,$AC$5)-1</f>
        <v>5.8099988663418145E-3</v>
      </c>
      <c r="AD52" s="36">
        <f>_xll.BDP($D52,$AD$5)</f>
        <v>177.44499999999999</v>
      </c>
      <c r="AE52" s="37">
        <f t="shared" si="4"/>
        <v>-1.5018738200569306E-2</v>
      </c>
      <c r="AF52" s="38">
        <f>_xll.BDP($D52,$AF$5)</f>
        <v>180.11</v>
      </c>
      <c r="AG52" s="10">
        <f>_xll.BDP($D52,$AG$5)</f>
        <v>222.11</v>
      </c>
      <c r="AH52" s="12" t="e">
        <v>#NAME?</v>
      </c>
      <c r="AI52" s="10">
        <f>_xll.BDP($D52,$AI$5)</f>
        <v>156.05000000000001</v>
      </c>
      <c r="AJ52" s="12" t="e">
        <v>#NAME?</v>
      </c>
    </row>
    <row r="53" spans="3:36" x14ac:dyDescent="0.25">
      <c r="C53">
        <v>48</v>
      </c>
      <c r="D53" s="1" t="str">
        <f>DATA!B50</f>
        <v>CIGI CN Equity</v>
      </c>
      <c r="E53" s="1" t="str">
        <f>_xll.BDP($D53,$E$5)</f>
        <v>COLLIERS-SUBORD</v>
      </c>
      <c r="F53" s="2" t="str">
        <f>_xll.BDP($D53,$F$5)</f>
        <v>Real Estate Management &amp; Devel</v>
      </c>
      <c r="G53" s="2" t="str">
        <f>_xll.BDP($D53,$G$5)</f>
        <v>Real Estate Services</v>
      </c>
      <c r="H53" s="35" t="str">
        <f>_xll.BDP($D53,$H$5)</f>
        <v>09/02/2023</v>
      </c>
      <c r="I53" s="3">
        <f t="shared" ca="1" si="1"/>
        <v>3</v>
      </c>
      <c r="J53" s="2">
        <f>_xll.BDP($D53,$J$5)</f>
        <v>0.2</v>
      </c>
      <c r="K53" s="2" t="str">
        <f>_xll.BDP($D53,$K$5)</f>
        <v>29/12/2022</v>
      </c>
      <c r="L53" s="2" t="str">
        <f>_xll.BDP($D53,$L$5)</f>
        <v>13/01/2023</v>
      </c>
      <c r="M53" s="1" t="str">
        <f>_xll.BDP($D53,$M$5)</f>
        <v>CANADA</v>
      </c>
      <c r="N53" s="1" t="str">
        <f>_xll.BDP($D53,$N$5)</f>
        <v>CAD</v>
      </c>
      <c r="O53" s="4">
        <f>_xll.BDP($D53,$O$5)</f>
        <v>13.16762516286806</v>
      </c>
      <c r="P53" s="40">
        <f>_xll.BDP($D53,$P$5)</f>
        <v>41.826051035636738</v>
      </c>
      <c r="Q53" s="47">
        <f>_xll.BDP($D53,$Q$5)/1000000</f>
        <v>6295.7179958399993</v>
      </c>
      <c r="R53" s="47">
        <f>_xll.BDP($D53,$R$5)</f>
        <v>7231.5451729385541</v>
      </c>
      <c r="S53" s="47">
        <f t="shared" si="0"/>
        <v>935.82717709855478</v>
      </c>
      <c r="T53" s="40">
        <f>_xll.BDP($D53,$T$5)</f>
        <v>3.1678604109944977</v>
      </c>
      <c r="U53" s="2">
        <f>VLOOKUP($D53,DATA!$B$3:$G$2400,6,0)</f>
        <v>0</v>
      </c>
      <c r="V53" s="2">
        <f>VLOOKUP($D53,DATA!$B$3:$AY$2400,47,0)</f>
        <v>0</v>
      </c>
      <c r="W53" s="2">
        <f>VLOOKUP($D53,DATA!$B$3:$AY$2400,48,0)</f>
        <v>0</v>
      </c>
      <c r="X53" s="2">
        <f>VLOOKUP($D53,DATA!$B$3:$AY$2400,49,0)</f>
        <v>0</v>
      </c>
      <c r="Y53" s="44">
        <f>VLOOKUP($D53,DATA!$B$3:$AY$2400,50,0)</f>
        <v>0</v>
      </c>
      <c r="Z53" s="45">
        <f t="shared" si="2"/>
        <v>-1</v>
      </c>
      <c r="AA53" s="42">
        <f>_xll.BDP($D53,$AA$5)</f>
        <v>179.5484619140625</v>
      </c>
      <c r="AB53" s="59">
        <f t="shared" si="3"/>
        <v>0.21992432337316536</v>
      </c>
      <c r="AC53" s="41">
        <f>$AD53/_xll.BDP($D53,$AC$5)-1</f>
        <v>0.1833092136999519</v>
      </c>
      <c r="AD53" s="36">
        <f>_xll.BDP($D53,$AD$5)</f>
        <v>147.18</v>
      </c>
      <c r="AE53" s="37">
        <f t="shared" si="4"/>
        <v>-1.494768310911801E-2</v>
      </c>
      <c r="AF53" s="38">
        <f>_xll.BDP($D53,$AF$5)</f>
        <v>149.38</v>
      </c>
      <c r="AG53" s="10">
        <f>_xll.BDP($D53,$AG$5)</f>
        <v>201.51</v>
      </c>
      <c r="AH53" s="12" t="e">
        <v>#NAME?</v>
      </c>
      <c r="AI53" s="10">
        <f>_xll.BDP($D53,$AI$5)</f>
        <v>115.9</v>
      </c>
      <c r="AJ53" s="12" t="e">
        <v>#NAME?</v>
      </c>
    </row>
    <row r="54" spans="3:36" x14ac:dyDescent="0.25">
      <c r="C54">
        <v>49</v>
      </c>
      <c r="D54" s="1" t="str">
        <f>DATA!B51</f>
        <v>SCI US Equity</v>
      </c>
      <c r="E54" s="1" t="str">
        <f>_xll.BDP($D54,$E$5)</f>
        <v>SERVICE CORP INT</v>
      </c>
      <c r="F54" s="2" t="str">
        <f>_xll.BDP($D54,$F$5)</f>
        <v>Diversified Consumer Services</v>
      </c>
      <c r="G54" s="2" t="str">
        <f>_xll.BDP($D54,$G$5)</f>
        <v>Specialized Consumer Services</v>
      </c>
      <c r="H54" s="35" t="str">
        <f>_xll.BDP($D54,$H$5)</f>
        <v>14/02/2023</v>
      </c>
      <c r="I54" s="3">
        <f t="shared" ca="1" si="1"/>
        <v>8</v>
      </c>
      <c r="J54" s="2">
        <f>_xll.BDP($D54,$J$5)</f>
        <v>0.88</v>
      </c>
      <c r="K54" s="2" t="str">
        <f>_xll.BDP($D54,$K$5)</f>
        <v>14/12/2022</v>
      </c>
      <c r="L54" s="2" t="str">
        <f>_xll.BDP($D54,$L$5)</f>
        <v>30/12/2022</v>
      </c>
      <c r="M54" s="1" t="str">
        <f>_xll.BDP($D54,$M$5)</f>
        <v>UNITED STATES</v>
      </c>
      <c r="N54" s="1" t="str">
        <f>_xll.BDP($D54,$N$5)</f>
        <v>USD</v>
      </c>
      <c r="O54" s="4">
        <f>_xll.BDP($D54,$O$5)</f>
        <v>9.2450171234277576</v>
      </c>
      <c r="P54" s="40">
        <f>_xll.BDP($D54,$P$5)</f>
        <v>18.035695806170207</v>
      </c>
      <c r="Q54" s="47">
        <f>_xll.BDP($D54,$Q$5)/1000000</f>
        <v>11164.74211608</v>
      </c>
      <c r="R54" s="47">
        <f>_xll.BDP($D54,$R$5)</f>
        <v>13580.416116080001</v>
      </c>
      <c r="S54" s="47">
        <f t="shared" si="0"/>
        <v>2415.6740000000009</v>
      </c>
      <c r="T54" s="40">
        <f>_xll.BDP($D54,$T$5)</f>
        <v>1.8023529903362796</v>
      </c>
      <c r="U54" s="2">
        <f>VLOOKUP($D54,DATA!$B$3:$G$2400,6,0)</f>
        <v>0</v>
      </c>
      <c r="V54" s="2">
        <f>VLOOKUP($D54,DATA!$B$3:$AY$2400,47,0)</f>
        <v>0</v>
      </c>
      <c r="W54" s="2">
        <f>VLOOKUP($D54,DATA!$B$3:$AY$2400,48,0)</f>
        <v>0</v>
      </c>
      <c r="X54" s="2">
        <f>VLOOKUP($D54,DATA!$B$3:$AY$2400,49,0)</f>
        <v>0</v>
      </c>
      <c r="Y54" s="44">
        <f>VLOOKUP($D54,DATA!$B$3:$AY$2400,50,0)</f>
        <v>0</v>
      </c>
      <c r="Z54" s="45">
        <f t="shared" si="2"/>
        <v>-1</v>
      </c>
      <c r="AA54" s="42">
        <f>_xll.BDP($D54,$AA$5)</f>
        <v>80.75</v>
      </c>
      <c r="AB54" s="59">
        <f t="shared" si="3"/>
        <v>0.11379310344827576</v>
      </c>
      <c r="AC54" s="41">
        <f>$AD54/_xll.BDP($D54,$AC$5)-1</f>
        <v>4.8597049464853992E-2</v>
      </c>
      <c r="AD54" s="36">
        <f>_xll.BDP($D54,$AD$5)</f>
        <v>72.5</v>
      </c>
      <c r="AE54" s="37">
        <f t="shared" si="4"/>
        <v>-1.8068965517241412E-2</v>
      </c>
      <c r="AF54" s="38">
        <f>_xll.BDP($D54,$AF$5)</f>
        <v>73.81</v>
      </c>
      <c r="AG54" s="10">
        <f>_xll.BDP($D54,$AG$5)</f>
        <v>75.114999999999995</v>
      </c>
      <c r="AH54" s="12" t="e">
        <v>#NAME?</v>
      </c>
      <c r="AI54" s="10">
        <f>_xll.BDP($D54,$AI$5)</f>
        <v>56.85</v>
      </c>
      <c r="AJ54" s="12" t="e">
        <v>#NAME?</v>
      </c>
    </row>
    <row r="55" spans="3:36" x14ac:dyDescent="0.25">
      <c r="C55">
        <v>50</v>
      </c>
      <c r="D55" s="1" t="str">
        <f>DATA!B52</f>
        <v>HQY US Equity</v>
      </c>
      <c r="E55" s="1" t="str">
        <f>_xll.BDP($D55,$E$5)</f>
        <v>HEALTHEQUITY INC</v>
      </c>
      <c r="F55" s="2" t="str">
        <f>_xll.BDP($D55,$F$5)</f>
        <v>Health Care Providers &amp; Servic</v>
      </c>
      <c r="G55" s="2" t="str">
        <f>_xll.BDP($D55,$G$5)</f>
        <v>Managed Health Care</v>
      </c>
      <c r="H55" s="35" t="str">
        <f>_xll.BDP($D55,$H$5)</f>
        <v>22/03/2023</v>
      </c>
      <c r="I55" s="3">
        <f t="shared" ca="1" si="1"/>
        <v>44</v>
      </c>
      <c r="J55" s="2">
        <f>_xll.BDP($D55,$J$5)</f>
        <v>0</v>
      </c>
      <c r="K55" s="2" t="str">
        <f>_xll.BDP($D55,$K$5)</f>
        <v>#N/A Field Not Applicable</v>
      </c>
      <c r="L55" s="2" t="str">
        <f>_xll.BDP($D55,$L$5)</f>
        <v>#N/A Field Not Applicable</v>
      </c>
      <c r="M55" s="1" t="str">
        <f>_xll.BDP($D55,$M$5)</f>
        <v>UNITED STATES</v>
      </c>
      <c r="N55" s="1" t="str">
        <f>_xll.BDP($D55,$N$5)</f>
        <v>USD</v>
      </c>
      <c r="O55" s="4">
        <f>_xll.BDP($D55,$O$5)</f>
        <v>25.800849560994752</v>
      </c>
      <c r="P55" s="40" t="str">
        <f>_xll.BDP($D55,$P$5)</f>
        <v>#N/A N/A</v>
      </c>
      <c r="Q55" s="47">
        <f>_xll.BDP($D55,$Q$5)/1000000</f>
        <v>5181.2271322350007</v>
      </c>
      <c r="R55" s="47">
        <f>_xll.BDP($D55,$R$5)</f>
        <v>5969.2811322350008</v>
      </c>
      <c r="S55" s="47">
        <f t="shared" si="0"/>
        <v>788.05400000000009</v>
      </c>
      <c r="T55" s="40">
        <f>_xll.BDP($D55,$T$5)</f>
        <v>5.7083025482782093</v>
      </c>
      <c r="U55" s="2">
        <f>VLOOKUP($D55,DATA!$B$3:$G$2400,6,0)</f>
        <v>0</v>
      </c>
      <c r="V55" s="2">
        <f>VLOOKUP($D55,DATA!$B$3:$AY$2400,47,0)</f>
        <v>0</v>
      </c>
      <c r="W55" s="2">
        <f>VLOOKUP($D55,DATA!$B$3:$AY$2400,48,0)</f>
        <v>0</v>
      </c>
      <c r="X55" s="2">
        <f>VLOOKUP($D55,DATA!$B$3:$AY$2400,49,0)</f>
        <v>0</v>
      </c>
      <c r="Y55" s="44">
        <f>VLOOKUP($D55,DATA!$B$3:$AY$2400,50,0)</f>
        <v>0</v>
      </c>
      <c r="Z55" s="45">
        <f t="shared" si="2"/>
        <v>-1</v>
      </c>
      <c r="AA55" s="42">
        <f>_xll.BDP($D55,$AA$5)</f>
        <v>82.230766296386719</v>
      </c>
      <c r="AB55" s="59">
        <f t="shared" si="3"/>
        <v>0.3582881780044056</v>
      </c>
      <c r="AC55" s="41">
        <f>$AD55/_xll.BDP($D55,$AC$5)-1</f>
        <v>-1.7845554834523103E-2</v>
      </c>
      <c r="AD55" s="36">
        <f>_xll.BDP($D55,$AD$5)</f>
        <v>60.54</v>
      </c>
      <c r="AE55" s="37">
        <f t="shared" si="4"/>
        <v>8.2590023125206479E-3</v>
      </c>
      <c r="AF55" s="38">
        <f>_xll.BDP($D55,$AF$5)</f>
        <v>60.04</v>
      </c>
      <c r="AG55" s="10">
        <f>_xll.BDP($D55,$AG$5)</f>
        <v>79.2</v>
      </c>
      <c r="AH55" s="12" t="e">
        <v>#NAME?</v>
      </c>
      <c r="AI55" s="10">
        <f>_xll.BDP($D55,$AI$5)</f>
        <v>50.35</v>
      </c>
      <c r="AJ55" s="12" t="e">
        <v>#NAME?</v>
      </c>
    </row>
    <row r="56" spans="3:36" x14ac:dyDescent="0.25">
      <c r="C56">
        <v>51</v>
      </c>
      <c r="D56" s="1" t="str">
        <f>DATA!B53</f>
        <v>NSP US Equity</v>
      </c>
      <c r="E56" s="1" t="str">
        <f>_xll.BDP($D56,$E$5)</f>
        <v>INSPERITY INC</v>
      </c>
      <c r="F56" s="2" t="str">
        <f>_xll.BDP($D56,$F$5)</f>
        <v>Professional Services</v>
      </c>
      <c r="G56" s="2" t="str">
        <f>_xll.BDP($D56,$G$5)</f>
        <v>Human Resource &amp; Employment Se</v>
      </c>
      <c r="H56" s="35" t="str">
        <f>_xll.BDP($D56,$H$5)</f>
        <v>09/02/2023</v>
      </c>
      <c r="I56" s="3">
        <f t="shared" ca="1" si="1"/>
        <v>3</v>
      </c>
      <c r="J56" s="2">
        <f>_xll.BDP($D56,$J$5)</f>
        <v>3.75</v>
      </c>
      <c r="K56" s="2" t="str">
        <f>_xll.BDP($D56,$K$5)</f>
        <v>05/12/2022</v>
      </c>
      <c r="L56" s="2" t="str">
        <f>_xll.BDP($D56,$L$5)</f>
        <v>20/12/2022</v>
      </c>
      <c r="M56" s="1" t="str">
        <f>_xll.BDP($D56,$M$5)</f>
        <v>UNITED STATES</v>
      </c>
      <c r="N56" s="1" t="str">
        <f>_xll.BDP($D56,$N$5)</f>
        <v>USD</v>
      </c>
      <c r="O56" s="4">
        <f>_xll.BDP($D56,$O$5)</f>
        <v>19.078574108981741</v>
      </c>
      <c r="P56" s="40">
        <f>_xll.BDP($D56,$P$5)</f>
        <v>28.642308161808891</v>
      </c>
      <c r="Q56" s="47">
        <f>_xll.BDP($D56,$Q$5)/1000000</f>
        <v>4237.4555614050005</v>
      </c>
      <c r="R56" s="47">
        <f>_xll.BDP($D56,$R$5)</f>
        <v>4065.9105614050004</v>
      </c>
      <c r="S56" s="47">
        <f t="shared" si="0"/>
        <v>-171.54500000000007</v>
      </c>
      <c r="T56" s="40">
        <f>_xll.BDP($D56,$T$5)</f>
        <v>-0.67205606964043685</v>
      </c>
      <c r="U56" s="2">
        <f>VLOOKUP($D56,DATA!$B$3:$G$2400,6,0)</f>
        <v>0</v>
      </c>
      <c r="V56" s="2">
        <f>VLOOKUP($D56,DATA!$B$3:$AY$2400,47,0)</f>
        <v>0</v>
      </c>
      <c r="W56" s="2">
        <f>VLOOKUP($D56,DATA!$B$3:$AY$2400,48,0)</f>
        <v>0</v>
      </c>
      <c r="X56" s="2">
        <f>VLOOKUP($D56,DATA!$B$3:$AY$2400,49,0)</f>
        <v>0</v>
      </c>
      <c r="Y56" s="44">
        <f>VLOOKUP($D56,DATA!$B$3:$AY$2400,50,0)</f>
        <v>0</v>
      </c>
      <c r="Z56" s="45">
        <f t="shared" si="2"/>
        <v>-1</v>
      </c>
      <c r="AA56" s="42" t="str">
        <f>_xll.BDP($D56,$AA$5)</f>
        <v>#N/A N/A</v>
      </c>
      <c r="AB56" s="59" t="e">
        <f t="shared" si="3"/>
        <v>#VALUE!</v>
      </c>
      <c r="AC56" s="41">
        <f>$AD56/_xll.BDP($D56,$AC$5)-1</f>
        <v>-1.3556338028168913E-2</v>
      </c>
      <c r="AD56" s="36">
        <f>_xll.BDP($D56,$AD$5)</f>
        <v>112.06</v>
      </c>
      <c r="AE56" s="37">
        <f t="shared" si="4"/>
        <v>-1.0708548991611663E-2</v>
      </c>
      <c r="AF56" s="38">
        <f>_xll.BDP($D56,$AF$5)</f>
        <v>113.26</v>
      </c>
      <c r="AG56" s="10">
        <f>_xll.BDP($D56,$AG$5)</f>
        <v>121.75</v>
      </c>
      <c r="AH56" s="12" t="e">
        <v>#NAME?</v>
      </c>
      <c r="AI56" s="10">
        <f>_xll.BDP($D56,$AI$5)</f>
        <v>83.94</v>
      </c>
      <c r="AJ56" s="12" t="e">
        <v>#NAME?</v>
      </c>
    </row>
    <row r="57" spans="3:36" x14ac:dyDescent="0.25">
      <c r="C57">
        <v>52</v>
      </c>
      <c r="D57" s="1" t="str">
        <f>DATA!B54</f>
        <v>RHI US Equity</v>
      </c>
      <c r="E57" s="1" t="str">
        <f>_xll.BDP($D57,$E$5)</f>
        <v>ROBERT HALF INTL</v>
      </c>
      <c r="F57" s="2" t="str">
        <f>_xll.BDP($D57,$F$5)</f>
        <v>Professional Services</v>
      </c>
      <c r="G57" s="2" t="str">
        <f>_xll.BDP($D57,$G$5)</f>
        <v>Human Resource &amp; Employment Se</v>
      </c>
      <c r="H57" s="35" t="str">
        <f>_xll.BDP($D57,$H$5)</f>
        <v>26/04/2023</v>
      </c>
      <c r="I57" s="3">
        <f t="shared" ca="1" si="1"/>
        <v>79</v>
      </c>
      <c r="J57" s="2">
        <f>_xll.BDP($D57,$J$5)</f>
        <v>1.72</v>
      </c>
      <c r="K57" s="2" t="str">
        <f>_xll.BDP($D57,$K$5)</f>
        <v>23/11/2022</v>
      </c>
      <c r="L57" s="2" t="str">
        <f>_xll.BDP($D57,$L$5)</f>
        <v>15/12/2022</v>
      </c>
      <c r="M57" s="1" t="str">
        <f>_xll.BDP($D57,$M$5)</f>
        <v>UNITED STATES</v>
      </c>
      <c r="N57" s="1" t="str">
        <f>_xll.BDP($D57,$N$5)</f>
        <v>USD</v>
      </c>
      <c r="O57" s="4">
        <f>_xll.BDP($D57,$O$5)</f>
        <v>7.8376590651292313</v>
      </c>
      <c r="P57" s="40">
        <f>_xll.BDP($D57,$P$5)</f>
        <v>13.933346962714333</v>
      </c>
      <c r="Q57" s="47">
        <f>_xll.BDP($D57,$Q$5)/1000000</f>
        <v>9279.337291400001</v>
      </c>
      <c r="R57" s="47">
        <f>_xll.BDP($D57,$R$5)</f>
        <v>8620.7112914000008</v>
      </c>
      <c r="S57" s="47">
        <f t="shared" si="0"/>
        <v>-658.6260000000002</v>
      </c>
      <c r="T57" s="40">
        <f>_xll.BDP($D57,$T$5)</f>
        <v>-0.65500448022881474</v>
      </c>
      <c r="U57" s="2">
        <f>VLOOKUP($D57,DATA!$B$3:$G$2400,6,0)</f>
        <v>0</v>
      </c>
      <c r="V57" s="2">
        <f>VLOOKUP($D57,DATA!$B$3:$AY$2400,47,0)</f>
        <v>0</v>
      </c>
      <c r="W57" s="2">
        <f>VLOOKUP($D57,DATA!$B$3:$AY$2400,48,0)</f>
        <v>0</v>
      </c>
      <c r="X57" s="2">
        <f>VLOOKUP($D57,DATA!$B$3:$AY$2400,49,0)</f>
        <v>0</v>
      </c>
      <c r="Y57" s="44">
        <f>VLOOKUP($D57,DATA!$B$3:$AY$2400,50,0)</f>
        <v>0</v>
      </c>
      <c r="Z57" s="45">
        <f t="shared" si="2"/>
        <v>-1</v>
      </c>
      <c r="AA57" s="42">
        <f>_xll.BDP($D57,$AA$5)</f>
        <v>74.083335876464844</v>
      </c>
      <c r="AB57" s="59">
        <f t="shared" si="3"/>
        <v>-0.13575102308256481</v>
      </c>
      <c r="AC57" s="41">
        <f>$AD57/_xll.BDP($D57,$AC$5)-1</f>
        <v>0.1610442909386427</v>
      </c>
      <c r="AD57" s="36">
        <f>_xll.BDP($D57,$AD$5)</f>
        <v>85.719899999999996</v>
      </c>
      <c r="AE57" s="37">
        <f t="shared" si="4"/>
        <v>-1.5633476007321599E-2</v>
      </c>
      <c r="AF57" s="38">
        <f>_xll.BDP($D57,$AF$5)</f>
        <v>87.06</v>
      </c>
      <c r="AG57" s="10">
        <f>_xll.BDP($D57,$AG$5)</f>
        <v>125.77</v>
      </c>
      <c r="AH57" s="12" t="e">
        <v>#NAME?</v>
      </c>
      <c r="AI57" s="10">
        <f>_xll.BDP($D57,$AI$5)</f>
        <v>65.400000000000006</v>
      </c>
      <c r="AJ57" s="12" t="e">
        <v>#NAME?</v>
      </c>
    </row>
    <row r="58" spans="3:36" x14ac:dyDescent="0.25">
      <c r="C58">
        <v>53</v>
      </c>
      <c r="D58" s="1" t="str">
        <f>DATA!B55</f>
        <v>MAN US Equity</v>
      </c>
      <c r="E58" s="1" t="str">
        <f>_xll.BDP($D58,$E$5)</f>
        <v>MANPOWERGROUP IN</v>
      </c>
      <c r="F58" s="2" t="str">
        <f>_xll.BDP($D58,$F$5)</f>
        <v>Professional Services</v>
      </c>
      <c r="G58" s="2" t="str">
        <f>_xll.BDP($D58,$G$5)</f>
        <v>Human Resource &amp; Employment Se</v>
      </c>
      <c r="H58" s="35" t="str">
        <f>_xll.BDP($D58,$H$5)</f>
        <v>19/04/2023</v>
      </c>
      <c r="I58" s="3">
        <f t="shared" ca="1" si="1"/>
        <v>72</v>
      </c>
      <c r="J58" s="2">
        <f>_xll.BDP($D58,$J$5)</f>
        <v>1.36</v>
      </c>
      <c r="K58" s="2" t="str">
        <f>_xll.BDP($D58,$K$5)</f>
        <v>30/11/2022</v>
      </c>
      <c r="L58" s="2" t="str">
        <f>_xll.BDP($D58,$L$5)</f>
        <v>15/12/2022</v>
      </c>
      <c r="M58" s="1" t="str">
        <f>_xll.BDP($D58,$M$5)</f>
        <v>UNITED STATES</v>
      </c>
      <c r="N58" s="1" t="str">
        <f>_xll.BDP($D58,$N$5)</f>
        <v>USD</v>
      </c>
      <c r="O58" s="4">
        <f>_xll.BDP($D58,$O$5)</f>
        <v>6.6894036979094533</v>
      </c>
      <c r="P58" s="40">
        <f>_xll.BDP($D58,$P$5)</f>
        <v>10.987703077017738</v>
      </c>
      <c r="Q58" s="47">
        <f>_xll.BDP($D58,$Q$5)/1000000</f>
        <v>4469.7561285299998</v>
      </c>
      <c r="R58" s="47">
        <f>_xll.BDP($D58,$R$5)</f>
        <v>5094.6561285299995</v>
      </c>
      <c r="S58" s="47">
        <f t="shared" si="0"/>
        <v>624.89999999999964</v>
      </c>
      <c r="T58" s="40">
        <f>_xll.BDP($D58,$T$5)</f>
        <v>0.80548268625393482</v>
      </c>
      <c r="U58" s="2">
        <f>VLOOKUP($D58,DATA!$B$3:$G$2400,6,0)</f>
        <v>0</v>
      </c>
      <c r="V58" s="2">
        <f>VLOOKUP($D58,DATA!$B$3:$AY$2400,47,0)</f>
        <v>0</v>
      </c>
      <c r="W58" s="2">
        <f>VLOOKUP($D58,DATA!$B$3:$AY$2400,48,0)</f>
        <v>0</v>
      </c>
      <c r="X58" s="2">
        <f>VLOOKUP($D58,DATA!$B$3:$AY$2400,49,0)</f>
        <v>0</v>
      </c>
      <c r="Y58" s="44">
        <f>VLOOKUP($D58,DATA!$B$3:$AY$2400,50,0)</f>
        <v>0</v>
      </c>
      <c r="Z58" s="45">
        <f t="shared" si="2"/>
        <v>-1</v>
      </c>
      <c r="AA58" s="42">
        <f>_xll.BDP($D58,$AA$5)</f>
        <v>86.636360168457031</v>
      </c>
      <c r="AB58" s="59">
        <f t="shared" si="3"/>
        <v>-3.5444665236505912E-2</v>
      </c>
      <c r="AC58" s="41">
        <f>$AD58/_xll.BDP($D58,$AC$5)-1</f>
        <v>7.9437567600048054E-2</v>
      </c>
      <c r="AD58" s="36">
        <f>_xll.BDP($D58,$AD$5)</f>
        <v>89.82</v>
      </c>
      <c r="AE58" s="37">
        <f t="shared" si="4"/>
        <v>-1.1133377866844802E-2</v>
      </c>
      <c r="AF58" s="38">
        <f>_xll.BDP($D58,$AF$5)</f>
        <v>90.82</v>
      </c>
      <c r="AG58" s="10">
        <f>_xll.BDP($D58,$AG$5)</f>
        <v>115.54</v>
      </c>
      <c r="AH58" s="12" t="e">
        <v>#NAME?</v>
      </c>
      <c r="AI58" s="10">
        <f>_xll.BDP($D58,$AI$5)</f>
        <v>64</v>
      </c>
      <c r="AJ58" s="12" t="e">
        <v>#NAME?</v>
      </c>
    </row>
    <row r="59" spans="3:36" x14ac:dyDescent="0.25">
      <c r="C59">
        <v>54</v>
      </c>
      <c r="D59" s="1" t="str">
        <f>DATA!B56</f>
        <v>AMN US Equity</v>
      </c>
      <c r="E59" s="1" t="str">
        <f>_xll.BDP($D59,$E$5)</f>
        <v>AMN HEALTHCARE</v>
      </c>
      <c r="F59" s="2" t="str">
        <f>_xll.BDP($D59,$F$5)</f>
        <v>Health Care Providers &amp; Servic</v>
      </c>
      <c r="G59" s="2" t="str">
        <f>_xll.BDP($D59,$G$5)</f>
        <v>Health Care Services</v>
      </c>
      <c r="H59" s="35" t="str">
        <f>_xll.BDP($D59,$H$5)</f>
        <v>16/02/2023</v>
      </c>
      <c r="I59" s="3">
        <f t="shared" ca="1" si="1"/>
        <v>10</v>
      </c>
      <c r="J59" s="2">
        <f>_xll.BDP($D59,$J$5)</f>
        <v>0</v>
      </c>
      <c r="K59" s="2" t="str">
        <f>_xll.BDP($D59,$K$5)</f>
        <v>#N/A Field Not Applicable</v>
      </c>
      <c r="L59" s="2" t="str">
        <f>_xll.BDP($D59,$L$5)</f>
        <v>#N/A Field Not Applicable</v>
      </c>
      <c r="M59" s="1" t="str">
        <f>_xll.BDP($D59,$M$5)</f>
        <v>UNITED STATES</v>
      </c>
      <c r="N59" s="1" t="str">
        <f>_xll.BDP($D59,$N$5)</f>
        <v>USD</v>
      </c>
      <c r="O59" s="4">
        <f>_xll.BDP($D59,$O$5)</f>
        <v>10.270821354616597</v>
      </c>
      <c r="P59" s="40">
        <f>_xll.BDP($D59,$P$5)</f>
        <v>9.1969019929073479</v>
      </c>
      <c r="Q59" s="47">
        <f>_xll.BDP($D59,$Q$5)/1000000</f>
        <v>4387.7609887500003</v>
      </c>
      <c r="R59" s="47">
        <f>_xll.BDP($D59,$R$5)</f>
        <v>5094.2589887499998</v>
      </c>
      <c r="S59" s="47">
        <f t="shared" si="0"/>
        <v>706.49799999999959</v>
      </c>
      <c r="T59" s="40">
        <f>_xll.BDP($D59,$T$5)</f>
        <v>0.85808778876284419</v>
      </c>
      <c r="U59" s="2">
        <f>VLOOKUP($D59,DATA!$B$3:$G$2400,6,0)</f>
        <v>0</v>
      </c>
      <c r="V59" s="2">
        <f>VLOOKUP($D59,DATA!$B$3:$AY$2400,47,0)</f>
        <v>0</v>
      </c>
      <c r="W59" s="2">
        <f>VLOOKUP($D59,DATA!$B$3:$AY$2400,48,0)</f>
        <v>0</v>
      </c>
      <c r="X59" s="2">
        <f>VLOOKUP($D59,DATA!$B$3:$AY$2400,49,0)</f>
        <v>0</v>
      </c>
      <c r="Y59" s="44">
        <f>VLOOKUP($D59,DATA!$B$3:$AY$2400,50,0)</f>
        <v>0</v>
      </c>
      <c r="Z59" s="45">
        <f t="shared" si="2"/>
        <v>-1</v>
      </c>
      <c r="AA59" s="42">
        <f>_xll.BDP($D59,$AA$5)</f>
        <v>139.39999389648438</v>
      </c>
      <c r="AB59" s="59">
        <f t="shared" si="3"/>
        <v>0.37164217156828094</v>
      </c>
      <c r="AC59" s="41">
        <f>$AD59/_xll.BDP($D59,$AC$5)-1</f>
        <v>-1.15736238085975E-2</v>
      </c>
      <c r="AD59" s="36">
        <f>_xll.BDP($D59,$AD$5)</f>
        <v>101.63</v>
      </c>
      <c r="AE59" s="37">
        <f t="shared" si="4"/>
        <v>-2.2040736003148768E-2</v>
      </c>
      <c r="AF59" s="38">
        <f>_xll.BDP($D59,$AF$5)</f>
        <v>103.87</v>
      </c>
      <c r="AG59" s="10">
        <f>_xll.BDP($D59,$AG$5)</f>
        <v>129.04</v>
      </c>
      <c r="AH59" s="12" t="e">
        <v>#NAME?</v>
      </c>
      <c r="AI59" s="10">
        <f>_xll.BDP($D59,$AI$5)</f>
        <v>82.754999999999995</v>
      </c>
      <c r="AJ59" s="12" t="e">
        <v>#NAME?</v>
      </c>
    </row>
    <row r="60" spans="3:36" x14ac:dyDescent="0.25">
      <c r="C60">
        <v>55</v>
      </c>
      <c r="D60" s="1" t="str">
        <f>DATA!B57</f>
        <v>ASGN US Equity</v>
      </c>
      <c r="E60" s="1" t="str">
        <f>_xll.BDP($D60,$E$5)</f>
        <v>ASGN INC</v>
      </c>
      <c r="F60" s="2" t="str">
        <f>_xll.BDP($D60,$F$5)</f>
        <v>Professional Services</v>
      </c>
      <c r="G60" s="2" t="str">
        <f>_xll.BDP($D60,$G$5)</f>
        <v>Human Resource &amp; Employment Se</v>
      </c>
      <c r="H60" s="35" t="str">
        <f>_xll.BDP($D60,$H$5)</f>
        <v>08/02/2023</v>
      </c>
      <c r="I60" s="3">
        <f t="shared" ca="1" si="1"/>
        <v>2</v>
      </c>
      <c r="J60" s="2">
        <f>_xll.BDP($D60,$J$5)</f>
        <v>0</v>
      </c>
      <c r="K60" s="2" t="str">
        <f>_xll.BDP($D60,$K$5)</f>
        <v>#N/A Field Not Applicable</v>
      </c>
      <c r="L60" s="2" t="str">
        <f>_xll.BDP($D60,$L$5)</f>
        <v>#N/A Field Not Applicable</v>
      </c>
      <c r="M60" s="1" t="str">
        <f>_xll.BDP($D60,$M$5)</f>
        <v>UNITED STATES</v>
      </c>
      <c r="N60" s="1" t="str">
        <f>_xll.BDP($D60,$N$5)</f>
        <v>USD</v>
      </c>
      <c r="O60" s="4">
        <f>_xll.BDP($D60,$O$5)</f>
        <v>14.612471131639724</v>
      </c>
      <c r="P60" s="40">
        <f>_xll.BDP($D60,$P$5)</f>
        <v>17.163474272023624</v>
      </c>
      <c r="Q60" s="47">
        <f>_xll.BDP($D60,$Q$5)/1000000</f>
        <v>4674.8166300000003</v>
      </c>
      <c r="R60" s="47">
        <f>_xll.BDP($D60,$R$5)</f>
        <v>5605.1166300000004</v>
      </c>
      <c r="S60" s="47">
        <f t="shared" si="0"/>
        <v>930.30000000000018</v>
      </c>
      <c r="T60" s="40">
        <f>_xll.BDP($D60,$T$5)</f>
        <v>1.8550348953140576</v>
      </c>
      <c r="U60" s="2">
        <f>VLOOKUP($D60,DATA!$B$3:$G$2400,6,0)</f>
        <v>0</v>
      </c>
      <c r="V60" s="2">
        <f>VLOOKUP($D60,DATA!$B$3:$AY$2400,47,0)</f>
        <v>0</v>
      </c>
      <c r="W60" s="2">
        <f>VLOOKUP($D60,DATA!$B$3:$AY$2400,48,0)</f>
        <v>0</v>
      </c>
      <c r="X60" s="2">
        <f>VLOOKUP($D60,DATA!$B$3:$AY$2400,49,0)</f>
        <v>0</v>
      </c>
      <c r="Y60" s="44">
        <f>VLOOKUP($D60,DATA!$B$3:$AY$2400,50,0)</f>
        <v>0</v>
      </c>
      <c r="Z60" s="45">
        <f t="shared" si="2"/>
        <v>-1</v>
      </c>
      <c r="AA60" s="42">
        <f>_xll.BDP($D60,$AA$5)</f>
        <v>97.599998474121094</v>
      </c>
      <c r="AB60" s="59">
        <f t="shared" si="3"/>
        <v>3.5464648579854874E-2</v>
      </c>
      <c r="AC60" s="41">
        <f>$AD60/_xll.BDP($D60,$AC$5)-1</f>
        <v>0.15681394207167387</v>
      </c>
      <c r="AD60" s="36">
        <f>_xll.BDP($D60,$AD$5)</f>
        <v>94.257199999999997</v>
      </c>
      <c r="AE60" s="37">
        <f t="shared" si="4"/>
        <v>-1.5519238848597258E-2</v>
      </c>
      <c r="AF60" s="38">
        <f>_xll.BDP($D60,$AF$5)</f>
        <v>95.72</v>
      </c>
      <c r="AG60" s="10">
        <f>_xll.BDP($D60,$AG$5)</f>
        <v>124.35</v>
      </c>
      <c r="AH60" s="12" t="e">
        <v>#NAME?</v>
      </c>
      <c r="AI60" s="10">
        <f>_xll.BDP($D60,$AI$5)</f>
        <v>78.254999999999995</v>
      </c>
      <c r="AJ60" s="12" t="e">
        <v>#NAME?</v>
      </c>
    </row>
    <row r="61" spans="3:36" x14ac:dyDescent="0.25">
      <c r="C61">
        <v>56</v>
      </c>
      <c r="D61" s="1" t="str">
        <f>DATA!B58</f>
        <v>TNET US Equity</v>
      </c>
      <c r="E61" s="1" t="str">
        <f>_xll.BDP($D61,$E$5)</f>
        <v>TRINET GROUP INC</v>
      </c>
      <c r="F61" s="2" t="str">
        <f>_xll.BDP($D61,$F$5)</f>
        <v>Professional Services</v>
      </c>
      <c r="G61" s="2" t="str">
        <f>_xll.BDP($D61,$G$5)</f>
        <v>Human Resource &amp; Employment Se</v>
      </c>
      <c r="H61" s="35" t="str">
        <f>_xll.BDP($D61,$H$5)</f>
        <v>15/02/2023</v>
      </c>
      <c r="I61" s="3">
        <f t="shared" ca="1" si="1"/>
        <v>9</v>
      </c>
      <c r="J61" s="2">
        <f>_xll.BDP($D61,$J$5)</f>
        <v>0</v>
      </c>
      <c r="K61" s="2" t="str">
        <f>_xll.BDP($D61,$K$5)</f>
        <v>#N/A Field Not Applicable</v>
      </c>
      <c r="L61" s="2" t="str">
        <f>_xll.BDP($D61,$L$5)</f>
        <v>#N/A Field Not Applicable</v>
      </c>
      <c r="M61" s="1" t="str">
        <f>_xll.BDP($D61,$M$5)</f>
        <v>UNITED STATES</v>
      </c>
      <c r="N61" s="1" t="str">
        <f>_xll.BDP($D61,$N$5)</f>
        <v>USD</v>
      </c>
      <c r="O61" s="4">
        <f>_xll.BDP($D61,$O$5)</f>
        <v>11.021980105507248</v>
      </c>
      <c r="P61" s="40">
        <f>_xll.BDP($D61,$P$5)</f>
        <v>12.482797510938303</v>
      </c>
      <c r="Q61" s="47">
        <f>_xll.BDP($D61,$Q$5)/1000000</f>
        <v>4769.0062424550006</v>
      </c>
      <c r="R61" s="47">
        <f>_xll.BDP($D61,$R$5)</f>
        <v>4772.0062424550006</v>
      </c>
      <c r="S61" s="47">
        <f t="shared" si="0"/>
        <v>3</v>
      </c>
      <c r="T61" s="40">
        <f>_xll.BDP($D61,$T$5)</f>
        <v>4.815409309791332E-3</v>
      </c>
      <c r="U61" s="2">
        <f>VLOOKUP($D61,DATA!$B$3:$G$2400,6,0)</f>
        <v>0</v>
      </c>
      <c r="V61" s="2">
        <f>VLOOKUP($D61,DATA!$B$3:$AY$2400,47,0)</f>
        <v>0</v>
      </c>
      <c r="W61" s="2">
        <f>VLOOKUP($D61,DATA!$B$3:$AY$2400,48,0)</f>
        <v>0</v>
      </c>
      <c r="X61" s="2">
        <f>VLOOKUP($D61,DATA!$B$3:$AY$2400,49,0)</f>
        <v>0</v>
      </c>
      <c r="Y61" s="44">
        <f>VLOOKUP($D61,DATA!$B$3:$AY$2400,50,0)</f>
        <v>0</v>
      </c>
      <c r="Z61" s="45">
        <f t="shared" si="2"/>
        <v>-1</v>
      </c>
      <c r="AA61" s="42">
        <f>_xll.BDP($D61,$AA$5)</f>
        <v>85.333335876464844</v>
      </c>
      <c r="AB61" s="59">
        <f t="shared" si="3"/>
        <v>0.11495833117481991</v>
      </c>
      <c r="AC61" s="41">
        <f>$AD61/_xll.BDP($D61,$AC$5)-1</f>
        <v>0.12883480825958693</v>
      </c>
      <c r="AD61" s="36">
        <f>_xll.BDP($D61,$AD$5)</f>
        <v>76.534999999999997</v>
      </c>
      <c r="AE61" s="37">
        <f t="shared" si="4"/>
        <v>-2.2408048605213348E-2</v>
      </c>
      <c r="AF61" s="38">
        <f>_xll.BDP($D61,$AF$5)</f>
        <v>78.25</v>
      </c>
      <c r="AG61" s="10">
        <f>_xll.BDP($D61,$AG$5)</f>
        <v>103.355</v>
      </c>
      <c r="AH61" s="12" t="e">
        <v>#NAME?</v>
      </c>
      <c r="AI61" s="10">
        <f>_xll.BDP($D61,$AI$5)</f>
        <v>60.604999999999997</v>
      </c>
      <c r="AJ61" s="12" t="e">
        <v>#NAME?</v>
      </c>
    </row>
    <row r="62" spans="3:36" x14ac:dyDescent="0.25">
      <c r="C62">
        <v>57</v>
      </c>
      <c r="D62" s="1" t="str">
        <f>DATA!B59</f>
        <v>PCTY US Equity</v>
      </c>
      <c r="E62" s="1" t="str">
        <f>_xll.BDP($D62,$E$5)</f>
        <v>PAYLOCITY HOLDIN</v>
      </c>
      <c r="F62" s="2" t="str">
        <f>_xll.BDP($D62,$F$5)</f>
        <v>Software</v>
      </c>
      <c r="G62" s="2" t="str">
        <f>_xll.BDP($D62,$G$5)</f>
        <v>Application Software</v>
      </c>
      <c r="H62" s="35" t="str">
        <f>_xll.BDP($D62,$H$5)</f>
        <v>05/05/2023</v>
      </c>
      <c r="I62" s="3">
        <f t="shared" ca="1" si="1"/>
        <v>88</v>
      </c>
      <c r="J62" s="2">
        <f>_xll.BDP($D62,$J$5)</f>
        <v>0</v>
      </c>
      <c r="K62" s="2" t="str">
        <f>_xll.BDP($D62,$K$5)</f>
        <v>#N/A Field Not Applicable</v>
      </c>
      <c r="L62" s="2" t="str">
        <f>_xll.BDP($D62,$L$5)</f>
        <v>#N/A Field Not Applicable</v>
      </c>
      <c r="M62" s="1" t="str">
        <f>_xll.BDP($D62,$M$5)</f>
        <v>UNITED STATES</v>
      </c>
      <c r="N62" s="1" t="str">
        <f>_xll.BDP($D62,$N$5)</f>
        <v>USD</v>
      </c>
      <c r="O62" s="4">
        <f>_xll.BDP($D62,$O$5)</f>
        <v>65.950900928856612</v>
      </c>
      <c r="P62" s="40">
        <f>_xll.BDP($D62,$P$5)</f>
        <v>124.4766417617346</v>
      </c>
      <c r="Q62" s="47">
        <f>_xll.BDP($D62,$Q$5)/1000000</f>
        <v>12180.1064112</v>
      </c>
      <c r="R62" s="47">
        <f>_xll.BDP($D62,$R$5)</f>
        <v>12133.913411200001</v>
      </c>
      <c r="S62" s="47">
        <f t="shared" si="0"/>
        <v>-46.192999999999302</v>
      </c>
      <c r="T62" s="40">
        <f>_xll.BDP($D62,$T$5)</f>
        <v>-0.31332157634131447</v>
      </c>
      <c r="U62" s="2">
        <f>VLOOKUP($D62,DATA!$B$3:$G$2400,6,0)</f>
        <v>0</v>
      </c>
      <c r="V62" s="2">
        <f>VLOOKUP($D62,DATA!$B$3:$AY$2400,47,0)</f>
        <v>0</v>
      </c>
      <c r="W62" s="2">
        <f>VLOOKUP($D62,DATA!$B$3:$AY$2400,48,0)</f>
        <v>0</v>
      </c>
      <c r="X62" s="2">
        <f>VLOOKUP($D62,DATA!$B$3:$AY$2400,49,0)</f>
        <v>0</v>
      </c>
      <c r="Y62" s="44">
        <f>VLOOKUP($D62,DATA!$B$3:$AY$2400,50,0)</f>
        <v>0</v>
      </c>
      <c r="Z62" s="45">
        <f t="shared" si="2"/>
        <v>-1</v>
      </c>
      <c r="AA62" s="42">
        <f>_xll.BDP($D62,$AA$5)</f>
        <v>274.058837890625</v>
      </c>
      <c r="AB62" s="59">
        <f t="shared" si="3"/>
        <v>0.24521258526341505</v>
      </c>
      <c r="AC62" s="41">
        <f>$AD62/_xll.BDP($D62,$AC$5)-1</f>
        <v>0.13296612786986528</v>
      </c>
      <c r="AD62" s="36">
        <f>_xll.BDP($D62,$AD$5)</f>
        <v>220.09</v>
      </c>
      <c r="AE62" s="37">
        <f t="shared" si="4"/>
        <v>4.9979553818892009E-3</v>
      </c>
      <c r="AF62" s="38">
        <f>_xll.BDP($D62,$AF$5)</f>
        <v>218.99</v>
      </c>
      <c r="AG62" s="10">
        <f>_xll.BDP($D62,$AG$5)</f>
        <v>276.88</v>
      </c>
      <c r="AH62" s="12" t="e">
        <v>#NAME?</v>
      </c>
      <c r="AI62" s="10">
        <f>_xll.BDP($D62,$AI$5)</f>
        <v>152.01</v>
      </c>
      <c r="AJ62" s="12" t="e">
        <v>#NAME?</v>
      </c>
    </row>
    <row r="63" spans="3:36" x14ac:dyDescent="0.25">
      <c r="C63">
        <v>58</v>
      </c>
      <c r="D63" s="1" t="str">
        <f>DATA!B60</f>
        <v>URI US Equity</v>
      </c>
      <c r="E63" s="1" t="str">
        <f>_xll.BDP($D63,$E$5)</f>
        <v>UNITED RENTALS</v>
      </c>
      <c r="F63" s="2" t="str">
        <f>_xll.BDP($D63,$F$5)</f>
        <v>Trading Companies &amp; Distributo</v>
      </c>
      <c r="G63" s="2" t="str">
        <f>_xll.BDP($D63,$G$5)</f>
        <v>Trading Companies &amp; Distributo</v>
      </c>
      <c r="H63" s="35" t="str">
        <f>_xll.BDP($D63,$H$5)</f>
        <v>27/04/2023</v>
      </c>
      <c r="I63" s="3">
        <f t="shared" ca="1" si="1"/>
        <v>80</v>
      </c>
      <c r="J63" s="2">
        <f>_xll.BDP($D63,$J$5)</f>
        <v>0</v>
      </c>
      <c r="K63" s="2" t="str">
        <f>_xll.BDP($D63,$K$5)</f>
        <v>07/02/2023</v>
      </c>
      <c r="L63" s="2" t="str">
        <f>_xll.BDP($D63,$L$5)</f>
        <v>22/02/2023</v>
      </c>
      <c r="M63" s="1" t="str">
        <f>_xll.BDP($D63,$M$5)</f>
        <v>UNITED STATES</v>
      </c>
      <c r="N63" s="1" t="str">
        <f>_xll.BDP($D63,$N$5)</f>
        <v>USD</v>
      </c>
      <c r="O63" s="4">
        <f>_xll.BDP($D63,$O$5)</f>
        <v>6.8785142261959571</v>
      </c>
      <c r="P63" s="40">
        <f>_xll.BDP($D63,$P$5)</f>
        <v>19.189450766614037</v>
      </c>
      <c r="Q63" s="47">
        <f>_xll.BDP($D63,$Q$5)/1000000</f>
        <v>31221.526292739996</v>
      </c>
      <c r="R63" s="47">
        <f>_xll.BDP($D63,$R$5)</f>
        <v>43389.526292739996</v>
      </c>
      <c r="S63" s="47">
        <f t="shared" si="0"/>
        <v>12168</v>
      </c>
      <c r="T63" s="40">
        <f>_xll.BDP($D63,$T$5)</f>
        <v>2.2330702881262616</v>
      </c>
      <c r="U63" s="2">
        <f>VLOOKUP($D63,DATA!$B$3:$G$2400,6,0)</f>
        <v>0</v>
      </c>
      <c r="V63" s="2">
        <f>VLOOKUP($D63,DATA!$B$3:$AY$2400,47,0)</f>
        <v>0</v>
      </c>
      <c r="W63" s="2">
        <f>VLOOKUP($D63,DATA!$B$3:$AY$2400,48,0)</f>
        <v>0</v>
      </c>
      <c r="X63" s="2">
        <f>VLOOKUP($D63,DATA!$B$3:$AY$2400,49,0)</f>
        <v>0</v>
      </c>
      <c r="Y63" s="44">
        <f>VLOOKUP($D63,DATA!$B$3:$AY$2400,50,0)</f>
        <v>0</v>
      </c>
      <c r="Z63" s="45">
        <f t="shared" si="2"/>
        <v>-1</v>
      </c>
      <c r="AA63" s="42">
        <f>_xll.BDP($D63,$AA$5)</f>
        <v>470.36474609375</v>
      </c>
      <c r="AB63" s="59">
        <f t="shared" si="3"/>
        <v>3.9698381082768908E-2</v>
      </c>
      <c r="AC63" s="41">
        <f>$AD63/_xll.BDP($D63,$AC$5)-1</f>
        <v>0.27287434584435299</v>
      </c>
      <c r="AD63" s="36">
        <f>_xll.BDP($D63,$AD$5)</f>
        <v>452.40499999999997</v>
      </c>
      <c r="AE63" s="37">
        <f t="shared" si="4"/>
        <v>-5.8907394922691411E-3</v>
      </c>
      <c r="AF63" s="38">
        <f>_xll.BDP($D63,$AF$5)</f>
        <v>455.07</v>
      </c>
      <c r="AG63" s="10">
        <f>_xll.BDP($D63,$AG$5)</f>
        <v>466.01</v>
      </c>
      <c r="AH63" s="12" t="e">
        <v>#NAME?</v>
      </c>
      <c r="AI63" s="10">
        <f>_xll.BDP($D63,$AI$5)</f>
        <v>230.54</v>
      </c>
      <c r="AJ63" s="12" t="e">
        <v>#NAME?</v>
      </c>
    </row>
    <row r="64" spans="3:36" x14ac:dyDescent="0.25">
      <c r="C64">
        <v>59</v>
      </c>
      <c r="D64" s="1" t="str">
        <f>DATA!B61</f>
        <v>BFAM US Equity</v>
      </c>
      <c r="E64" s="1" t="str">
        <f>_xll.BDP($D64,$E$5)</f>
        <v>BRIGHT HORIZONS</v>
      </c>
      <c r="F64" s="2" t="str">
        <f>_xll.BDP($D64,$F$5)</f>
        <v>Diversified Consumer Services</v>
      </c>
      <c r="G64" s="2" t="str">
        <f>_xll.BDP($D64,$G$5)</f>
        <v>Education Services</v>
      </c>
      <c r="H64" s="35" t="str">
        <f>_xll.BDP($D64,$H$5)</f>
        <v>16/02/2023</v>
      </c>
      <c r="I64" s="3">
        <f t="shared" ca="1" si="1"/>
        <v>10</v>
      </c>
      <c r="J64" s="2">
        <f>_xll.BDP($D64,$J$5)</f>
        <v>0</v>
      </c>
      <c r="K64" s="2" t="str">
        <f>_xll.BDP($D64,$K$5)</f>
        <v>#N/A Field Not Applicable</v>
      </c>
      <c r="L64" s="2" t="str">
        <f>_xll.BDP($D64,$L$5)</f>
        <v>#N/A Field Not Applicable</v>
      </c>
      <c r="M64" s="1" t="str">
        <f>_xll.BDP($D64,$M$5)</f>
        <v>UNITED STATES</v>
      </c>
      <c r="N64" s="1" t="str">
        <f>_xll.BDP($D64,$N$5)</f>
        <v>USD</v>
      </c>
      <c r="O64" s="4">
        <f>_xll.BDP($D64,$O$5)</f>
        <v>23.386399933389882</v>
      </c>
      <c r="P64" s="40">
        <f>_xll.BDP($D64,$P$5)</f>
        <v>46.773827519365497</v>
      </c>
      <c r="Q64" s="47">
        <f>_xll.BDP($D64,$Q$5)/1000000</f>
        <v>4474.4713171600006</v>
      </c>
      <c r="R64" s="47">
        <f>_xll.BDP($D64,$R$5)</f>
        <v>6431.4173171600005</v>
      </c>
      <c r="S64" s="47">
        <f t="shared" si="0"/>
        <v>1956.9459999999999</v>
      </c>
      <c r="T64" s="40">
        <f>_xll.BDP($D64,$T$5)</f>
        <v>4.956364050806032</v>
      </c>
      <c r="U64" s="2">
        <f>VLOOKUP($D64,DATA!$B$3:$G$2400,6,0)</f>
        <v>0</v>
      </c>
      <c r="V64" s="2">
        <f>VLOOKUP($D64,DATA!$B$3:$AY$2400,47,0)</f>
        <v>0</v>
      </c>
      <c r="W64" s="2">
        <f>VLOOKUP($D64,DATA!$B$3:$AY$2400,48,0)</f>
        <v>0</v>
      </c>
      <c r="X64" s="2">
        <f>VLOOKUP($D64,DATA!$B$3:$AY$2400,49,0)</f>
        <v>0</v>
      </c>
      <c r="Y64" s="44">
        <f>VLOOKUP($D64,DATA!$B$3:$AY$2400,50,0)</f>
        <v>0</v>
      </c>
      <c r="Z64" s="45">
        <f t="shared" si="2"/>
        <v>-1</v>
      </c>
      <c r="AA64" s="42">
        <f>_xll.BDP($D64,$AA$5)</f>
        <v>75.5</v>
      </c>
      <c r="AB64" s="59">
        <f t="shared" si="3"/>
        <v>-3.6805511258531709E-2</v>
      </c>
      <c r="AC64" s="41">
        <f>$AD64/_xll.BDP($D64,$AC$5)-1</f>
        <v>0.24223454833597469</v>
      </c>
      <c r="AD64" s="36">
        <f>_xll.BDP($D64,$AD$5)</f>
        <v>78.385000000000005</v>
      </c>
      <c r="AE64" s="37">
        <f t="shared" si="4"/>
        <v>-9.3767940294699169E-3</v>
      </c>
      <c r="AF64" s="38">
        <f>_xll.BDP($D64,$AF$5)</f>
        <v>79.12</v>
      </c>
      <c r="AG64" s="10">
        <f>_xll.BDP($D64,$AG$5)</f>
        <v>140.02000000000001</v>
      </c>
      <c r="AH64" s="12" t="e">
        <v>#NAME?</v>
      </c>
      <c r="AI64" s="10">
        <f>_xll.BDP($D64,$AI$5)</f>
        <v>54.19</v>
      </c>
      <c r="AJ64" s="12" t="e">
        <v>#NAME?</v>
      </c>
    </row>
    <row r="65" spans="3:36" x14ac:dyDescent="0.25">
      <c r="C65">
        <v>60</v>
      </c>
      <c r="D65" s="1" t="str">
        <f>DATA!B62</f>
        <v>LOPE US Equity</v>
      </c>
      <c r="E65" s="1" t="str">
        <f>_xll.BDP($D65,$E$5)</f>
        <v>GRAND CANYON EDU</v>
      </c>
      <c r="F65" s="2" t="str">
        <f>_xll.BDP($D65,$F$5)</f>
        <v>Diversified Consumer Services</v>
      </c>
      <c r="G65" s="2" t="str">
        <f>_xll.BDP($D65,$G$5)</f>
        <v>Education Services</v>
      </c>
      <c r="H65" s="35" t="str">
        <f>_xll.BDP($D65,$H$5)</f>
        <v>16/02/2023</v>
      </c>
      <c r="I65" s="3">
        <f t="shared" ca="1" si="1"/>
        <v>10</v>
      </c>
      <c r="J65" s="2">
        <f>_xll.BDP($D65,$J$5)</f>
        <v>0</v>
      </c>
      <c r="K65" s="2" t="str">
        <f>_xll.BDP($D65,$K$5)</f>
        <v>#N/A Field Not Applicable</v>
      </c>
      <c r="L65" s="2" t="str">
        <f>_xll.BDP($D65,$L$5)</f>
        <v>#N/A Field Not Applicable</v>
      </c>
      <c r="M65" s="1" t="str">
        <f>_xll.BDP($D65,$M$5)</f>
        <v>UNITED STATES</v>
      </c>
      <c r="N65" s="1" t="str">
        <f>_xll.BDP($D65,$N$5)</f>
        <v>USD</v>
      </c>
      <c r="O65" s="4">
        <f>_xll.BDP($D65,$O$5)</f>
        <v>8.2561663008693298</v>
      </c>
      <c r="P65" s="40">
        <f>_xll.BDP($D65,$P$5)</f>
        <v>19.856977084436199</v>
      </c>
      <c r="Q65" s="47">
        <f>_xll.BDP($D65,$Q$5)/1000000</f>
        <v>3601.5493484399999</v>
      </c>
      <c r="R65" s="47">
        <f>_xll.BDP($D65,$R$5)</f>
        <v>3572.57434844</v>
      </c>
      <c r="S65" s="47">
        <f t="shared" si="0"/>
        <v>-28.974999999999909</v>
      </c>
      <c r="T65" s="40">
        <f>_xll.BDP($D65,$T$5)</f>
        <v>-9.9843214279561013E-2</v>
      </c>
      <c r="U65" s="2">
        <f>VLOOKUP($D65,DATA!$B$3:$G$2400,6,0)</f>
        <v>0</v>
      </c>
      <c r="V65" s="2">
        <f>VLOOKUP($D65,DATA!$B$3:$AY$2400,47,0)</f>
        <v>0</v>
      </c>
      <c r="W65" s="2">
        <f>VLOOKUP($D65,DATA!$B$3:$AY$2400,48,0)</f>
        <v>0</v>
      </c>
      <c r="X65" s="2">
        <f>VLOOKUP($D65,DATA!$B$3:$AY$2400,49,0)</f>
        <v>0</v>
      </c>
      <c r="Y65" s="44">
        <f>VLOOKUP($D65,DATA!$B$3:$AY$2400,50,0)</f>
        <v>0</v>
      </c>
      <c r="Z65" s="45">
        <f t="shared" si="2"/>
        <v>-1</v>
      </c>
      <c r="AA65" s="42">
        <f>_xll.BDP($D65,$AA$5)</f>
        <v>116.66666412353516</v>
      </c>
      <c r="AB65" s="59">
        <f t="shared" si="3"/>
        <v>-1.0560482615364908E-3</v>
      </c>
      <c r="AC65" s="41">
        <f>$AD65/_xll.BDP($D65,$AC$5)-1</f>
        <v>0.10533787620670076</v>
      </c>
      <c r="AD65" s="36">
        <f>_xll.BDP($D65,$AD$5)</f>
        <v>116.79</v>
      </c>
      <c r="AE65" s="37">
        <f t="shared" si="4"/>
        <v>-9.7611096840482959E-3</v>
      </c>
      <c r="AF65" s="38">
        <f>_xll.BDP($D65,$AF$5)</f>
        <v>117.93</v>
      </c>
      <c r="AG65" s="10">
        <f>_xll.BDP($D65,$AG$5)</f>
        <v>119.41500000000001</v>
      </c>
      <c r="AH65" s="12" t="e">
        <v>#NAME?</v>
      </c>
      <c r="AI65" s="10">
        <f>_xll.BDP($D65,$AI$5)</f>
        <v>72</v>
      </c>
      <c r="AJ65" s="12" t="e">
        <v>#NAME?</v>
      </c>
    </row>
    <row r="66" spans="3:36" x14ac:dyDescent="0.25">
      <c r="C66">
        <v>61</v>
      </c>
      <c r="D66" s="1" t="str">
        <f>DATA!B63</f>
        <v>BCO US Equity</v>
      </c>
      <c r="E66" s="1" t="str">
        <f>_xll.BDP($D66,$E$5)</f>
        <v>BRINK'S CO/THE</v>
      </c>
      <c r="F66" s="2" t="str">
        <f>_xll.BDP($D66,$F$5)</f>
        <v>Commercial Services &amp; Supplies</v>
      </c>
      <c r="G66" s="2" t="str">
        <f>_xll.BDP($D66,$G$5)</f>
        <v>Security &amp; Alarm Services</v>
      </c>
      <c r="H66" s="35" t="str">
        <f>_xll.BDP($D66,$H$5)</f>
        <v>22/02/2023</v>
      </c>
      <c r="I66" s="3">
        <f t="shared" ca="1" si="1"/>
        <v>16</v>
      </c>
      <c r="J66" s="2">
        <f>_xll.BDP($D66,$J$5)</f>
        <v>0.75</v>
      </c>
      <c r="K66" s="2" t="str">
        <f>_xll.BDP($D66,$K$5)</f>
        <v>03/02/2023</v>
      </c>
      <c r="L66" s="2" t="str">
        <f>_xll.BDP($D66,$L$5)</f>
        <v>01/03/2023</v>
      </c>
      <c r="M66" s="1" t="str">
        <f>_xll.BDP($D66,$M$5)</f>
        <v>UNITED STATES</v>
      </c>
      <c r="N66" s="1" t="str">
        <f>_xll.BDP($D66,$N$5)</f>
        <v>USD</v>
      </c>
      <c r="O66" s="4">
        <f>_xll.BDP($D66,$O$5)</f>
        <v>6.2114106915570639</v>
      </c>
      <c r="P66" s="40">
        <f>_xll.BDP($D66,$P$5)</f>
        <v>13.076495062608101</v>
      </c>
      <c r="Q66" s="47">
        <f>_xll.BDP($D66,$Q$5)/1000000</f>
        <v>2986.7096658</v>
      </c>
      <c r="R66" s="47">
        <f>_xll.BDP($D66,$R$5)</f>
        <v>5696.0096658000002</v>
      </c>
      <c r="S66" s="47">
        <f t="shared" si="0"/>
        <v>2709.3</v>
      </c>
      <c r="T66" s="40">
        <f>_xll.BDP($D66,$T$5)</f>
        <v>4.378250591016549</v>
      </c>
      <c r="U66" s="2">
        <f>VLOOKUP($D66,DATA!$B$3:$G$2400,6,0)</f>
        <v>0</v>
      </c>
      <c r="V66" s="2">
        <f>VLOOKUP($D66,DATA!$B$3:$AY$2400,47,0)</f>
        <v>0</v>
      </c>
      <c r="W66" s="2">
        <f>VLOOKUP($D66,DATA!$B$3:$AY$2400,48,0)</f>
        <v>0</v>
      </c>
      <c r="X66" s="2">
        <f>VLOOKUP($D66,DATA!$B$3:$AY$2400,49,0)</f>
        <v>0</v>
      </c>
      <c r="Y66" s="44">
        <f>VLOOKUP($D66,DATA!$B$3:$AY$2400,50,0)</f>
        <v>0</v>
      </c>
      <c r="Z66" s="45">
        <f t="shared" si="2"/>
        <v>-1</v>
      </c>
      <c r="AA66" s="42">
        <f>_xll.BDP($D66,$AA$5)</f>
        <v>72</v>
      </c>
      <c r="AB66" s="59">
        <f t="shared" si="3"/>
        <v>0.11429234697825597</v>
      </c>
      <c r="AC66" s="41">
        <f>$AD66/_xll.BDP($D66,$AC$5)-1</f>
        <v>0.20303481660770806</v>
      </c>
      <c r="AD66" s="36">
        <f>_xll.BDP($D66,$AD$5)</f>
        <v>64.614999999999995</v>
      </c>
      <c r="AE66" s="37">
        <f t="shared" si="4"/>
        <v>-6.1131316257836453E-3</v>
      </c>
      <c r="AF66" s="38">
        <f>_xll.BDP($D66,$AF$5)</f>
        <v>65.010000000000005</v>
      </c>
      <c r="AG66" s="10">
        <f>_xll.BDP($D66,$AG$5)</f>
        <v>72.13</v>
      </c>
      <c r="AH66" s="12" t="e">
        <v>#NAME?</v>
      </c>
      <c r="AI66" s="10">
        <f>_xll.BDP($D66,$AI$5)</f>
        <v>48.38</v>
      </c>
      <c r="AJ66" s="12" t="e">
        <v>#NAME?</v>
      </c>
    </row>
    <row r="67" spans="3:36" x14ac:dyDescent="0.25">
      <c r="C67">
        <v>62</v>
      </c>
      <c r="D67" s="1" t="str">
        <f>DATA!B64</f>
        <v>CL US Equity</v>
      </c>
      <c r="E67" s="1" t="str">
        <f>_xll.BDP($D67,$E$5)</f>
        <v>COLGATE-PALMOLIV</v>
      </c>
      <c r="F67" s="2" t="str">
        <f>_xll.BDP($D67,$F$5)</f>
        <v>Household Products</v>
      </c>
      <c r="G67" s="2" t="str">
        <f>_xll.BDP($D67,$G$5)</f>
        <v>Household Products</v>
      </c>
      <c r="H67" s="35" t="str">
        <f>_xll.BDP($D67,$H$5)</f>
        <v>28/04/2023</v>
      </c>
      <c r="I67" s="3">
        <f t="shared" ca="1" si="1"/>
        <v>81</v>
      </c>
      <c r="J67" s="2">
        <f>_xll.BDP($D67,$J$5)</f>
        <v>1.86</v>
      </c>
      <c r="K67" s="2" t="str">
        <f>_xll.BDP($D67,$K$5)</f>
        <v>20/01/2023</v>
      </c>
      <c r="L67" s="2" t="str">
        <f>_xll.BDP($D67,$L$5)</f>
        <v>14/02/2023</v>
      </c>
      <c r="M67" s="1" t="str">
        <f>_xll.BDP($D67,$M$5)</f>
        <v>UNITED STATES</v>
      </c>
      <c r="N67" s="1" t="str">
        <f>_xll.BDP($D67,$N$5)</f>
        <v>USD</v>
      </c>
      <c r="O67" s="4">
        <f>_xll.BDP($D67,$O$5)</f>
        <v>17.255830083916084</v>
      </c>
      <c r="P67" s="40">
        <f>_xll.BDP($D67,$P$5)</f>
        <v>24.368274448735111</v>
      </c>
      <c r="Q67" s="47">
        <f>_xll.BDP($D67,$Q$5)/1000000</f>
        <v>61505.1744244</v>
      </c>
      <c r="R67" s="47">
        <f>_xll.BDP($D67,$R$5)</f>
        <v>69726.1744244</v>
      </c>
      <c r="S67" s="47">
        <f t="shared" si="0"/>
        <v>8221</v>
      </c>
      <c r="T67" s="40">
        <f>_xll.BDP($D67,$T$5)</f>
        <v>2.2734147760325771</v>
      </c>
      <c r="U67" s="2">
        <f>VLOOKUP($D67,DATA!$B$3:$G$2400,6,0)</f>
        <v>0</v>
      </c>
      <c r="V67" s="2">
        <f>VLOOKUP($D67,DATA!$B$3:$AY$2400,47,0)</f>
        <v>0</v>
      </c>
      <c r="W67" s="2">
        <f>VLOOKUP($D67,DATA!$B$3:$AY$2400,48,0)</f>
        <v>0</v>
      </c>
      <c r="X67" s="2">
        <f>VLOOKUP($D67,DATA!$B$3:$AY$2400,49,0)</f>
        <v>0</v>
      </c>
      <c r="Y67" s="44">
        <f>VLOOKUP($D67,DATA!$B$3:$AY$2400,50,0)</f>
        <v>0</v>
      </c>
      <c r="Z67" s="45">
        <f t="shared" si="2"/>
        <v>-1</v>
      </c>
      <c r="AA67" s="42">
        <f>_xll.BDP($D67,$AA$5)</f>
        <v>79.550003051757813</v>
      </c>
      <c r="AB67" s="59">
        <f t="shared" si="3"/>
        <v>8.2754907469141381E-2</v>
      </c>
      <c r="AC67" s="41">
        <f>$AD67/_xll.BDP($D67,$AC$5)-1</f>
        <v>-6.7521259043025861E-2</v>
      </c>
      <c r="AD67" s="36">
        <f>_xll.BDP($D67,$AD$5)</f>
        <v>73.47</v>
      </c>
      <c r="AE67" s="37">
        <f t="shared" si="4"/>
        <v>-1.1161018102627023E-2</v>
      </c>
      <c r="AF67" s="38">
        <f>_xll.BDP($D67,$AF$5)</f>
        <v>74.290000000000006</v>
      </c>
      <c r="AG67" s="10">
        <f>_xll.BDP($D67,$AG$5)</f>
        <v>83.81</v>
      </c>
      <c r="AH67" s="12" t="e">
        <v>#NAME?</v>
      </c>
      <c r="AI67" s="10">
        <f>_xll.BDP($D67,$AI$5)</f>
        <v>67.84</v>
      </c>
      <c r="AJ67" s="12" t="e">
        <v>#NAME?</v>
      </c>
    </row>
    <row r="68" spans="3:36" x14ac:dyDescent="0.25">
      <c r="C68">
        <v>63</v>
      </c>
      <c r="D68" s="1" t="str">
        <f>DATA!B65</f>
        <v>EL US Equity</v>
      </c>
      <c r="E68" s="1" t="str">
        <f>_xll.BDP($D68,$E$5)</f>
        <v>ESTEE LAUDER</v>
      </c>
      <c r="F68" s="2" t="str">
        <f>_xll.BDP($D68,$F$5)</f>
        <v>Personal Products</v>
      </c>
      <c r="G68" s="2" t="str">
        <f>_xll.BDP($D68,$G$5)</f>
        <v>Personal Products</v>
      </c>
      <c r="H68" s="35" t="str">
        <f>_xll.BDP($D68,$H$5)</f>
        <v>03/05/2023</v>
      </c>
      <c r="I68" s="3">
        <f t="shared" ca="1" si="1"/>
        <v>86</v>
      </c>
      <c r="J68" s="2">
        <f>_xll.BDP($D68,$J$5)</f>
        <v>2.33</v>
      </c>
      <c r="K68" s="2" t="str">
        <f>_xll.BDP($D68,$K$5)</f>
        <v>27/02/2023</v>
      </c>
      <c r="L68" s="2" t="str">
        <f>_xll.BDP($D68,$L$5)</f>
        <v>15/03/2023</v>
      </c>
      <c r="M68" s="1" t="str">
        <f>_xll.BDP($D68,$M$5)</f>
        <v>UNITED STATES</v>
      </c>
      <c r="N68" s="1" t="str">
        <f>_xll.BDP($D68,$N$5)</f>
        <v>USD</v>
      </c>
      <c r="O68" s="4">
        <f>_xll.BDP($D68,$O$5)</f>
        <v>20.34832415142796</v>
      </c>
      <c r="P68" s="40">
        <f>_xll.BDP($D68,$P$5)</f>
        <v>50.701002344622658</v>
      </c>
      <c r="Q68" s="47">
        <f>_xll.BDP($D68,$Q$5)/1000000</f>
        <v>94513.319986839997</v>
      </c>
      <c r="R68" s="47">
        <f>_xll.BDP($D68,$R$5)</f>
        <v>99084.319986839997</v>
      </c>
      <c r="S68" s="47">
        <f t="shared" si="0"/>
        <v>4571</v>
      </c>
      <c r="T68" s="40">
        <f>_xll.BDP($D68,$T$5)</f>
        <v>1.3613933236574747</v>
      </c>
      <c r="U68" s="2">
        <f>VLOOKUP($D68,DATA!$B$3:$G$2400,6,0)</f>
        <v>0</v>
      </c>
      <c r="V68" s="2">
        <f>VLOOKUP($D68,DATA!$B$3:$AY$2400,47,0)</f>
        <v>0</v>
      </c>
      <c r="W68" s="2">
        <f>VLOOKUP($D68,DATA!$B$3:$AY$2400,48,0)</f>
        <v>0</v>
      </c>
      <c r="X68" s="2">
        <f>VLOOKUP($D68,DATA!$B$3:$AY$2400,49,0)</f>
        <v>0</v>
      </c>
      <c r="Y68" s="44">
        <f>VLOOKUP($D68,DATA!$B$3:$AY$2400,50,0)</f>
        <v>0</v>
      </c>
      <c r="Z68" s="45">
        <f t="shared" si="2"/>
        <v>-1</v>
      </c>
      <c r="AA68" s="42">
        <f>_xll.BDP($D68,$AA$5)</f>
        <v>289.8148193359375</v>
      </c>
      <c r="AB68" s="59">
        <f t="shared" si="3"/>
        <v>9.8032959520866436E-2</v>
      </c>
      <c r="AC68" s="41">
        <f>$AD68/_xll.BDP($D68,$AC$5)-1</f>
        <v>6.3802345733747101E-2</v>
      </c>
      <c r="AD68" s="36">
        <f>_xll.BDP($D68,$AD$5)</f>
        <v>263.94</v>
      </c>
      <c r="AE68" s="37">
        <f t="shared" si="4"/>
        <v>-2.1216943244676906E-2</v>
      </c>
      <c r="AF68" s="38">
        <f>_xll.BDP($D68,$AF$5)</f>
        <v>269.54000000000002</v>
      </c>
      <c r="AG68" s="10">
        <f>_xll.BDP($D68,$AG$5)</f>
        <v>324.7</v>
      </c>
      <c r="AH68" s="12" t="e">
        <v>#NAME?</v>
      </c>
      <c r="AI68" s="10">
        <f>_xll.BDP($D68,$AI$5)</f>
        <v>186.47</v>
      </c>
      <c r="AJ68" s="12" t="e">
        <v>#NAME?</v>
      </c>
    </row>
    <row r="69" spans="3:36" x14ac:dyDescent="0.25">
      <c r="C69">
        <v>64</v>
      </c>
      <c r="D69" s="1" t="str">
        <f>DATA!B66</f>
        <v>PG US Equity</v>
      </c>
      <c r="E69" s="1" t="str">
        <f>_xll.BDP($D69,$E$5)</f>
        <v>PROCTER &amp; GAMBLE</v>
      </c>
      <c r="F69" s="2" t="str">
        <f>_xll.BDP($D69,$F$5)</f>
        <v>Household Products</v>
      </c>
      <c r="G69" s="2" t="str">
        <f>_xll.BDP($D69,$G$5)</f>
        <v>Household Products</v>
      </c>
      <c r="H69" s="35" t="str">
        <f>_xll.BDP($D69,$H$5)</f>
        <v>21/04/2023</v>
      </c>
      <c r="I69" s="3">
        <f t="shared" ca="1" si="1"/>
        <v>74</v>
      </c>
      <c r="J69" s="2">
        <f>_xll.BDP($D69,$J$5)</f>
        <v>3.5230000000000001</v>
      </c>
      <c r="K69" s="2" t="str">
        <f>_xll.BDP($D69,$K$5)</f>
        <v>19/01/2023</v>
      </c>
      <c r="L69" s="2" t="str">
        <f>_xll.BDP($D69,$L$5)</f>
        <v>15/02/2023</v>
      </c>
      <c r="M69" s="1" t="str">
        <f>_xll.BDP($D69,$M$5)</f>
        <v>UNITED STATES</v>
      </c>
      <c r="N69" s="1" t="str">
        <f>_xll.BDP($D69,$N$5)</f>
        <v>USD</v>
      </c>
      <c r="O69" s="4">
        <f>_xll.BDP($D69,$O$5)</f>
        <v>17.638880734958111</v>
      </c>
      <c r="P69" s="40">
        <f>_xll.BDP($D69,$P$5)</f>
        <v>24.902993079544689</v>
      </c>
      <c r="Q69" s="47">
        <f>_xll.BDP($D69,$Q$5)/1000000</f>
        <v>334762.54722240003</v>
      </c>
      <c r="R69" s="47">
        <f>_xll.BDP($D69,$R$5)</f>
        <v>363891.54722240003</v>
      </c>
      <c r="S69" s="47">
        <f t="shared" si="0"/>
        <v>29129</v>
      </c>
      <c r="T69" s="40">
        <f>_xll.BDP($D69,$T$5)</f>
        <v>1.3962339344425625</v>
      </c>
      <c r="U69" s="2">
        <f>VLOOKUP($D69,DATA!$B$3:$G$2400,6,0)</f>
        <v>0</v>
      </c>
      <c r="V69" s="2">
        <f>VLOOKUP($D69,DATA!$B$3:$AY$2400,47,0)</f>
        <v>0</v>
      </c>
      <c r="W69" s="2">
        <f>VLOOKUP($D69,DATA!$B$3:$AY$2400,48,0)</f>
        <v>0</v>
      </c>
      <c r="X69" s="2">
        <f>VLOOKUP($D69,DATA!$B$3:$AY$2400,49,0)</f>
        <v>0</v>
      </c>
      <c r="Y69" s="44">
        <f>VLOOKUP($D69,DATA!$B$3:$AY$2400,50,0)</f>
        <v>0</v>
      </c>
      <c r="Z69" s="45">
        <f t="shared" si="2"/>
        <v>-1</v>
      </c>
      <c r="AA69" s="42">
        <f>_xll.BDP($D69,$AA$5)</f>
        <v>153.83332824707031</v>
      </c>
      <c r="AB69" s="59">
        <f t="shared" si="3"/>
        <v>8.6102092991078072E-2</v>
      </c>
      <c r="AC69" s="41">
        <f>$AD69/_xll.BDP($D69,$AC$5)-1</f>
        <v>-6.5465822116653416E-2</v>
      </c>
      <c r="AD69" s="36">
        <f>_xll.BDP($D69,$AD$5)</f>
        <v>141.63800000000001</v>
      </c>
      <c r="AE69" s="37">
        <f t="shared" si="4"/>
        <v>-6.8625651308265321E-3</v>
      </c>
      <c r="AF69" s="38">
        <f>_xll.BDP($D69,$AF$5)</f>
        <v>142.61000000000001</v>
      </c>
      <c r="AG69" s="10">
        <f>_xll.BDP($D69,$AG$5)</f>
        <v>164.9</v>
      </c>
      <c r="AH69" s="12" t="e">
        <v>#NAME?</v>
      </c>
      <c r="AI69" s="10">
        <f>_xll.BDP($D69,$AI$5)</f>
        <v>122.18</v>
      </c>
      <c r="AJ69" s="12" t="e">
        <v>#NAME?</v>
      </c>
    </row>
    <row r="70" spans="3:36" x14ac:dyDescent="0.25">
      <c r="C70">
        <v>65</v>
      </c>
      <c r="D70" s="1" t="str">
        <f>DATA!B67</f>
        <v>IDXX US Equity</v>
      </c>
      <c r="E70" s="1" t="str">
        <f>_xll.BDP($D70,$E$5)</f>
        <v>IDEXX LABS</v>
      </c>
      <c r="F70" s="2" t="str">
        <f>_xll.BDP($D70,$F$5)</f>
        <v>Health Care Equipment &amp; Suppli</v>
      </c>
      <c r="G70" s="2" t="str">
        <f>_xll.BDP($D70,$G$5)</f>
        <v>Health Care Equipment</v>
      </c>
      <c r="H70" s="35" t="str">
        <f>_xll.BDP($D70,$H$5)</f>
        <v>06/02/2023</v>
      </c>
      <c r="I70" s="3">
        <f t="shared" ca="1" si="1"/>
        <v>0</v>
      </c>
      <c r="J70" s="2">
        <f>_xll.BDP($D70,$J$5)</f>
        <v>0</v>
      </c>
      <c r="K70" s="2" t="str">
        <f>_xll.BDP($D70,$K$5)</f>
        <v>#N/A Field Not Applicable</v>
      </c>
      <c r="L70" s="2" t="str">
        <f>_xll.BDP($D70,$L$5)</f>
        <v>#N/A Field Not Applicable</v>
      </c>
      <c r="M70" s="1" t="str">
        <f>_xll.BDP($D70,$M$5)</f>
        <v>UNITED STATES</v>
      </c>
      <c r="N70" s="1" t="str">
        <f>_xll.BDP($D70,$N$5)</f>
        <v>USD</v>
      </c>
      <c r="O70" s="4">
        <f>_xll.BDP($D70,$O$5)</f>
        <v>52.907354938572368</v>
      </c>
      <c r="P70" s="40">
        <f>_xll.BDP($D70,$P$5)</f>
        <v>61.026152994386294</v>
      </c>
      <c r="Q70" s="47">
        <f>_xll.BDP($D70,$Q$5)/1000000</f>
        <v>40583.621608280002</v>
      </c>
      <c r="R70" s="47">
        <f>_xll.BDP($D70,$R$5)</f>
        <v>41904.294608280004</v>
      </c>
      <c r="S70" s="47">
        <f t="shared" ref="S70:S133" si="7">R70-Q70</f>
        <v>1320.6730000000025</v>
      </c>
      <c r="T70" s="40">
        <f>_xll.BDP($D70,$T$5)</f>
        <v>1.3026906581548308</v>
      </c>
      <c r="U70" s="2">
        <f>VLOOKUP($D70,DATA!$B$3:$G$2400,6,0)</f>
        <v>0</v>
      </c>
      <c r="V70" s="2">
        <f>VLOOKUP($D70,DATA!$B$3:$AY$2400,47,0)</f>
        <v>0</v>
      </c>
      <c r="W70" s="2">
        <f>VLOOKUP($D70,DATA!$B$3:$AY$2400,48,0)</f>
        <v>0</v>
      </c>
      <c r="X70" s="2">
        <f>VLOOKUP($D70,DATA!$B$3:$AY$2400,49,0)</f>
        <v>0</v>
      </c>
      <c r="Y70" s="44">
        <f>VLOOKUP($D70,DATA!$B$3:$AY$2400,50,0)</f>
        <v>0</v>
      </c>
      <c r="Z70" s="45">
        <f t="shared" si="2"/>
        <v>-1</v>
      </c>
      <c r="AA70" s="42">
        <f>_xll.BDP($D70,$AA$5)</f>
        <v>525.71429443359375</v>
      </c>
      <c r="AB70" s="59">
        <f t="shared" si="3"/>
        <v>7.7791365671512791E-2</v>
      </c>
      <c r="AC70" s="41">
        <f>$AD70/_xll.BDP($D70,$AC$5)-1</f>
        <v>0.19563192469849988</v>
      </c>
      <c r="AD70" s="36">
        <f>_xll.BDP($D70,$AD$5)</f>
        <v>487.77</v>
      </c>
      <c r="AE70" s="37">
        <f t="shared" si="4"/>
        <v>1.0988785698177331E-2</v>
      </c>
      <c r="AF70" s="38">
        <f>_xll.BDP($D70,$AF$5)</f>
        <v>482.41</v>
      </c>
      <c r="AG70" s="10">
        <f>_xll.BDP($D70,$AG$5)</f>
        <v>560.91999999999996</v>
      </c>
      <c r="AH70" s="12" t="e">
        <v>#NAME?</v>
      </c>
      <c r="AI70" s="10">
        <f>_xll.BDP($D70,$AI$5)</f>
        <v>317.06</v>
      </c>
      <c r="AJ70" s="12" t="e">
        <v>#NAME?</v>
      </c>
    </row>
    <row r="71" spans="3:36" x14ac:dyDescent="0.25">
      <c r="C71">
        <v>66</v>
      </c>
      <c r="D71" s="1" t="str">
        <f>DATA!B68</f>
        <v>ABMD US Equity</v>
      </c>
      <c r="E71" s="1" t="str">
        <f>_xll.BDP($D71,$E$5)</f>
        <v>ABIOMED INC</v>
      </c>
      <c r="F71" s="2" t="str">
        <f>_xll.BDP($D71,$F$5)</f>
        <v>Health Care Equipment &amp; Suppli</v>
      </c>
      <c r="G71" s="2" t="str">
        <f>_xll.BDP($D71,$G$5)</f>
        <v>Health Care Equipment</v>
      </c>
      <c r="H71" s="35" t="str">
        <f>_xll.BDP($D71,$H$5)</f>
        <v>17/02/2023</v>
      </c>
      <c r="I71" s="3">
        <f t="shared" ref="I71:I134" ca="1" si="8">$H71-$I$5</f>
        <v>11</v>
      </c>
      <c r="J71" s="2">
        <f>_xll.BDP($D71,$J$5)</f>
        <v>0</v>
      </c>
      <c r="K71" s="2" t="str">
        <f>_xll.BDP($D71,$K$5)</f>
        <v>#N/A Field Not Applicable</v>
      </c>
      <c r="L71" s="2" t="str">
        <f>_xll.BDP($D71,$L$5)</f>
        <v>#N/A Field Not Applicable</v>
      </c>
      <c r="M71" s="1" t="str">
        <f>_xll.BDP($D71,$M$5)</f>
        <v>UNITED STATES</v>
      </c>
      <c r="N71" s="1" t="str">
        <f>_xll.BDP($D71,$N$5)</f>
        <v>USD</v>
      </c>
      <c r="O71" s="4">
        <f>_xll.BDP($D71,$O$5)</f>
        <v>49.012220127554826</v>
      </c>
      <c r="P71" s="40" t="str">
        <f>_xll.BDP($D71,$P$5)</f>
        <v>#N/A N/A</v>
      </c>
      <c r="Q71" s="47" t="e">
        <f>_xll.BDP($D71,$Q$5)/1000000</f>
        <v>#VALUE!</v>
      </c>
      <c r="R71" s="47" t="str">
        <f>_xll.BDP($D71,$R$5)</f>
        <v>#N/A N/A</v>
      </c>
      <c r="S71" s="47" t="e">
        <f t="shared" si="7"/>
        <v>#VALUE!</v>
      </c>
      <c r="T71" s="40">
        <f>_xll.BDP($D71,$T$5)</f>
        <v>-3.209543791880447</v>
      </c>
      <c r="U71" s="2">
        <f>VLOOKUP($D71,DATA!$B$3:$G$2400,6,0)</f>
        <v>0</v>
      </c>
      <c r="V71" s="2">
        <f>VLOOKUP($D71,DATA!$B$3:$AY$2400,47,0)</f>
        <v>0</v>
      </c>
      <c r="W71" s="2">
        <f>VLOOKUP($D71,DATA!$B$3:$AY$2400,48,0)</f>
        <v>0</v>
      </c>
      <c r="X71" s="2">
        <f>VLOOKUP($D71,DATA!$B$3:$AY$2400,49,0)</f>
        <v>0</v>
      </c>
      <c r="Y71" s="44">
        <f>VLOOKUP($D71,DATA!$B$3:$AY$2400,50,0)</f>
        <v>0</v>
      </c>
      <c r="Z71" s="45" t="e">
        <f t="shared" ref="Z71:Z134" si="9">(Y71/AD71)-1</f>
        <v>#VALUE!</v>
      </c>
      <c r="AA71" s="42">
        <f>_xll.BDP($D71,$AA$5)</f>
        <v>386</v>
      </c>
      <c r="AB71" s="59" t="e">
        <f t="shared" ref="AB71:AB134" si="10">($AA71/$AD71)-1</f>
        <v>#VALUE!</v>
      </c>
      <c r="AC71" s="41" t="e">
        <f>$AD71/_xll.BDP($D71,$AC$5)-1</f>
        <v>#VALUE!</v>
      </c>
      <c r="AD71" s="36" t="str">
        <f>_xll.BDP($D71,$AD$5)</f>
        <v>#N/A Real Time</v>
      </c>
      <c r="AE71" s="37" t="e">
        <f t="shared" ref="AE71:AE134" si="11">($AD71-$AF71)/$AD71</f>
        <v>#VALUE!</v>
      </c>
      <c r="AF71" s="38" t="str">
        <f>_xll.BDP($D71,$AF$5)</f>
        <v>#N/A N/A</v>
      </c>
      <c r="AG71" s="10">
        <f>_xll.BDP($D71,$AG$5)</f>
        <v>381.99</v>
      </c>
      <c r="AH71" s="12" t="e">
        <v>#NAME?</v>
      </c>
      <c r="AI71" s="10">
        <f>_xll.BDP($D71,$AI$5)</f>
        <v>219.845</v>
      </c>
      <c r="AJ71" s="12" t="e">
        <v>#NAME?</v>
      </c>
    </row>
    <row r="72" spans="3:36" x14ac:dyDescent="0.25">
      <c r="C72">
        <v>67</v>
      </c>
      <c r="D72" s="1" t="str">
        <f>DATA!B69</f>
        <v>GMED US Equity</v>
      </c>
      <c r="E72" s="1" t="str">
        <f>_xll.BDP($D72,$E$5)</f>
        <v>GLOBUS MEDICAL I</v>
      </c>
      <c r="F72" s="2" t="str">
        <f>_xll.BDP($D72,$F$5)</f>
        <v>Health Care Equipment &amp; Suppli</v>
      </c>
      <c r="G72" s="2" t="str">
        <f>_xll.BDP($D72,$G$5)</f>
        <v>Health Care Equipment</v>
      </c>
      <c r="H72" s="35" t="str">
        <f>_xll.BDP($D72,$H$5)</f>
        <v>21/02/2023</v>
      </c>
      <c r="I72" s="3">
        <f t="shared" ca="1" si="8"/>
        <v>15</v>
      </c>
      <c r="J72" s="2">
        <f>_xll.BDP($D72,$J$5)</f>
        <v>0</v>
      </c>
      <c r="K72" s="2" t="str">
        <f>_xll.BDP($D72,$K$5)</f>
        <v>#N/A Field Not Applicable</v>
      </c>
      <c r="L72" s="2" t="str">
        <f>_xll.BDP($D72,$L$5)</f>
        <v>#N/A Field Not Applicable</v>
      </c>
      <c r="M72" s="1" t="str">
        <f>_xll.BDP($D72,$M$5)</f>
        <v>UNITED STATES</v>
      </c>
      <c r="N72" s="1" t="str">
        <f>_xll.BDP($D72,$N$5)</f>
        <v>USD</v>
      </c>
      <c r="O72" s="4">
        <f>_xll.BDP($D72,$O$5)</f>
        <v>21.095781541499111</v>
      </c>
      <c r="P72" s="40">
        <f>_xll.BDP($D72,$P$5)</f>
        <v>45.698118128468522</v>
      </c>
      <c r="Q72" s="47">
        <f>_xll.BDP($D72,$Q$5)/1000000</f>
        <v>7819.8057814799995</v>
      </c>
      <c r="R72" s="47">
        <f>_xll.BDP($D72,$R$5)</f>
        <v>6963.5197814799994</v>
      </c>
      <c r="S72" s="47">
        <f t="shared" si="7"/>
        <v>-856.28600000000006</v>
      </c>
      <c r="T72" s="40">
        <f>_xll.BDP($D72,$T$5)</f>
        <v>-3.2782018789767466</v>
      </c>
      <c r="U72" s="2">
        <f>VLOOKUP($D72,DATA!$B$3:$G$2400,6,0)</f>
        <v>0</v>
      </c>
      <c r="V72" s="2">
        <f>VLOOKUP($D72,DATA!$B$3:$AY$2400,47,0)</f>
        <v>0</v>
      </c>
      <c r="W72" s="2">
        <f>VLOOKUP($D72,DATA!$B$3:$AY$2400,48,0)</f>
        <v>0</v>
      </c>
      <c r="X72" s="2">
        <f>VLOOKUP($D72,DATA!$B$3:$AY$2400,49,0)</f>
        <v>0</v>
      </c>
      <c r="Y72" s="44">
        <f>VLOOKUP($D72,DATA!$B$3:$AY$2400,50,0)</f>
        <v>0</v>
      </c>
      <c r="Z72" s="45">
        <f t="shared" si="9"/>
        <v>-1</v>
      </c>
      <c r="AA72" s="42">
        <f>_xll.BDP($D72,$AA$5)</f>
        <v>78.285713195800781</v>
      </c>
      <c r="AB72" s="59">
        <f t="shared" si="10"/>
        <v>1.0384638264051338E-2</v>
      </c>
      <c r="AC72" s="41">
        <f>$AD72/_xll.BDP($D72,$AC$5)-1</f>
        <v>4.3235492123333774E-2</v>
      </c>
      <c r="AD72" s="36">
        <f>_xll.BDP($D72,$AD$5)</f>
        <v>77.481099999999998</v>
      </c>
      <c r="AE72" s="37">
        <f t="shared" si="11"/>
        <v>-2.7734505576198554E-2</v>
      </c>
      <c r="AF72" s="38">
        <f>_xll.BDP($D72,$AF$5)</f>
        <v>79.63</v>
      </c>
      <c r="AG72" s="10">
        <f>_xll.BDP($D72,$AG$5)</f>
        <v>81.78</v>
      </c>
      <c r="AH72" s="12" t="e">
        <v>#NAME?</v>
      </c>
      <c r="AI72" s="10">
        <f>_xll.BDP($D72,$AI$5)</f>
        <v>52.6</v>
      </c>
      <c r="AJ72" s="12" t="e">
        <v>#NAME?</v>
      </c>
    </row>
    <row r="73" spans="3:36" x14ac:dyDescent="0.25">
      <c r="C73">
        <v>68</v>
      </c>
      <c r="D73" s="1" t="str">
        <f>DATA!B70</f>
        <v>MASI US Equity</v>
      </c>
      <c r="E73" s="1" t="str">
        <f>_xll.BDP($D73,$E$5)</f>
        <v>MASIMO CORP</v>
      </c>
      <c r="F73" s="2" t="str">
        <f>_xll.BDP($D73,$F$5)</f>
        <v>Health Care Equipment &amp; Suppli</v>
      </c>
      <c r="G73" s="2" t="str">
        <f>_xll.BDP($D73,$G$5)</f>
        <v>Health Care Equipment</v>
      </c>
      <c r="H73" s="35" t="str">
        <f>_xll.BDP($D73,$H$5)</f>
        <v>15/02/2023</v>
      </c>
      <c r="I73" s="3">
        <f t="shared" ca="1" si="8"/>
        <v>9</v>
      </c>
      <c r="J73" s="2">
        <f>_xll.BDP($D73,$J$5)</f>
        <v>0</v>
      </c>
      <c r="K73" s="2" t="str">
        <f>_xll.BDP($D73,$K$5)</f>
        <v>23/11/2012</v>
      </c>
      <c r="L73" s="2" t="str">
        <f>_xll.BDP($D73,$L$5)</f>
        <v>11/12/2012</v>
      </c>
      <c r="M73" s="1" t="str">
        <f>_xll.BDP($D73,$M$5)</f>
        <v>UNITED STATES</v>
      </c>
      <c r="N73" s="1" t="str">
        <f>_xll.BDP($D73,$N$5)</f>
        <v>USD</v>
      </c>
      <c r="O73" s="4">
        <f>_xll.BDP($D73,$O$5)</f>
        <v>46.200494268336698</v>
      </c>
      <c r="P73" s="40">
        <f>_xll.BDP($D73,$P$5)</f>
        <v>47.295543962617302</v>
      </c>
      <c r="Q73" s="47">
        <f>_xll.BDP($D73,$Q$5)/1000000</f>
        <v>8881.2045617550993</v>
      </c>
      <c r="R73" s="47">
        <f>_xll.BDP($D73,$R$5)</f>
        <v>9686.104561755099</v>
      </c>
      <c r="S73" s="47">
        <f t="shared" si="7"/>
        <v>804.89999999999964</v>
      </c>
      <c r="T73" s="40">
        <f>_xll.BDP($D73,$T$5)</f>
        <v>2.4307893950055419</v>
      </c>
      <c r="U73" s="2">
        <f>VLOOKUP($D73,DATA!$B$3:$G$2400,6,0)</f>
        <v>0</v>
      </c>
      <c r="V73" s="2">
        <f>VLOOKUP($D73,DATA!$B$3:$AY$2400,47,0)</f>
        <v>0</v>
      </c>
      <c r="W73" s="2">
        <f>VLOOKUP($D73,DATA!$B$3:$AY$2400,48,0)</f>
        <v>0</v>
      </c>
      <c r="X73" s="2">
        <f>VLOOKUP($D73,DATA!$B$3:$AY$2400,49,0)</f>
        <v>0</v>
      </c>
      <c r="Y73" s="44">
        <f>VLOOKUP($D73,DATA!$B$3:$AY$2400,50,0)</f>
        <v>0</v>
      </c>
      <c r="Z73" s="45">
        <f t="shared" si="9"/>
        <v>-1</v>
      </c>
      <c r="AA73" s="42">
        <f>_xll.BDP($D73,$AA$5)</f>
        <v>166.14285278320313</v>
      </c>
      <c r="AB73" s="59">
        <f t="shared" si="10"/>
        <v>-2.4410729399864328E-2</v>
      </c>
      <c r="AC73" s="41">
        <f>$AD73/_xll.BDP($D73,$AC$5)-1</f>
        <v>0.15106454883406584</v>
      </c>
      <c r="AD73" s="36">
        <f>_xll.BDP($D73,$AD$5)</f>
        <v>170.3</v>
      </c>
      <c r="AE73" s="37">
        <f t="shared" si="11"/>
        <v>4.9911920140929111E-3</v>
      </c>
      <c r="AF73" s="38">
        <f>_xll.BDP($D73,$AF$5)</f>
        <v>169.45</v>
      </c>
      <c r="AG73" s="10">
        <f>_xll.BDP($D73,$AG$5)</f>
        <v>237.85</v>
      </c>
      <c r="AH73" s="12" t="e">
        <v>#NAME?</v>
      </c>
      <c r="AI73" s="10">
        <f>_xll.BDP($D73,$AI$5)</f>
        <v>108.88500000000001</v>
      </c>
      <c r="AJ73" s="12" t="e">
        <v>#NAME?</v>
      </c>
    </row>
    <row r="74" spans="3:36" x14ac:dyDescent="0.25">
      <c r="C74">
        <v>69</v>
      </c>
      <c r="D74" s="1" t="str">
        <f>DATA!B71</f>
        <v>RMD US Equity</v>
      </c>
      <c r="E74" s="1" t="str">
        <f>_xll.BDP($D74,$E$5)</f>
        <v>RESMED INC</v>
      </c>
      <c r="F74" s="2" t="str">
        <f>_xll.BDP($D74,$F$5)</f>
        <v>Health Care Equipment &amp; Suppli</v>
      </c>
      <c r="G74" s="2" t="str">
        <f>_xll.BDP($D74,$G$5)</f>
        <v>Health Care Equipment</v>
      </c>
      <c r="H74" s="35" t="str">
        <f>_xll.BDP($D74,$H$5)</f>
        <v>28/04/2023</v>
      </c>
      <c r="I74" s="3">
        <f t="shared" ca="1" si="8"/>
        <v>81</v>
      </c>
      <c r="J74" s="2">
        <f>_xll.BDP($D74,$J$5)</f>
        <v>1.68</v>
      </c>
      <c r="K74" s="2" t="str">
        <f>_xll.BDP($D74,$K$5)</f>
        <v>08/02/2023</v>
      </c>
      <c r="L74" s="2" t="str">
        <f>_xll.BDP($D74,$L$5)</f>
        <v>16/03/2023</v>
      </c>
      <c r="M74" s="1" t="str">
        <f>_xll.BDP($D74,$M$5)</f>
        <v>UNITED STATES</v>
      </c>
      <c r="N74" s="1" t="str">
        <f>_xll.BDP($D74,$N$5)</f>
        <v>USD</v>
      </c>
      <c r="O74" s="4">
        <f>_xll.BDP($D74,$O$5)</f>
        <v>27.07419714485545</v>
      </c>
      <c r="P74" s="40">
        <f>_xll.BDP($D74,$P$5)</f>
        <v>39.370493582559234</v>
      </c>
      <c r="Q74" s="47">
        <f>_xll.BDP($D74,$Q$5)/1000000</f>
        <v>32377.365531070001</v>
      </c>
      <c r="R74" s="47">
        <f>_xll.BDP($D74,$R$5)</f>
        <v>34063.629531070001</v>
      </c>
      <c r="S74" s="47">
        <f t="shared" si="7"/>
        <v>1686.2639999999992</v>
      </c>
      <c r="T74" s="40">
        <f>_xll.BDP($D74,$T$5)</f>
        <v>1.4059792287835431</v>
      </c>
      <c r="U74" s="2">
        <f>VLOOKUP($D74,DATA!$B$3:$G$2400,6,0)</f>
        <v>0</v>
      </c>
      <c r="V74" s="2">
        <f>VLOOKUP($D74,DATA!$B$3:$AY$2400,47,0)</f>
        <v>0</v>
      </c>
      <c r="W74" s="2">
        <f>VLOOKUP($D74,DATA!$B$3:$AY$2400,48,0)</f>
        <v>0</v>
      </c>
      <c r="X74" s="2">
        <f>VLOOKUP($D74,DATA!$B$3:$AY$2400,49,0)</f>
        <v>0</v>
      </c>
      <c r="Y74" s="44">
        <f>VLOOKUP($D74,DATA!$B$3:$AY$2400,50,0)</f>
        <v>0</v>
      </c>
      <c r="Z74" s="45">
        <f t="shared" si="9"/>
        <v>-1</v>
      </c>
      <c r="AA74" s="42">
        <f>_xll.BDP($D74,$AA$5)</f>
        <v>256.4444580078125</v>
      </c>
      <c r="AB74" s="59">
        <f t="shared" si="10"/>
        <v>0.16301341500141731</v>
      </c>
      <c r="AC74" s="41">
        <f>$AD74/_xll.BDP($D74,$AC$5)-1</f>
        <v>5.9434007591409266E-2</v>
      </c>
      <c r="AD74" s="36">
        <f>_xll.BDP($D74,$AD$5)</f>
        <v>220.5</v>
      </c>
      <c r="AE74" s="37">
        <f t="shared" si="11"/>
        <v>-1.8594104308389998E-2</v>
      </c>
      <c r="AF74" s="38">
        <f>_xll.BDP($D74,$AF$5)</f>
        <v>224.6</v>
      </c>
      <c r="AG74" s="10">
        <f>_xll.BDP($D74,$AG$5)</f>
        <v>262.38</v>
      </c>
      <c r="AH74" s="12" t="e">
        <v>#NAME?</v>
      </c>
      <c r="AI74" s="10">
        <f>_xll.BDP($D74,$AI$5)</f>
        <v>189.4</v>
      </c>
      <c r="AJ74" s="12" t="e">
        <v>#NAME?</v>
      </c>
    </row>
    <row r="75" spans="3:36" x14ac:dyDescent="0.25">
      <c r="C75">
        <v>70</v>
      </c>
      <c r="D75" s="1" t="str">
        <f>DATA!B72</f>
        <v>RGEN US Equity</v>
      </c>
      <c r="E75" s="1" t="str">
        <f>_xll.BDP($D75,$E$5)</f>
        <v>REPLIGEN CORP</v>
      </c>
      <c r="F75" s="2" t="str">
        <f>_xll.BDP($D75,$F$5)</f>
        <v>Life Sciences Tools &amp; Services</v>
      </c>
      <c r="G75" s="2" t="str">
        <f>_xll.BDP($D75,$G$5)</f>
        <v>Life Sciences Tools &amp; Services</v>
      </c>
      <c r="H75" s="35" t="str">
        <f>_xll.BDP($D75,$H$5)</f>
        <v>17/02/2023</v>
      </c>
      <c r="I75" s="3">
        <f t="shared" ca="1" si="8"/>
        <v>11</v>
      </c>
      <c r="J75" s="2">
        <f>_xll.BDP($D75,$J$5)</f>
        <v>0</v>
      </c>
      <c r="K75" s="2" t="str">
        <f>_xll.BDP($D75,$K$5)</f>
        <v>#N/A Field Not Applicable</v>
      </c>
      <c r="L75" s="2" t="str">
        <f>_xll.BDP($D75,$L$5)</f>
        <v>#N/A Field Not Applicable</v>
      </c>
      <c r="M75" s="1" t="str">
        <f>_xll.BDP($D75,$M$5)</f>
        <v>UNITED STATES</v>
      </c>
      <c r="N75" s="1" t="str">
        <f>_xll.BDP($D75,$N$5)</f>
        <v>USD</v>
      </c>
      <c r="O75" s="4">
        <f>_xll.BDP($D75,$O$5)</f>
        <v>59.676121690390417</v>
      </c>
      <c r="P75" s="40">
        <f>_xll.BDP($D75,$P$5)</f>
        <v>61.869522144441014</v>
      </c>
      <c r="Q75" s="47">
        <f>_xll.BDP($D75,$Q$5)/1000000</f>
        <v>10872.79564498</v>
      </c>
      <c r="R75" s="47">
        <f>_xll.BDP($D75,$R$5)</f>
        <v>10717.94364498</v>
      </c>
      <c r="S75" s="47">
        <f t="shared" si="7"/>
        <v>-154.85200000000077</v>
      </c>
      <c r="T75" s="40">
        <f>_xll.BDP($D75,$T$5)</f>
        <v>-0.59355966376247205</v>
      </c>
      <c r="U75" s="2">
        <f>VLOOKUP($D75,DATA!$B$3:$G$2400,6,0)</f>
        <v>0</v>
      </c>
      <c r="V75" s="2">
        <f>VLOOKUP($D75,DATA!$B$3:$AY$2400,47,0)</f>
        <v>0</v>
      </c>
      <c r="W75" s="2">
        <f>VLOOKUP($D75,DATA!$B$3:$AY$2400,48,0)</f>
        <v>0</v>
      </c>
      <c r="X75" s="2">
        <f>VLOOKUP($D75,DATA!$B$3:$AY$2400,49,0)</f>
        <v>0</v>
      </c>
      <c r="Y75" s="44">
        <f>VLOOKUP($D75,DATA!$B$3:$AY$2400,50,0)</f>
        <v>0</v>
      </c>
      <c r="Z75" s="45">
        <f t="shared" si="9"/>
        <v>-1</v>
      </c>
      <c r="AA75" s="42">
        <f>_xll.BDP($D75,$AA$5)</f>
        <v>217</v>
      </c>
      <c r="AB75" s="59">
        <f t="shared" si="10"/>
        <v>0.12417758897580677</v>
      </c>
      <c r="AC75" s="41">
        <f>$AD75/_xll.BDP($D75,$AC$5)-1</f>
        <v>0.14009804500620171</v>
      </c>
      <c r="AD75" s="36">
        <f>_xll.BDP($D75,$AD$5)</f>
        <v>193.03</v>
      </c>
      <c r="AE75" s="37">
        <f t="shared" si="11"/>
        <v>6.2166502616176002E-4</v>
      </c>
      <c r="AF75" s="38">
        <f>_xll.BDP($D75,$AF$5)</f>
        <v>192.91</v>
      </c>
      <c r="AG75" s="10">
        <f>_xll.BDP($D75,$AG$5)</f>
        <v>262.26</v>
      </c>
      <c r="AH75" s="12" t="e">
        <v>#NAME?</v>
      </c>
      <c r="AI75" s="10">
        <f>_xll.BDP($D75,$AI$5)</f>
        <v>137.21</v>
      </c>
      <c r="AJ75" s="12" t="e">
        <v>#NAME?</v>
      </c>
    </row>
    <row r="76" spans="3:36" x14ac:dyDescent="0.25">
      <c r="C76">
        <v>71</v>
      </c>
      <c r="D76" s="1" t="str">
        <f>DATA!B73</f>
        <v>HSIC US Equity</v>
      </c>
      <c r="E76" s="1" t="str">
        <f>_xll.BDP($D76,$E$5)</f>
        <v>HENRY SCHEIN INC</v>
      </c>
      <c r="F76" s="2" t="str">
        <f>_xll.BDP($D76,$F$5)</f>
        <v>Health Care Providers &amp; Servic</v>
      </c>
      <c r="G76" s="2" t="str">
        <f>_xll.BDP($D76,$G$5)</f>
        <v>Health Care Distributors</v>
      </c>
      <c r="H76" s="35" t="str">
        <f>_xll.BDP($D76,$H$5)</f>
        <v>16/02/2023</v>
      </c>
      <c r="I76" s="3">
        <f t="shared" ca="1" si="8"/>
        <v>10</v>
      </c>
      <c r="J76" s="2">
        <f>_xll.BDP($D76,$J$5)</f>
        <v>0</v>
      </c>
      <c r="K76" s="2" t="str">
        <f>_xll.BDP($D76,$K$5)</f>
        <v>#N/A Field Not Applicable</v>
      </c>
      <c r="L76" s="2" t="str">
        <f>_xll.BDP($D76,$L$5)</f>
        <v>#N/A Field Not Applicable</v>
      </c>
      <c r="M76" s="1" t="str">
        <f>_xll.BDP($D76,$M$5)</f>
        <v>UNITED STATES</v>
      </c>
      <c r="N76" s="1" t="str">
        <f>_xll.BDP($D76,$N$5)</f>
        <v>USD</v>
      </c>
      <c r="O76" s="4">
        <f>_xll.BDP($D76,$O$5)</f>
        <v>10.638724558123075</v>
      </c>
      <c r="P76" s="40">
        <f>_xll.BDP($D76,$P$5)</f>
        <v>18.568989978011984</v>
      </c>
      <c r="Q76" s="47">
        <f>_xll.BDP($D76,$Q$5)/1000000</f>
        <v>11768.240461499998</v>
      </c>
      <c r="R76" s="47">
        <f>_xll.BDP($D76,$R$5)</f>
        <v>14230.240461499998</v>
      </c>
      <c r="S76" s="47">
        <f t="shared" si="7"/>
        <v>2462</v>
      </c>
      <c r="T76" s="40">
        <f>_xll.BDP($D76,$T$5)</f>
        <v>1.1275967036738259</v>
      </c>
      <c r="U76" s="2">
        <f>VLOOKUP($D76,DATA!$B$3:$G$2400,6,0)</f>
        <v>0</v>
      </c>
      <c r="V76" s="2">
        <f>VLOOKUP($D76,DATA!$B$3:$AY$2400,47,0)</f>
        <v>0</v>
      </c>
      <c r="W76" s="2">
        <f>VLOOKUP($D76,DATA!$B$3:$AY$2400,48,0)</f>
        <v>0</v>
      </c>
      <c r="X76" s="2">
        <f>VLOOKUP($D76,DATA!$B$3:$AY$2400,49,0)</f>
        <v>0</v>
      </c>
      <c r="Y76" s="44">
        <f>VLOOKUP($D76,DATA!$B$3:$AY$2400,50,0)</f>
        <v>0</v>
      </c>
      <c r="Z76" s="45">
        <f t="shared" si="9"/>
        <v>-1</v>
      </c>
      <c r="AA76" s="42">
        <f>_xll.BDP($D76,$AA$5)</f>
        <v>84.333335876464844</v>
      </c>
      <c r="AB76" s="59">
        <f t="shared" si="10"/>
        <v>-2.6454997097086985E-2</v>
      </c>
      <c r="AC76" s="41">
        <f>$AD76/_xll.BDP($D76,$AC$5)-1</f>
        <v>8.4574934268185631E-2</v>
      </c>
      <c r="AD76" s="36">
        <f>_xll.BDP($D76,$AD$5)</f>
        <v>86.625</v>
      </c>
      <c r="AE76" s="37">
        <f t="shared" si="11"/>
        <v>-1.5007215007214482E-3</v>
      </c>
      <c r="AF76" s="38">
        <f>_xll.BDP($D76,$AF$5)</f>
        <v>86.754999999999995</v>
      </c>
      <c r="AG76" s="10">
        <f>_xll.BDP($D76,$AG$5)</f>
        <v>92.68</v>
      </c>
      <c r="AH76" s="12" t="e">
        <v>#NAME?</v>
      </c>
      <c r="AI76" s="10">
        <f>_xll.BDP($D76,$AI$5)</f>
        <v>64.75</v>
      </c>
      <c r="AJ76" s="12" t="e">
        <v>#NAME?</v>
      </c>
    </row>
    <row r="77" spans="3:36" x14ac:dyDescent="0.25">
      <c r="C77">
        <v>72</v>
      </c>
      <c r="D77" s="1" t="str">
        <f>DATA!B74</f>
        <v>VAR US Equity</v>
      </c>
      <c r="E77" s="1" t="str">
        <f>_xll.BDP($D77,$E$5)</f>
        <v>VARIAN MEDICAL S</v>
      </c>
      <c r="F77" s="2" t="str">
        <f>_xll.BDP($D77,$F$5)</f>
        <v>Health Care Equipment &amp; Suppli</v>
      </c>
      <c r="G77" s="2" t="str">
        <f>_xll.BDP($D77,$G$5)</f>
        <v>Health Care Equipment</v>
      </c>
      <c r="H77" s="35" t="str">
        <f>_xll.BDP($D77,$H$5)</f>
        <v>#N/A N/A</v>
      </c>
      <c r="I77" s="3" t="e">
        <f t="shared" ca="1" si="8"/>
        <v>#VALUE!</v>
      </c>
      <c r="J77" s="2">
        <f>_xll.BDP($D77,$J$5)</f>
        <v>0</v>
      </c>
      <c r="K77" s="2" t="str">
        <f>_xll.BDP($D77,$K$5)</f>
        <v>05/01/1999</v>
      </c>
      <c r="L77" s="2" t="str">
        <f>_xll.BDP($D77,$L$5)</f>
        <v>#N/A Field Not Applicable</v>
      </c>
      <c r="M77" s="1" t="str">
        <f>_xll.BDP($D77,$M$5)</f>
        <v>UNITED STATES</v>
      </c>
      <c r="N77" s="1" t="str">
        <f>_xll.BDP($D77,$N$5)</f>
        <v>USD</v>
      </c>
      <c r="O77" s="4">
        <f>_xll.BDP($D77,$O$5)</f>
        <v>26.950910679951065</v>
      </c>
      <c r="P77" s="40" t="str">
        <f>_xll.BDP($D77,$P$5)</f>
        <v>#N/A N/A</v>
      </c>
      <c r="Q77" s="47" t="e">
        <f>_xll.BDP($D77,$Q$5)/1000000</f>
        <v>#VALUE!</v>
      </c>
      <c r="R77" s="47" t="str">
        <f>_xll.BDP($D77,$R$5)</f>
        <v>#N/A N/A</v>
      </c>
      <c r="S77" s="47" t="e">
        <f t="shared" si="7"/>
        <v>#VALUE!</v>
      </c>
      <c r="T77" s="40">
        <f>_xll.BDP($D77,$T$5)</f>
        <v>-0.91416216216216206</v>
      </c>
      <c r="U77" s="2">
        <f>VLOOKUP($D77,DATA!$B$3:$G$2400,6,0)</f>
        <v>0</v>
      </c>
      <c r="V77" s="2">
        <f>VLOOKUP($D77,DATA!$B$3:$AY$2400,47,0)</f>
        <v>0</v>
      </c>
      <c r="W77" s="2">
        <f>VLOOKUP($D77,DATA!$B$3:$AY$2400,48,0)</f>
        <v>0</v>
      </c>
      <c r="X77" s="2">
        <f>VLOOKUP($D77,DATA!$B$3:$AY$2400,49,0)</f>
        <v>0</v>
      </c>
      <c r="Y77" s="44">
        <f>VLOOKUP($D77,DATA!$B$3:$AY$2400,50,0)</f>
        <v>0</v>
      </c>
      <c r="Z77" s="45" t="e">
        <f t="shared" si="9"/>
        <v>#VALUE!</v>
      </c>
      <c r="AA77" s="42" t="str">
        <f>_xll.BDP($D77,$AA$5)</f>
        <v>#N/A N/A</v>
      </c>
      <c r="AB77" s="59" t="e">
        <f t="shared" si="10"/>
        <v>#VALUE!</v>
      </c>
      <c r="AC77" s="41" t="e">
        <f>$AD77/_xll.BDP($D77,$AC$5)-1</f>
        <v>#VALUE!</v>
      </c>
      <c r="AD77" s="36" t="str">
        <f>_xll.BDP($D77,$AD$5)</f>
        <v>#N/A Real Time</v>
      </c>
      <c r="AE77" s="37" t="e">
        <f t="shared" si="11"/>
        <v>#VALUE!</v>
      </c>
      <c r="AF77" s="38" t="str">
        <f>_xll.BDP($D77,$AF$5)</f>
        <v>#N/A N/A</v>
      </c>
      <c r="AG77" s="10" t="str">
        <f>_xll.BDP($D77,$AG$5)</f>
        <v>#N/A N/A</v>
      </c>
      <c r="AH77" s="12" t="e">
        <v>#NAME?</v>
      </c>
      <c r="AI77" s="10" t="str">
        <f>_xll.BDP($D77,$AI$5)</f>
        <v>#N/A N/A</v>
      </c>
      <c r="AJ77" s="12" t="e">
        <v>#NAME?</v>
      </c>
    </row>
    <row r="78" spans="3:36" x14ac:dyDescent="0.25">
      <c r="C78">
        <v>73</v>
      </c>
      <c r="D78" s="1" t="str">
        <f>DATA!B75</f>
        <v>BRKR US Equity</v>
      </c>
      <c r="E78" s="1" t="str">
        <f>_xll.BDP($D78,$E$5)</f>
        <v>BRUKER CORP</v>
      </c>
      <c r="F78" s="2" t="str">
        <f>_xll.BDP($D78,$F$5)</f>
        <v>Life Sciences Tools &amp; Services</v>
      </c>
      <c r="G78" s="2" t="str">
        <f>_xll.BDP($D78,$G$5)</f>
        <v>Life Sciences Tools &amp; Services</v>
      </c>
      <c r="H78" s="35" t="str">
        <f>_xll.BDP($D78,$H$5)</f>
        <v>09/02/2023</v>
      </c>
      <c r="I78" s="3">
        <f t="shared" ca="1" si="8"/>
        <v>3</v>
      </c>
      <c r="J78" s="2">
        <f>_xll.BDP($D78,$J$5)</f>
        <v>0.16</v>
      </c>
      <c r="K78" s="2" t="str">
        <f>_xll.BDP($D78,$K$5)</f>
        <v>30/11/2022</v>
      </c>
      <c r="L78" s="2" t="str">
        <f>_xll.BDP($D78,$L$5)</f>
        <v>16/12/2022</v>
      </c>
      <c r="M78" s="1" t="str">
        <f>_xll.BDP($D78,$M$5)</f>
        <v>UNITED STATES</v>
      </c>
      <c r="N78" s="1" t="str">
        <f>_xll.BDP($D78,$N$5)</f>
        <v>USD</v>
      </c>
      <c r="O78" s="4">
        <f>_xll.BDP($D78,$O$5)</f>
        <v>23.66582437243979</v>
      </c>
      <c r="P78" s="40">
        <f>_xll.BDP($D78,$P$5)</f>
        <v>38.28085354788363</v>
      </c>
      <c r="Q78" s="47">
        <f>_xll.BDP($D78,$Q$5)/1000000</f>
        <v>10642.905908640001</v>
      </c>
      <c r="R78" s="47">
        <f>_xll.BDP($D78,$R$5)</f>
        <v>11187.20590864</v>
      </c>
      <c r="S78" s="47">
        <f t="shared" si="7"/>
        <v>544.29999999999927</v>
      </c>
      <c r="T78" s="40">
        <f>_xll.BDP($D78,$T$5)</f>
        <v>1.0256609642301708</v>
      </c>
      <c r="U78" s="2">
        <f>VLOOKUP($D78,DATA!$B$3:$G$2400,6,0)</f>
        <v>0</v>
      </c>
      <c r="V78" s="2">
        <f>VLOOKUP($D78,DATA!$B$3:$AY$2400,47,0)</f>
        <v>0</v>
      </c>
      <c r="W78" s="2">
        <f>VLOOKUP($D78,DATA!$B$3:$AY$2400,48,0)</f>
        <v>0</v>
      </c>
      <c r="X78" s="2">
        <f>VLOOKUP($D78,DATA!$B$3:$AY$2400,49,0)</f>
        <v>0</v>
      </c>
      <c r="Y78" s="44">
        <f>VLOOKUP($D78,DATA!$B$3:$AY$2400,50,0)</f>
        <v>0</v>
      </c>
      <c r="Z78" s="45">
        <f t="shared" si="9"/>
        <v>-1</v>
      </c>
      <c r="AA78" s="42">
        <f>_xll.BDP($D78,$AA$5)</f>
        <v>74.777778625488281</v>
      </c>
      <c r="AB78" s="59">
        <f t="shared" si="10"/>
        <v>3.8436031460745479E-2</v>
      </c>
      <c r="AC78" s="41">
        <f>$AD78/_xll.BDP($D78,$AC$5)-1</f>
        <v>5.3547915142648339E-2</v>
      </c>
      <c r="AD78" s="36">
        <f>_xll.BDP($D78,$AD$5)</f>
        <v>72.010000000000005</v>
      </c>
      <c r="AE78" s="37">
        <f t="shared" si="11"/>
        <v>-7.0823496736563095E-3</v>
      </c>
      <c r="AF78" s="38">
        <f>_xll.BDP($D78,$AF$5)</f>
        <v>72.52</v>
      </c>
      <c r="AG78" s="10">
        <f>_xll.BDP($D78,$AG$5)</f>
        <v>74.94</v>
      </c>
      <c r="AH78" s="12" t="e">
        <v>#NAME?</v>
      </c>
      <c r="AI78" s="10">
        <f>_xll.BDP($D78,$AI$5)</f>
        <v>48.42</v>
      </c>
      <c r="AJ78" s="12" t="e">
        <v>#NAME?</v>
      </c>
    </row>
    <row r="79" spans="3:36" x14ac:dyDescent="0.25">
      <c r="C79">
        <v>74</v>
      </c>
      <c r="D79" s="1" t="str">
        <f>DATA!B76</f>
        <v>HUM US Equity</v>
      </c>
      <c r="E79" s="1" t="str">
        <f>_xll.BDP($D79,$E$5)</f>
        <v>HUMANA INC</v>
      </c>
      <c r="F79" s="2" t="str">
        <f>_xll.BDP($D79,$F$5)</f>
        <v>Health Care Providers &amp; Servic</v>
      </c>
      <c r="G79" s="2" t="str">
        <f>_xll.BDP($D79,$G$5)</f>
        <v>Managed Health Care</v>
      </c>
      <c r="H79" s="35" t="str">
        <f>_xll.BDP($D79,$H$5)</f>
        <v>26/04/2023</v>
      </c>
      <c r="I79" s="3">
        <f t="shared" ca="1" si="8"/>
        <v>79</v>
      </c>
      <c r="J79" s="2">
        <f>_xll.BDP($D79,$J$5)</f>
        <v>3.15</v>
      </c>
      <c r="K79" s="2" t="str">
        <f>_xll.BDP($D79,$K$5)</f>
        <v>29/12/2022</v>
      </c>
      <c r="L79" s="2" t="str">
        <f>_xll.BDP($D79,$L$5)</f>
        <v>27/01/2023</v>
      </c>
      <c r="M79" s="1" t="str">
        <f>_xll.BDP($D79,$M$5)</f>
        <v>UNITED STATES</v>
      </c>
      <c r="N79" s="1" t="str">
        <f>_xll.BDP($D79,$N$5)</f>
        <v>USD</v>
      </c>
      <c r="O79" s="4">
        <f>_xll.BDP($D79,$O$5)</f>
        <v>10.074519299182164</v>
      </c>
      <c r="P79" s="40">
        <f>_xll.BDP($D79,$P$5)</f>
        <v>19.108515753366202</v>
      </c>
      <c r="Q79" s="47">
        <f>_xll.BDP($D79,$Q$5)/1000000</f>
        <v>61236.573816600001</v>
      </c>
      <c r="R79" s="47">
        <f>_xll.BDP($D79,$R$5)</f>
        <v>53028.573816600001</v>
      </c>
      <c r="S79" s="47">
        <f t="shared" si="7"/>
        <v>-8208</v>
      </c>
      <c r="T79" s="40">
        <f>_xll.BDP($D79,$T$5)</f>
        <v>-1.7797631862217438</v>
      </c>
      <c r="U79" s="2">
        <f>VLOOKUP($D79,DATA!$B$3:$G$2400,6,0)</f>
        <v>0</v>
      </c>
      <c r="V79" s="2">
        <f>VLOOKUP($D79,DATA!$B$3:$AY$2400,47,0)</f>
        <v>0</v>
      </c>
      <c r="W79" s="2">
        <f>VLOOKUP($D79,DATA!$B$3:$AY$2400,48,0)</f>
        <v>0</v>
      </c>
      <c r="X79" s="2">
        <f>VLOOKUP($D79,DATA!$B$3:$AY$2400,49,0)</f>
        <v>0</v>
      </c>
      <c r="Y79" s="44">
        <f>VLOOKUP($D79,DATA!$B$3:$AY$2400,50,0)</f>
        <v>0</v>
      </c>
      <c r="Z79" s="45">
        <f t="shared" si="9"/>
        <v>-1</v>
      </c>
      <c r="AA79" s="42">
        <f>_xll.BDP($D79,$AA$5)</f>
        <v>600.1363525390625</v>
      </c>
      <c r="AB79" s="59">
        <f t="shared" si="10"/>
        <v>0.24384458074149973</v>
      </c>
      <c r="AC79" s="41">
        <f>$AD79/_xll.BDP($D79,$AC$5)-1</f>
        <v>-5.7996056151037756E-2</v>
      </c>
      <c r="AD79" s="36">
        <f>_xll.BDP($D79,$AD$5)</f>
        <v>482.48500000000001</v>
      </c>
      <c r="AE79" s="37">
        <f t="shared" si="11"/>
        <v>1.2259448480263677E-2</v>
      </c>
      <c r="AF79" s="38">
        <f>_xll.BDP($D79,$AF$5)</f>
        <v>476.57</v>
      </c>
      <c r="AG79" s="10">
        <f>_xll.BDP($D79,$AG$5)</f>
        <v>571.29999999999995</v>
      </c>
      <c r="AH79" s="12" t="e">
        <v>#NAME?</v>
      </c>
      <c r="AI79" s="10">
        <f>_xll.BDP($D79,$AI$5)</f>
        <v>408.2</v>
      </c>
      <c r="AJ79" s="12" t="e">
        <v>#NAME?</v>
      </c>
    </row>
    <row r="80" spans="3:36" x14ac:dyDescent="0.25">
      <c r="C80">
        <v>75</v>
      </c>
      <c r="D80" s="1" t="str">
        <f>DATA!B77</f>
        <v>ANTM US Equity</v>
      </c>
      <c r="E80" s="1" t="str">
        <f>_xll.BDP($D80,$E$5)</f>
        <v>ANTHEM INC</v>
      </c>
      <c r="F80" s="2" t="str">
        <f>_xll.BDP($D80,$F$5)</f>
        <v>Health Care Providers &amp; Servic</v>
      </c>
      <c r="G80" s="2" t="str">
        <f>_xll.BDP($D80,$G$5)</f>
        <v>Managed Health Care</v>
      </c>
      <c r="H80" s="35" t="str">
        <f>_xll.BDP($D80,$H$5)</f>
        <v>20/04/2023</v>
      </c>
      <c r="I80" s="3">
        <f t="shared" ca="1" si="8"/>
        <v>73</v>
      </c>
      <c r="J80" s="2" t="str">
        <f>_xll.BDP($D80,$J$5)</f>
        <v>#N/A Field Not Applicable</v>
      </c>
      <c r="K80" s="2" t="str">
        <f>_xll.BDP($D80,$K$5)</f>
        <v>#N/A N/A</v>
      </c>
      <c r="L80" s="2" t="str">
        <f>_xll.BDP($D80,$L$5)</f>
        <v>#N/A N/A</v>
      </c>
      <c r="M80" s="1" t="str">
        <f>_xll.BDP($D80,$M$5)</f>
        <v>UNITED STATES</v>
      </c>
      <c r="N80" s="1" t="str">
        <f>_xll.BDP($D80,$N$5)</f>
        <v>USD</v>
      </c>
      <c r="O80" s="4" t="str">
        <f>_xll.BDP($D80,$O$5)</f>
        <v>#N/A Field Not Applicable</v>
      </c>
      <c r="P80" s="40" t="str">
        <f>_xll.BDP($D80,$P$5)</f>
        <v>#N/A Field Not Applicable</v>
      </c>
      <c r="Q80" s="47" t="e">
        <f>_xll.BDP($D80,$Q$5)/1000000</f>
        <v>#VALUE!</v>
      </c>
      <c r="R80" s="47" t="str">
        <f>_xll.BDP($D80,$R$5)</f>
        <v>#N/A N/A</v>
      </c>
      <c r="S80" s="47" t="e">
        <f t="shared" si="7"/>
        <v>#VALUE!</v>
      </c>
      <c r="T80" s="40">
        <f>_xll.BDP($D80,$T$5)</f>
        <v>-0.97978436657681944</v>
      </c>
      <c r="U80" s="2">
        <f>VLOOKUP($D80,DATA!$B$3:$G$2400,6,0)</f>
        <v>0</v>
      </c>
      <c r="V80" s="2">
        <f>VLOOKUP($D80,DATA!$B$3:$AY$2400,47,0)</f>
        <v>0</v>
      </c>
      <c r="W80" s="2">
        <f>VLOOKUP($D80,DATA!$B$3:$AY$2400,48,0)</f>
        <v>0</v>
      </c>
      <c r="X80" s="2">
        <f>VLOOKUP($D80,DATA!$B$3:$AY$2400,49,0)</f>
        <v>0</v>
      </c>
      <c r="Y80" s="44">
        <f>VLOOKUP($D80,DATA!$B$3:$AY$2400,50,0)</f>
        <v>0</v>
      </c>
      <c r="Z80" s="45" t="e">
        <f t="shared" si="9"/>
        <v>#VALUE!</v>
      </c>
      <c r="AA80" s="42">
        <f>_xll.BDP($D80,$AA$5)</f>
        <v>575.54998779296875</v>
      </c>
      <c r="AB80" s="59" t="e">
        <f t="shared" si="10"/>
        <v>#VALUE!</v>
      </c>
      <c r="AC80" s="41" t="e">
        <f>$AD80/_xll.BDP($D80,$AC$5)-1</f>
        <v>#VALUE!</v>
      </c>
      <c r="AD80" s="36" t="str">
        <f>_xll.BDP($D80,$AD$5)</f>
        <v>#N/A Real Time</v>
      </c>
      <c r="AE80" s="37" t="e">
        <f t="shared" si="11"/>
        <v>#VALUE!</v>
      </c>
      <c r="AF80" s="38" t="str">
        <f>_xll.BDP($D80,$AF$5)</f>
        <v>#N/A N/A</v>
      </c>
      <c r="AG80" s="10" t="str">
        <f>_xll.BDP($D80,$AG$5)</f>
        <v>#N/A N/A</v>
      </c>
      <c r="AH80" s="12" t="e">
        <v>#NAME?</v>
      </c>
      <c r="AI80" s="10" t="str">
        <f>_xll.BDP($D80,$AI$5)</f>
        <v>#N/A N/A</v>
      </c>
      <c r="AJ80" s="12" t="e">
        <v>#NAME?</v>
      </c>
    </row>
    <row r="81" spans="3:36" x14ac:dyDescent="0.25">
      <c r="C81">
        <v>76</v>
      </c>
      <c r="D81" s="1" t="str">
        <f>DATA!B78</f>
        <v>CHE US Equity</v>
      </c>
      <c r="E81" s="1" t="str">
        <f>_xll.BDP($D81,$E$5)</f>
        <v>CHEMED CORP</v>
      </c>
      <c r="F81" s="2" t="str">
        <f>_xll.BDP($D81,$F$5)</f>
        <v>Health Care Providers &amp; Servic</v>
      </c>
      <c r="G81" s="2" t="str">
        <f>_xll.BDP($D81,$G$5)</f>
        <v>Health Care Services</v>
      </c>
      <c r="H81" s="35" t="str">
        <f>_xll.BDP($D81,$H$5)</f>
        <v>24/02/2023</v>
      </c>
      <c r="I81" s="3">
        <f t="shared" ca="1" si="8"/>
        <v>18</v>
      </c>
      <c r="J81" s="2">
        <f>_xll.BDP($D81,$J$5)</f>
        <v>1.4</v>
      </c>
      <c r="K81" s="2" t="str">
        <f>_xll.BDP($D81,$K$5)</f>
        <v>10/11/2022</v>
      </c>
      <c r="L81" s="2" t="str">
        <f>_xll.BDP($D81,$L$5)</f>
        <v>05/12/2022</v>
      </c>
      <c r="M81" s="1" t="str">
        <f>_xll.BDP($D81,$M$5)</f>
        <v>UNITED STATES</v>
      </c>
      <c r="N81" s="1" t="str">
        <f>_xll.BDP($D81,$N$5)</f>
        <v>USD</v>
      </c>
      <c r="O81" s="4">
        <f>_xll.BDP($D81,$O$5)</f>
        <v>16.896371872776921</v>
      </c>
      <c r="P81" s="40">
        <f>_xll.BDP($D81,$P$5)</f>
        <v>29.24325510590765</v>
      </c>
      <c r="Q81" s="47">
        <f>_xll.BDP($D81,$Q$5)/1000000</f>
        <v>7557.2377040499996</v>
      </c>
      <c r="R81" s="47">
        <f>_xll.BDP($D81,$R$5)</f>
        <v>7795.7137040499993</v>
      </c>
      <c r="S81" s="47">
        <f t="shared" si="7"/>
        <v>238.47599999999966</v>
      </c>
      <c r="T81" s="40">
        <f>_xll.BDP($D81,$T$5)</f>
        <v>0.50180330697461051</v>
      </c>
      <c r="U81" s="2">
        <f>VLOOKUP($D81,DATA!$B$3:$G$2400,6,0)</f>
        <v>0</v>
      </c>
      <c r="V81" s="2">
        <f>VLOOKUP($D81,DATA!$B$3:$AY$2400,47,0)</f>
        <v>0</v>
      </c>
      <c r="W81" s="2">
        <f>VLOOKUP($D81,DATA!$B$3:$AY$2400,48,0)</f>
        <v>0</v>
      </c>
      <c r="X81" s="2">
        <f>VLOOKUP($D81,DATA!$B$3:$AY$2400,49,0)</f>
        <v>0</v>
      </c>
      <c r="Y81" s="44">
        <f>VLOOKUP($D81,DATA!$B$3:$AY$2400,50,0)</f>
        <v>0</v>
      </c>
      <c r="Z81" s="45">
        <f t="shared" si="9"/>
        <v>-1</v>
      </c>
      <c r="AA81" s="42">
        <f>_xll.BDP($D81,$AA$5)</f>
        <v>577.5</v>
      </c>
      <c r="AB81" s="59">
        <f t="shared" si="10"/>
        <v>0.14971132789169816</v>
      </c>
      <c r="AC81" s="41">
        <f>$AD81/_xll.BDP($D81,$AC$5)-1</f>
        <v>-1.5927747193542729E-2</v>
      </c>
      <c r="AD81" s="36">
        <f>_xll.BDP($D81,$AD$5)</f>
        <v>502.3</v>
      </c>
      <c r="AE81" s="37">
        <f t="shared" si="11"/>
        <v>-1.524985068684047E-2</v>
      </c>
      <c r="AF81" s="38">
        <f>_xll.BDP($D81,$AF$5)</f>
        <v>509.96</v>
      </c>
      <c r="AG81" s="10">
        <f>_xll.BDP($D81,$AG$5)</f>
        <v>528.72</v>
      </c>
      <c r="AH81" s="12" t="e">
        <v>#NAME?</v>
      </c>
      <c r="AI81" s="10">
        <f>_xll.BDP($D81,$AI$5)</f>
        <v>430.16</v>
      </c>
      <c r="AJ81" s="12" t="e">
        <v>#NAME?</v>
      </c>
    </row>
    <row r="82" spans="3:36" x14ac:dyDescent="0.25">
      <c r="C82">
        <v>77</v>
      </c>
      <c r="D82" s="1" t="str">
        <f>DATA!B79</f>
        <v>CNC US Equity</v>
      </c>
      <c r="E82" s="1" t="str">
        <f>_xll.BDP($D82,$E$5)</f>
        <v>CENTENE CORP</v>
      </c>
      <c r="F82" s="2" t="str">
        <f>_xll.BDP($D82,$F$5)</f>
        <v>Health Care Providers &amp; Servic</v>
      </c>
      <c r="G82" s="2" t="str">
        <f>_xll.BDP($D82,$G$5)</f>
        <v>Managed Health Care</v>
      </c>
      <c r="H82" s="35" t="str">
        <f>_xll.BDP($D82,$H$5)</f>
        <v>07/02/2023</v>
      </c>
      <c r="I82" s="3">
        <f t="shared" ca="1" si="8"/>
        <v>1</v>
      </c>
      <c r="J82" s="2">
        <f>_xll.BDP($D82,$J$5)</f>
        <v>0</v>
      </c>
      <c r="K82" s="2" t="str">
        <f>_xll.BDP($D82,$K$5)</f>
        <v>#N/A Field Not Applicable</v>
      </c>
      <c r="L82" s="2" t="str">
        <f>_xll.BDP($D82,$L$5)</f>
        <v>#N/A Field Not Applicable</v>
      </c>
      <c r="M82" s="1" t="str">
        <f>_xll.BDP($D82,$M$5)</f>
        <v>UNITED STATES</v>
      </c>
      <c r="N82" s="1" t="str">
        <f>_xll.BDP($D82,$N$5)</f>
        <v>USD</v>
      </c>
      <c r="O82" s="4">
        <f>_xll.BDP($D82,$O$5)</f>
        <v>11.453915176206968</v>
      </c>
      <c r="P82" s="40">
        <f>_xll.BDP($D82,$P$5)</f>
        <v>13.986521949740629</v>
      </c>
      <c r="Q82" s="47">
        <f>_xll.BDP($D82,$Q$5)/1000000</f>
        <v>40147.812233700002</v>
      </c>
      <c r="R82" s="47">
        <f>_xll.BDP($D82,$R$5)</f>
        <v>44755.812233700002</v>
      </c>
      <c r="S82" s="47">
        <f t="shared" si="7"/>
        <v>4608</v>
      </c>
      <c r="T82" s="40">
        <f>_xll.BDP($D82,$T$5)</f>
        <v>1.1117870722433461</v>
      </c>
      <c r="U82" s="2">
        <f>VLOOKUP($D82,DATA!$B$3:$G$2400,6,0)</f>
        <v>0</v>
      </c>
      <c r="V82" s="2">
        <f>VLOOKUP($D82,DATA!$B$3:$AY$2400,47,0)</f>
        <v>0</v>
      </c>
      <c r="W82" s="2">
        <f>VLOOKUP($D82,DATA!$B$3:$AY$2400,48,0)</f>
        <v>0</v>
      </c>
      <c r="X82" s="2">
        <f>VLOOKUP($D82,DATA!$B$3:$AY$2400,49,0)</f>
        <v>0</v>
      </c>
      <c r="Y82" s="44">
        <f>VLOOKUP($D82,DATA!$B$3:$AY$2400,50,0)</f>
        <v>0</v>
      </c>
      <c r="Z82" s="45">
        <f t="shared" si="9"/>
        <v>-1</v>
      </c>
      <c r="AA82" s="42">
        <f>_xll.BDP($D82,$AA$5)</f>
        <v>98.894737243652344</v>
      </c>
      <c r="AB82" s="59">
        <f t="shared" si="10"/>
        <v>0.39741044572067752</v>
      </c>
      <c r="AC82" s="41">
        <f>$AD82/_xll.BDP($D82,$AC$5)-1</f>
        <v>-0.13705645652969156</v>
      </c>
      <c r="AD82" s="36">
        <f>_xll.BDP($D82,$AD$5)</f>
        <v>70.77</v>
      </c>
      <c r="AE82" s="37">
        <f t="shared" si="11"/>
        <v>-3.3912674862231046E-3</v>
      </c>
      <c r="AF82" s="38">
        <f>_xll.BDP($D82,$AF$5)</f>
        <v>71.010000000000005</v>
      </c>
      <c r="AG82" s="10">
        <f>_xll.BDP($D82,$AG$5)</f>
        <v>98.53</v>
      </c>
      <c r="AH82" s="12" t="e">
        <v>#NAME?</v>
      </c>
      <c r="AI82" s="10">
        <f>_xll.BDP($D82,$AI$5)</f>
        <v>70.650000000000006</v>
      </c>
      <c r="AJ82" s="12" t="e">
        <v>#NAME?</v>
      </c>
    </row>
    <row r="83" spans="3:36" x14ac:dyDescent="0.25">
      <c r="C83">
        <v>78</v>
      </c>
      <c r="D83" s="1" t="str">
        <f>DATA!B80</f>
        <v>MOH US Equity</v>
      </c>
      <c r="E83" s="1" t="str">
        <f>_xll.BDP($D83,$E$5)</f>
        <v>MOLINA HEALTHCAR</v>
      </c>
      <c r="F83" s="2" t="str">
        <f>_xll.BDP($D83,$F$5)</f>
        <v>Health Care Providers &amp; Servic</v>
      </c>
      <c r="G83" s="2" t="str">
        <f>_xll.BDP($D83,$G$5)</f>
        <v>Managed Health Care</v>
      </c>
      <c r="H83" s="35" t="str">
        <f>_xll.BDP($D83,$H$5)</f>
        <v>08/02/2023</v>
      </c>
      <c r="I83" s="3">
        <f t="shared" ca="1" si="8"/>
        <v>2</v>
      </c>
      <c r="J83" s="2">
        <f>_xll.BDP($D83,$J$5)</f>
        <v>0</v>
      </c>
      <c r="K83" s="2" t="str">
        <f>_xll.BDP($D83,$K$5)</f>
        <v>#N/A Field Not Applicable</v>
      </c>
      <c r="L83" s="2" t="str">
        <f>_xll.BDP($D83,$L$5)</f>
        <v>#N/A Field Not Applicable</v>
      </c>
      <c r="M83" s="1" t="str">
        <f>_xll.BDP($D83,$M$5)</f>
        <v>UNITED STATES</v>
      </c>
      <c r="N83" s="1" t="str">
        <f>_xll.BDP($D83,$N$5)</f>
        <v>USD</v>
      </c>
      <c r="O83" s="4">
        <f>_xll.BDP($D83,$O$5)</f>
        <v>10.372680652680652</v>
      </c>
      <c r="P83" s="40">
        <f>_xll.BDP($D83,$P$5)</f>
        <v>19.346245061428469</v>
      </c>
      <c r="Q83" s="47">
        <f>_xll.BDP($D83,$Q$5)/1000000</f>
        <v>17652.567999999999</v>
      </c>
      <c r="R83" s="47">
        <f>_xll.BDP($D83,$R$5)</f>
        <v>12163.567999999999</v>
      </c>
      <c r="S83" s="47">
        <f t="shared" si="7"/>
        <v>-5489</v>
      </c>
      <c r="T83" s="40">
        <f>_xll.BDP($D83,$T$5)</f>
        <v>-3.7391008174386919</v>
      </c>
      <c r="U83" s="2">
        <f>VLOOKUP($D83,DATA!$B$3:$G$2400,6,0)</f>
        <v>0</v>
      </c>
      <c r="V83" s="2">
        <f>VLOOKUP($D83,DATA!$B$3:$AY$2400,47,0)</f>
        <v>0</v>
      </c>
      <c r="W83" s="2">
        <f>VLOOKUP($D83,DATA!$B$3:$AY$2400,48,0)</f>
        <v>0</v>
      </c>
      <c r="X83" s="2">
        <f>VLOOKUP($D83,DATA!$B$3:$AY$2400,49,0)</f>
        <v>0</v>
      </c>
      <c r="Y83" s="44">
        <f>VLOOKUP($D83,DATA!$B$3:$AY$2400,50,0)</f>
        <v>0</v>
      </c>
      <c r="Z83" s="45">
        <f t="shared" si="9"/>
        <v>-1</v>
      </c>
      <c r="AA83" s="42">
        <f>_xll.BDP($D83,$AA$5)</f>
        <v>374.3636474609375</v>
      </c>
      <c r="AB83" s="59">
        <f t="shared" si="10"/>
        <v>0.24671522399406398</v>
      </c>
      <c r="AC83" s="41">
        <f>$AD83/_xll.BDP($D83,$AC$5)-1</f>
        <v>-9.0666828175156144E-2</v>
      </c>
      <c r="AD83" s="36">
        <f>_xll.BDP($D83,$AD$5)</f>
        <v>300.27999999999997</v>
      </c>
      <c r="AE83" s="37">
        <f t="shared" si="11"/>
        <v>-2.6308778473425488E-3</v>
      </c>
      <c r="AF83" s="38">
        <f>_xll.BDP($D83,$AF$5)</f>
        <v>301.07</v>
      </c>
      <c r="AG83" s="10">
        <f>_xll.BDP($D83,$AG$5)</f>
        <v>374</v>
      </c>
      <c r="AH83" s="12" t="e">
        <v>#NAME?</v>
      </c>
      <c r="AI83" s="10">
        <f>_xll.BDP($D83,$AI$5)</f>
        <v>249.78</v>
      </c>
      <c r="AJ83" s="12" t="e">
        <v>#NAME?</v>
      </c>
    </row>
    <row r="84" spans="3:36" x14ac:dyDescent="0.25">
      <c r="C84">
        <v>79</v>
      </c>
      <c r="D84" s="1" t="str">
        <f>DATA!B81</f>
        <v>AMED US Equity</v>
      </c>
      <c r="E84" s="1" t="str">
        <f>_xll.BDP($D84,$E$5)</f>
        <v>AMEDISYS INC</v>
      </c>
      <c r="F84" s="2" t="str">
        <f>_xll.BDP($D84,$F$5)</f>
        <v>Health Care Providers &amp; Servic</v>
      </c>
      <c r="G84" s="2" t="str">
        <f>_xll.BDP($D84,$G$5)</f>
        <v>Health Care Services</v>
      </c>
      <c r="H84" s="35" t="str">
        <f>_xll.BDP($D84,$H$5)</f>
        <v>15/02/2023</v>
      </c>
      <c r="I84" s="3">
        <f t="shared" ca="1" si="8"/>
        <v>9</v>
      </c>
      <c r="J84" s="2">
        <f>_xll.BDP($D84,$J$5)</f>
        <v>0</v>
      </c>
      <c r="K84" s="2" t="str">
        <f>_xll.BDP($D84,$K$5)</f>
        <v>#N/A Field Not Applicable</v>
      </c>
      <c r="L84" s="2" t="str">
        <f>_xll.BDP($D84,$L$5)</f>
        <v>#N/A Field Not Applicable</v>
      </c>
      <c r="M84" s="1" t="str">
        <f>_xll.BDP($D84,$M$5)</f>
        <v>UNITED STATES</v>
      </c>
      <c r="N84" s="1" t="str">
        <f>_xll.BDP($D84,$N$5)</f>
        <v>USD</v>
      </c>
      <c r="O84" s="4">
        <f>_xll.BDP($D84,$O$5)</f>
        <v>17.476761575933299</v>
      </c>
      <c r="P84" s="40">
        <f>_xll.BDP($D84,$P$5)</f>
        <v>22.06663985485169</v>
      </c>
      <c r="Q84" s="47">
        <f>_xll.BDP($D84,$Q$5)/1000000</f>
        <v>2926.5533591599997</v>
      </c>
      <c r="R84" s="47">
        <f>_xll.BDP($D84,$R$5)</f>
        <v>3524.4293591599999</v>
      </c>
      <c r="S84" s="47">
        <f t="shared" si="7"/>
        <v>597.8760000000002</v>
      </c>
      <c r="T84" s="40">
        <f>_xll.BDP($D84,$T$5)</f>
        <v>2.5716899251191285</v>
      </c>
      <c r="U84" s="2">
        <f>VLOOKUP($D84,DATA!$B$3:$G$2400,6,0)</f>
        <v>0</v>
      </c>
      <c r="V84" s="2">
        <f>VLOOKUP($D84,DATA!$B$3:$AY$2400,47,0)</f>
        <v>0</v>
      </c>
      <c r="W84" s="2">
        <f>VLOOKUP($D84,DATA!$B$3:$AY$2400,48,0)</f>
        <v>0</v>
      </c>
      <c r="X84" s="2">
        <f>VLOOKUP($D84,DATA!$B$3:$AY$2400,49,0)</f>
        <v>0</v>
      </c>
      <c r="Y84" s="44">
        <f>VLOOKUP($D84,DATA!$B$3:$AY$2400,50,0)</f>
        <v>0</v>
      </c>
      <c r="Z84" s="45">
        <f t="shared" si="9"/>
        <v>-1</v>
      </c>
      <c r="AA84" s="42">
        <f>_xll.BDP($D84,$AA$5)</f>
        <v>107.16666412353516</v>
      </c>
      <c r="AB84" s="59">
        <f t="shared" si="10"/>
        <v>0.18928713931345187</v>
      </c>
      <c r="AC84" s="41">
        <f>$AD84/_xll.BDP($D84,$AC$5)-1</f>
        <v>7.8644960497964878E-2</v>
      </c>
      <c r="AD84" s="36">
        <f>_xll.BDP($D84,$AD$5)</f>
        <v>90.11</v>
      </c>
      <c r="AE84" s="37">
        <f t="shared" si="11"/>
        <v>-2.2528021307291101E-2</v>
      </c>
      <c r="AF84" s="38">
        <f>_xll.BDP($D84,$AF$5)</f>
        <v>92.14</v>
      </c>
      <c r="AG84" s="10">
        <f>_xll.BDP($D84,$AG$5)</f>
        <v>179.91</v>
      </c>
      <c r="AH84" s="12" t="e">
        <v>#NAME?</v>
      </c>
      <c r="AI84" s="10">
        <f>_xll.BDP($D84,$AI$5)</f>
        <v>79.3</v>
      </c>
      <c r="AJ84" s="12" t="e">
        <v>#NAME?</v>
      </c>
    </row>
    <row r="85" spans="3:36" x14ac:dyDescent="0.25">
      <c r="C85">
        <v>80</v>
      </c>
      <c r="D85" s="1" t="str">
        <f>DATA!B82</f>
        <v>DVA US Equity</v>
      </c>
      <c r="E85" s="1" t="str">
        <f>_xll.BDP($D85,$E$5)</f>
        <v>DAVITA INC</v>
      </c>
      <c r="F85" s="2" t="str">
        <f>_xll.BDP($D85,$F$5)</f>
        <v>Health Care Providers &amp; Servic</v>
      </c>
      <c r="G85" s="2" t="str">
        <f>_xll.BDP($D85,$G$5)</f>
        <v>Health Care Services</v>
      </c>
      <c r="H85" s="35" t="str">
        <f>_xll.BDP($D85,$H$5)</f>
        <v>22/02/2023</v>
      </c>
      <c r="I85" s="3">
        <f t="shared" ca="1" si="8"/>
        <v>16</v>
      </c>
      <c r="J85" s="2">
        <f>_xll.BDP($D85,$J$5)</f>
        <v>0</v>
      </c>
      <c r="K85" s="2" t="str">
        <f>_xll.BDP($D85,$K$5)</f>
        <v>#N/A Field Not Applicable</v>
      </c>
      <c r="L85" s="2" t="str">
        <f>_xll.BDP($D85,$L$5)</f>
        <v>#N/A Field Not Applicable</v>
      </c>
      <c r="M85" s="1" t="str">
        <f>_xll.BDP($D85,$M$5)</f>
        <v>UNITED STATES</v>
      </c>
      <c r="N85" s="1" t="str">
        <f>_xll.BDP($D85,$N$5)</f>
        <v>USD</v>
      </c>
      <c r="O85" s="4">
        <f>_xll.BDP($D85,$O$5)</f>
        <v>7.9890428393725141</v>
      </c>
      <c r="P85" s="40">
        <f>_xll.BDP($D85,$P$5)</f>
        <v>11.329984723794738</v>
      </c>
      <c r="Q85" s="47">
        <f>_xll.BDP($D85,$Q$5)/1000000</f>
        <v>7544.0730000000003</v>
      </c>
      <c r="R85" s="47">
        <f>_xll.BDP($D85,$R$5)</f>
        <v>20679.142</v>
      </c>
      <c r="S85" s="47">
        <f t="shared" si="7"/>
        <v>13135.069</v>
      </c>
      <c r="T85" s="40">
        <f>_xll.BDP($D85,$T$5)</f>
        <v>5.3053050941605706</v>
      </c>
      <c r="U85" s="2">
        <f>VLOOKUP($D85,DATA!$B$3:$G$2400,6,0)</f>
        <v>0</v>
      </c>
      <c r="V85" s="2">
        <f>VLOOKUP($D85,DATA!$B$3:$AY$2400,47,0)</f>
        <v>0</v>
      </c>
      <c r="W85" s="2">
        <f>VLOOKUP($D85,DATA!$B$3:$AY$2400,48,0)</f>
        <v>0</v>
      </c>
      <c r="X85" s="2">
        <f>VLOOKUP($D85,DATA!$B$3:$AY$2400,49,0)</f>
        <v>0</v>
      </c>
      <c r="Y85" s="44">
        <f>VLOOKUP($D85,DATA!$B$3:$AY$2400,50,0)</f>
        <v>0</v>
      </c>
      <c r="Z85" s="45">
        <f t="shared" si="9"/>
        <v>-1</v>
      </c>
      <c r="AA85" s="42">
        <f>_xll.BDP($D85,$AA$5)</f>
        <v>80</v>
      </c>
      <c r="AB85" s="59">
        <f t="shared" si="10"/>
        <v>-4.5915324985092321E-2</v>
      </c>
      <c r="AC85" s="41">
        <f>$AD85/_xll.BDP($D85,$AC$5)-1</f>
        <v>0.12294094013660084</v>
      </c>
      <c r="AD85" s="36">
        <f>_xll.BDP($D85,$AD$5)</f>
        <v>83.85</v>
      </c>
      <c r="AE85" s="37">
        <f t="shared" si="11"/>
        <v>-1.9439475253428859E-2</v>
      </c>
      <c r="AF85" s="38">
        <f>_xll.BDP($D85,$AF$5)</f>
        <v>85.48</v>
      </c>
      <c r="AG85" s="10">
        <f>_xll.BDP($D85,$AG$5)</f>
        <v>124.81</v>
      </c>
      <c r="AH85" s="12" t="e">
        <v>#NAME?</v>
      </c>
      <c r="AI85" s="10">
        <f>_xll.BDP($D85,$AI$5)</f>
        <v>65.28</v>
      </c>
      <c r="AJ85" s="12" t="e">
        <v>#NAME?</v>
      </c>
    </row>
    <row r="86" spans="3:36" x14ac:dyDescent="0.25">
      <c r="C86">
        <v>81</v>
      </c>
      <c r="D86" s="1" t="str">
        <f>DATA!B83</f>
        <v>DGX US Equity</v>
      </c>
      <c r="E86" s="1" t="str">
        <f>_xll.BDP($D86,$E$5)</f>
        <v>QUEST DIAGNOSTIC</v>
      </c>
      <c r="F86" s="2" t="str">
        <f>_xll.BDP($D86,$F$5)</f>
        <v>Health Care Providers &amp; Servic</v>
      </c>
      <c r="G86" s="2" t="str">
        <f>_xll.BDP($D86,$G$5)</f>
        <v>Health Care Services</v>
      </c>
      <c r="H86" s="35" t="str">
        <f>_xll.BDP($D86,$H$5)</f>
        <v>21/04/2023</v>
      </c>
      <c r="I86" s="3">
        <f t="shared" ca="1" si="8"/>
        <v>74</v>
      </c>
      <c r="J86" s="2">
        <f>_xll.BDP($D86,$J$5)</f>
        <v>2.64</v>
      </c>
      <c r="K86" s="2" t="str">
        <f>_xll.BDP($D86,$K$5)</f>
        <v>06/04/2023</v>
      </c>
      <c r="L86" s="2" t="str">
        <f>_xll.BDP($D86,$L$5)</f>
        <v>24/04/2023</v>
      </c>
      <c r="M86" s="1" t="str">
        <f>_xll.BDP($D86,$M$5)</f>
        <v>UNITED STATES</v>
      </c>
      <c r="N86" s="1" t="str">
        <f>_xll.BDP($D86,$N$5)</f>
        <v>USD</v>
      </c>
      <c r="O86" s="4">
        <f>_xll.BDP($D86,$O$5)</f>
        <v>10.826053000366151</v>
      </c>
      <c r="P86" s="40">
        <f>_xll.BDP($D86,$P$5)</f>
        <v>16.858429011858821</v>
      </c>
      <c r="Q86" s="47">
        <f>_xll.BDP($D86,$Q$5)/1000000</f>
        <v>16062.810000000001</v>
      </c>
      <c r="R86" s="47">
        <f>_xll.BDP($D86,$R$5)</f>
        <v>20406.810000000001</v>
      </c>
      <c r="S86" s="47">
        <f t="shared" si="7"/>
        <v>4344</v>
      </c>
      <c r="T86" s="40">
        <f>_xll.BDP($D86,$T$5)</f>
        <v>2.309383378016086</v>
      </c>
      <c r="U86" s="2">
        <f>VLOOKUP($D86,DATA!$B$3:$G$2400,6,0)</f>
        <v>0</v>
      </c>
      <c r="V86" s="2">
        <f>VLOOKUP($D86,DATA!$B$3:$AY$2400,47,0)</f>
        <v>0</v>
      </c>
      <c r="W86" s="2">
        <f>VLOOKUP($D86,DATA!$B$3:$AY$2400,48,0)</f>
        <v>0</v>
      </c>
      <c r="X86" s="2">
        <f>VLOOKUP($D86,DATA!$B$3:$AY$2400,49,0)</f>
        <v>0</v>
      </c>
      <c r="Y86" s="44">
        <f>VLOOKUP($D86,DATA!$B$3:$AY$2400,50,0)</f>
        <v>0</v>
      </c>
      <c r="Z86" s="45">
        <f t="shared" si="9"/>
        <v>-1</v>
      </c>
      <c r="AA86" s="42">
        <f>_xll.BDP($D86,$AA$5)</f>
        <v>149.93333435058594</v>
      </c>
      <c r="AB86" s="59">
        <f t="shared" si="10"/>
        <v>4.1420673408251396E-2</v>
      </c>
      <c r="AC86" s="41">
        <f>$AD86/_xll.BDP($D86,$AC$5)-1</f>
        <v>-7.9711071337253858E-2</v>
      </c>
      <c r="AD86" s="36">
        <f>_xll.BDP($D86,$AD$5)</f>
        <v>143.97</v>
      </c>
      <c r="AE86" s="37">
        <f t="shared" si="11"/>
        <v>8.0572341460026162E-3</v>
      </c>
      <c r="AF86" s="38">
        <f>_xll.BDP($D86,$AF$5)</f>
        <v>142.81</v>
      </c>
      <c r="AG86" s="10">
        <f>_xll.BDP($D86,$AG$5)</f>
        <v>158.3356</v>
      </c>
      <c r="AH86" s="12" t="e">
        <v>#NAME?</v>
      </c>
      <c r="AI86" s="10">
        <f>_xll.BDP($D86,$AI$5)</f>
        <v>120.4</v>
      </c>
      <c r="AJ86" s="12" t="e">
        <v>#NAME?</v>
      </c>
    </row>
    <row r="87" spans="3:36" x14ac:dyDescent="0.25">
      <c r="C87">
        <v>82</v>
      </c>
      <c r="D87" s="1" t="str">
        <f>DATA!B84</f>
        <v>UNH US Equity</v>
      </c>
      <c r="E87" s="1" t="str">
        <f>_xll.BDP($D87,$E$5)</f>
        <v>UNITEDHEALTH GRP</v>
      </c>
      <c r="F87" s="2" t="str">
        <f>_xll.BDP($D87,$F$5)</f>
        <v>Health Care Providers &amp; Servic</v>
      </c>
      <c r="G87" s="2" t="str">
        <f>_xll.BDP($D87,$G$5)</f>
        <v>Managed Health Care</v>
      </c>
      <c r="H87" s="35" t="str">
        <f>_xll.BDP($D87,$H$5)</f>
        <v>14/04/2023</v>
      </c>
      <c r="I87" s="3">
        <f t="shared" ca="1" si="8"/>
        <v>67</v>
      </c>
      <c r="J87" s="2">
        <f>_xll.BDP($D87,$J$5)</f>
        <v>6.4</v>
      </c>
      <c r="K87" s="2" t="str">
        <f>_xll.BDP($D87,$K$5)</f>
        <v>02/12/2022</v>
      </c>
      <c r="L87" s="2" t="str">
        <f>_xll.BDP($D87,$L$5)</f>
        <v>13/12/2022</v>
      </c>
      <c r="M87" s="1" t="str">
        <f>_xll.BDP($D87,$M$5)</f>
        <v>UNITED STATES</v>
      </c>
      <c r="N87" s="1" t="str">
        <f>_xll.BDP($D87,$N$5)</f>
        <v>USD</v>
      </c>
      <c r="O87" s="4">
        <f>_xll.BDP($D87,$O$5)</f>
        <v>16.647782403643788</v>
      </c>
      <c r="P87" s="40">
        <f>_xll.BDP($D87,$P$5)</f>
        <v>22.345682155866566</v>
      </c>
      <c r="Q87" s="47">
        <f>_xll.BDP($D87,$Q$5)/1000000</f>
        <v>442418.9578108649</v>
      </c>
      <c r="R87" s="47">
        <f>_xll.BDP($D87,$R$5)</f>
        <v>477027.95781086496</v>
      </c>
      <c r="S87" s="47">
        <f t="shared" si="7"/>
        <v>34609.000000000058</v>
      </c>
      <c r="T87" s="40">
        <f>_xll.BDP($D87,$T$5)</f>
        <v>0.93331239202136018</v>
      </c>
      <c r="U87" s="2">
        <f>VLOOKUP($D87,DATA!$B$3:$G$2400,6,0)</f>
        <v>0</v>
      </c>
      <c r="V87" s="2">
        <f>VLOOKUP($D87,DATA!$B$3:$AY$2400,47,0)</f>
        <v>0</v>
      </c>
      <c r="W87" s="2">
        <f>VLOOKUP($D87,DATA!$B$3:$AY$2400,48,0)</f>
        <v>0</v>
      </c>
      <c r="X87" s="2">
        <f>VLOOKUP($D87,DATA!$B$3:$AY$2400,49,0)</f>
        <v>0</v>
      </c>
      <c r="Y87" s="44">
        <f>VLOOKUP($D87,DATA!$B$3:$AY$2400,50,0)</f>
        <v>0</v>
      </c>
      <c r="Z87" s="45">
        <f t="shared" si="9"/>
        <v>-1</v>
      </c>
      <c r="AA87" s="42">
        <f>_xll.BDP($D87,$AA$5)</f>
        <v>594.29168701171875</v>
      </c>
      <c r="AB87" s="59">
        <f t="shared" si="10"/>
        <v>0.25643062793175209</v>
      </c>
      <c r="AC87" s="41">
        <f>$AD87/_xll.BDP($D87,$AC$5)-1</f>
        <v>-0.10785016409521286</v>
      </c>
      <c r="AD87" s="36">
        <f>_xll.BDP($D87,$AD$5)</f>
        <v>473</v>
      </c>
      <c r="AE87" s="37">
        <f t="shared" si="11"/>
        <v>2.0718816067653661E-3</v>
      </c>
      <c r="AF87" s="38">
        <f>_xll.BDP($D87,$AF$5)</f>
        <v>472.02</v>
      </c>
      <c r="AG87" s="10">
        <f>_xll.BDP($D87,$AG$5)</f>
        <v>558.1</v>
      </c>
      <c r="AH87" s="12" t="e">
        <v>#NAME?</v>
      </c>
      <c r="AI87" s="10">
        <f>_xll.BDP($D87,$AI$5)</f>
        <v>445.73500000000001</v>
      </c>
      <c r="AJ87" s="12" t="e">
        <v>#NAME?</v>
      </c>
    </row>
    <row r="88" spans="3:36" x14ac:dyDescent="0.25">
      <c r="C88">
        <v>83</v>
      </c>
      <c r="D88" s="1" t="str">
        <f>DATA!B85</f>
        <v>CLX US Equity</v>
      </c>
      <c r="E88" s="1" t="str">
        <f>_xll.BDP($D88,$E$5)</f>
        <v>CLOROX CO</v>
      </c>
      <c r="F88" s="2" t="str">
        <f>_xll.BDP($D88,$F$5)</f>
        <v>Household Products</v>
      </c>
      <c r="G88" s="2" t="str">
        <f>_xll.BDP($D88,$G$5)</f>
        <v>Household Products</v>
      </c>
      <c r="H88" s="35" t="str">
        <f>_xll.BDP($D88,$H$5)</f>
        <v>02/05/2023</v>
      </c>
      <c r="I88" s="3">
        <f t="shared" ca="1" si="8"/>
        <v>85</v>
      </c>
      <c r="J88" s="2">
        <f>_xll.BDP($D88,$J$5)</f>
        <v>3.48</v>
      </c>
      <c r="K88" s="2" t="str">
        <f>_xll.BDP($D88,$K$5)</f>
        <v>24/01/2023</v>
      </c>
      <c r="L88" s="2" t="str">
        <f>_xll.BDP($D88,$L$5)</f>
        <v>10/02/2023</v>
      </c>
      <c r="M88" s="1" t="str">
        <f>_xll.BDP($D88,$M$5)</f>
        <v>UNITED STATES</v>
      </c>
      <c r="N88" s="1" t="str">
        <f>_xll.BDP($D88,$N$5)</f>
        <v>USD</v>
      </c>
      <c r="O88" s="4">
        <f>_xll.BDP($D88,$O$5)</f>
        <v>18.313047915348836</v>
      </c>
      <c r="P88" s="40">
        <f>_xll.BDP($D88,$P$5)</f>
        <v>38.184865889021175</v>
      </c>
      <c r="Q88" s="47">
        <f>_xll.BDP($D88,$Q$5)/1000000</f>
        <v>18717.114715200001</v>
      </c>
      <c r="R88" s="47">
        <f>_xll.BDP($D88,$R$5)</f>
        <v>21802.114715200001</v>
      </c>
      <c r="S88" s="47">
        <f t="shared" si="7"/>
        <v>3085</v>
      </c>
      <c r="T88" s="40">
        <f>_xll.BDP($D88,$T$5)</f>
        <v>3.0301455301455302</v>
      </c>
      <c r="U88" s="2">
        <f>VLOOKUP($D88,DATA!$B$3:$G$2400,6,0)</f>
        <v>0</v>
      </c>
      <c r="V88" s="2">
        <f>VLOOKUP($D88,DATA!$B$3:$AY$2400,47,0)</f>
        <v>0</v>
      </c>
      <c r="W88" s="2">
        <f>VLOOKUP($D88,DATA!$B$3:$AY$2400,48,0)</f>
        <v>0</v>
      </c>
      <c r="X88" s="2">
        <f>VLOOKUP($D88,DATA!$B$3:$AY$2400,49,0)</f>
        <v>0</v>
      </c>
      <c r="Y88" s="44">
        <f>VLOOKUP($D88,DATA!$B$3:$AY$2400,50,0)</f>
        <v>0</v>
      </c>
      <c r="Z88" s="45">
        <f t="shared" si="9"/>
        <v>-1</v>
      </c>
      <c r="AA88" s="42">
        <f>_xll.BDP($D88,$AA$5)</f>
        <v>140.05262756347656</v>
      </c>
      <c r="AB88" s="59">
        <f t="shared" si="10"/>
        <v>-7.884354404448457E-2</v>
      </c>
      <c r="AC88" s="41">
        <f>$AD88/_xll.BDP($D88,$AC$5)-1</f>
        <v>8.3446162616689135E-2</v>
      </c>
      <c r="AD88" s="36">
        <f>_xll.BDP($D88,$AD$5)</f>
        <v>152.04</v>
      </c>
      <c r="AE88" s="37">
        <f t="shared" si="11"/>
        <v>-1.7955801104972496E-2</v>
      </c>
      <c r="AF88" s="38">
        <f>_xll.BDP($D88,$AF$5)</f>
        <v>154.77000000000001</v>
      </c>
      <c r="AG88" s="10">
        <f>_xll.BDP($D88,$AG$5)</f>
        <v>160.59</v>
      </c>
      <c r="AH88" s="12" t="e">
        <v>#NAME?</v>
      </c>
      <c r="AI88" s="10">
        <f>_xll.BDP($D88,$AI$5)</f>
        <v>120.5</v>
      </c>
      <c r="AJ88" s="12" t="e">
        <v>#NAME?</v>
      </c>
    </row>
    <row r="89" spans="3:36" x14ac:dyDescent="0.25">
      <c r="C89">
        <v>84</v>
      </c>
      <c r="D89" s="1" t="str">
        <f>DATA!B86</f>
        <v>KMB US Equity</v>
      </c>
      <c r="E89" s="1" t="str">
        <f>_xll.BDP($D89,$E$5)</f>
        <v>KIMBERLY-CLARK</v>
      </c>
      <c r="F89" s="2" t="str">
        <f>_xll.BDP($D89,$F$5)</f>
        <v>Household Products</v>
      </c>
      <c r="G89" s="2" t="str">
        <f>_xll.BDP($D89,$G$5)</f>
        <v>Household Products</v>
      </c>
      <c r="H89" s="35" t="str">
        <f>_xll.BDP($D89,$H$5)</f>
        <v>21/04/2023</v>
      </c>
      <c r="I89" s="3">
        <f t="shared" ca="1" si="8"/>
        <v>74</v>
      </c>
      <c r="J89" s="2">
        <f>_xll.BDP($D89,$J$5)</f>
        <v>4.6399999999999997</v>
      </c>
      <c r="K89" s="2" t="str">
        <f>_xll.BDP($D89,$K$5)</f>
        <v>09/03/2023</v>
      </c>
      <c r="L89" s="2" t="str">
        <f>_xll.BDP($D89,$L$5)</f>
        <v>04/04/2023</v>
      </c>
      <c r="M89" s="1" t="str">
        <f>_xll.BDP($D89,$M$5)</f>
        <v>UNITED STATES</v>
      </c>
      <c r="N89" s="1" t="str">
        <f>_xll.BDP($D89,$N$5)</f>
        <v>USD</v>
      </c>
      <c r="O89" s="4">
        <f>_xll.BDP($D89,$O$5)</f>
        <v>16.013474601299468</v>
      </c>
      <c r="P89" s="40">
        <f>_xll.BDP($D89,$P$5)</f>
        <v>23.418902292277497</v>
      </c>
      <c r="Q89" s="47">
        <f>_xll.BDP($D89,$Q$5)/1000000</f>
        <v>44083.757305630403</v>
      </c>
      <c r="R89" s="47">
        <f>_xll.BDP($D89,$R$5)</f>
        <v>52489.757305630403</v>
      </c>
      <c r="S89" s="47">
        <f t="shared" si="7"/>
        <v>8406</v>
      </c>
      <c r="T89" s="40">
        <f>_xll.BDP($D89,$T$5)</f>
        <v>2.3275109170305677</v>
      </c>
      <c r="U89" s="2">
        <f>VLOOKUP($D89,DATA!$B$3:$G$2400,6,0)</f>
        <v>0</v>
      </c>
      <c r="V89" s="2">
        <f>VLOOKUP($D89,DATA!$B$3:$AY$2400,47,0)</f>
        <v>0</v>
      </c>
      <c r="W89" s="2">
        <f>VLOOKUP($D89,DATA!$B$3:$AY$2400,48,0)</f>
        <v>0</v>
      </c>
      <c r="X89" s="2">
        <f>VLOOKUP($D89,DATA!$B$3:$AY$2400,49,0)</f>
        <v>0</v>
      </c>
      <c r="Y89" s="44">
        <f>VLOOKUP($D89,DATA!$B$3:$AY$2400,50,0)</f>
        <v>0</v>
      </c>
      <c r="Z89" s="45">
        <f t="shared" si="9"/>
        <v>-1</v>
      </c>
      <c r="AA89" s="42">
        <f>_xll.BDP($D89,$AA$5)</f>
        <v>128.90554809570313</v>
      </c>
      <c r="AB89" s="59">
        <f t="shared" si="10"/>
        <v>-1.1081334133462795E-2</v>
      </c>
      <c r="AC89" s="41">
        <f>$AD89/_xll.BDP($D89,$AC$5)-1</f>
        <v>-3.977900552486191E-2</v>
      </c>
      <c r="AD89" s="36">
        <f>_xll.BDP($D89,$AD$5)</f>
        <v>130.35</v>
      </c>
      <c r="AE89" s="37">
        <f t="shared" si="11"/>
        <v>-6.9812044495588541E-3</v>
      </c>
      <c r="AF89" s="38">
        <f>_xll.BDP($D89,$AF$5)</f>
        <v>131.26</v>
      </c>
      <c r="AG89" s="10">
        <f>_xll.BDP($D89,$AG$5)</f>
        <v>144.53</v>
      </c>
      <c r="AH89" s="12" t="e">
        <v>#NAME?</v>
      </c>
      <c r="AI89" s="10">
        <f>_xll.BDP($D89,$AI$5)</f>
        <v>108.74</v>
      </c>
      <c r="AJ89" s="12" t="e">
        <v>#NAME?</v>
      </c>
    </row>
    <row r="90" spans="3:36" x14ac:dyDescent="0.25">
      <c r="C90">
        <v>85</v>
      </c>
      <c r="D90" s="1" t="str">
        <f>DATA!B87</f>
        <v>CHD US Equity</v>
      </c>
      <c r="E90" s="1" t="str">
        <f>_xll.BDP($D90,$E$5)</f>
        <v>CHURCH &amp; DWIGHT</v>
      </c>
      <c r="F90" s="2" t="str">
        <f>_xll.BDP($D90,$F$5)</f>
        <v>Household Products</v>
      </c>
      <c r="G90" s="2" t="str">
        <f>_xll.BDP($D90,$G$5)</f>
        <v>Household Products</v>
      </c>
      <c r="H90" s="35" t="str">
        <f>_xll.BDP($D90,$H$5)</f>
        <v>28/04/2023</v>
      </c>
      <c r="I90" s="3">
        <f t="shared" ca="1" si="8"/>
        <v>81</v>
      </c>
      <c r="J90" s="2">
        <f>_xll.BDP($D90,$J$5)</f>
        <v>1.05</v>
      </c>
      <c r="K90" s="2" t="str">
        <f>_xll.BDP($D90,$K$5)</f>
        <v>14/02/2023</v>
      </c>
      <c r="L90" s="2" t="str">
        <f>_xll.BDP($D90,$L$5)</f>
        <v>01/03/2023</v>
      </c>
      <c r="M90" s="1" t="str">
        <f>_xll.BDP($D90,$M$5)</f>
        <v>UNITED STATES</v>
      </c>
      <c r="N90" s="1" t="str">
        <f>_xll.BDP($D90,$N$5)</f>
        <v>USD</v>
      </c>
      <c r="O90" s="4">
        <f>_xll.BDP($D90,$O$5)</f>
        <v>17.968235445512299</v>
      </c>
      <c r="P90" s="40">
        <f>_xll.BDP($D90,$P$5)</f>
        <v>27.955984860489107</v>
      </c>
      <c r="Q90" s="47">
        <f>_xll.BDP($D90,$Q$5)/1000000</f>
        <v>20380.077758789997</v>
      </c>
      <c r="R90" s="47">
        <f>_xll.BDP($D90,$R$5)</f>
        <v>22783.277758789998</v>
      </c>
      <c r="S90" s="47">
        <f t="shared" si="7"/>
        <v>2403.2000000000007</v>
      </c>
      <c r="T90" s="40">
        <f>_xll.BDP($D90,$T$5)</f>
        <v>2.8612930110727466</v>
      </c>
      <c r="U90" s="2">
        <f>VLOOKUP($D90,DATA!$B$3:$G$2400,6,0)</f>
        <v>0</v>
      </c>
      <c r="V90" s="2">
        <f>VLOOKUP($D90,DATA!$B$3:$AY$2400,47,0)</f>
        <v>0</v>
      </c>
      <c r="W90" s="2">
        <f>VLOOKUP($D90,DATA!$B$3:$AY$2400,48,0)</f>
        <v>0</v>
      </c>
      <c r="X90" s="2">
        <f>VLOOKUP($D90,DATA!$B$3:$AY$2400,49,0)</f>
        <v>0</v>
      </c>
      <c r="Y90" s="44">
        <f>VLOOKUP($D90,DATA!$B$3:$AY$2400,50,0)</f>
        <v>0</v>
      </c>
      <c r="Z90" s="45">
        <f t="shared" si="9"/>
        <v>-1</v>
      </c>
      <c r="AA90" s="42">
        <f>_xll.BDP($D90,$AA$5)</f>
        <v>84.052635192871094</v>
      </c>
      <c r="AB90" s="59">
        <f t="shared" si="10"/>
        <v>1.1707212239661757E-2</v>
      </c>
      <c r="AC90" s="41">
        <f>$AD90/_xll.BDP($D90,$AC$5)-1</f>
        <v>3.0641359632799903E-2</v>
      </c>
      <c r="AD90" s="36">
        <f>_xll.BDP($D90,$AD$5)</f>
        <v>83.08</v>
      </c>
      <c r="AE90" s="37">
        <f t="shared" si="11"/>
        <v>2.1665864227249955E-3</v>
      </c>
      <c r="AF90" s="38">
        <f>_xll.BDP($D90,$AF$5)</f>
        <v>82.9</v>
      </c>
      <c r="AG90" s="10">
        <f>_xll.BDP($D90,$AG$5)</f>
        <v>105.28</v>
      </c>
      <c r="AH90" s="12" t="e">
        <v>#NAME?</v>
      </c>
      <c r="AI90" s="10">
        <f>_xll.BDP($D90,$AI$5)</f>
        <v>70.16</v>
      </c>
      <c r="AJ90" s="12" t="e">
        <v>#NAME?</v>
      </c>
    </row>
    <row r="91" spans="3:36" x14ac:dyDescent="0.25">
      <c r="C91">
        <v>86</v>
      </c>
      <c r="D91" s="1" t="str">
        <f>DATA!B88</f>
        <v>ABBV US Equity</v>
      </c>
      <c r="E91" s="1" t="str">
        <f>_xll.BDP($D91,$E$5)</f>
        <v>ABBVIE INC</v>
      </c>
      <c r="F91" s="2" t="str">
        <f>_xll.BDP($D91,$F$5)</f>
        <v>Biotechnology</v>
      </c>
      <c r="G91" s="2" t="str">
        <f>_xll.BDP($D91,$G$5)</f>
        <v>Biotechnology</v>
      </c>
      <c r="H91" s="35" t="str">
        <f>_xll.BDP($D91,$H$5)</f>
        <v>09/02/2023</v>
      </c>
      <c r="I91" s="3">
        <f t="shared" ca="1" si="8"/>
        <v>3</v>
      </c>
      <c r="J91" s="2">
        <f>_xll.BDP($D91,$J$5)</f>
        <v>5.31</v>
      </c>
      <c r="K91" s="2" t="str">
        <f>_xll.BDP($D91,$K$5)</f>
        <v>12/01/2023</v>
      </c>
      <c r="L91" s="2" t="str">
        <f>_xll.BDP($D91,$L$5)</f>
        <v>15/02/2023</v>
      </c>
      <c r="M91" s="1" t="str">
        <f>_xll.BDP($D91,$M$5)</f>
        <v>UNITED STATES</v>
      </c>
      <c r="N91" s="1" t="str">
        <f>_xll.BDP($D91,$N$5)</f>
        <v>USD</v>
      </c>
      <c r="O91" s="4">
        <f>_xll.BDP($D91,$O$5)</f>
        <v>10.509593378208068</v>
      </c>
      <c r="P91" s="40">
        <f>_xll.BDP($D91,$P$5)</f>
        <v>14.334183746188872</v>
      </c>
      <c r="Q91" s="47">
        <f>_xll.BDP($D91,$Q$5)/1000000</f>
        <v>257862.14287148003</v>
      </c>
      <c r="R91" s="47">
        <f>_xll.BDP($D91,$R$5)</f>
        <v>315622.14287148003</v>
      </c>
      <c r="S91" s="47">
        <f t="shared" si="7"/>
        <v>57760</v>
      </c>
      <c r="T91" s="40">
        <f>_xll.BDP($D91,$T$5)</f>
        <v>2.222149511124798</v>
      </c>
      <c r="U91" s="2">
        <f>VLOOKUP($D91,DATA!$B$3:$G$2400,6,0)</f>
        <v>0</v>
      </c>
      <c r="V91" s="2">
        <f>VLOOKUP($D91,DATA!$B$3:$AY$2400,47,0)</f>
        <v>0</v>
      </c>
      <c r="W91" s="2">
        <f>VLOOKUP($D91,DATA!$B$3:$AY$2400,48,0)</f>
        <v>0</v>
      </c>
      <c r="X91" s="2">
        <f>VLOOKUP($D91,DATA!$B$3:$AY$2400,49,0)</f>
        <v>0</v>
      </c>
      <c r="Y91" s="44">
        <f>VLOOKUP($D91,DATA!$B$3:$AY$2400,50,0)</f>
        <v>0</v>
      </c>
      <c r="Z91" s="45">
        <f t="shared" si="9"/>
        <v>-1</v>
      </c>
      <c r="AA91" s="42">
        <f>_xll.BDP($D91,$AA$5)</f>
        <v>163.71905517578125</v>
      </c>
      <c r="AB91" s="59">
        <f t="shared" si="10"/>
        <v>0.12637808858466637</v>
      </c>
      <c r="AC91" s="41">
        <f>$AD91/_xll.BDP($D91,$AC$5)-1</f>
        <v>-0.10061258585483579</v>
      </c>
      <c r="AD91" s="36">
        <f>_xll.BDP($D91,$AD$5)</f>
        <v>145.35</v>
      </c>
      <c r="AE91" s="37">
        <f t="shared" si="11"/>
        <v>1.0319917440660866E-3</v>
      </c>
      <c r="AF91" s="38">
        <f>_xll.BDP($D91,$AF$5)</f>
        <v>145.19999999999999</v>
      </c>
      <c r="AG91" s="10">
        <f>_xll.BDP($D91,$AG$5)</f>
        <v>175.91</v>
      </c>
      <c r="AH91" s="12" t="e">
        <v>#NAME?</v>
      </c>
      <c r="AI91" s="10">
        <f>_xll.BDP($D91,$AI$5)</f>
        <v>134.09</v>
      </c>
      <c r="AJ91" s="12" t="e">
        <v>#NAME?</v>
      </c>
    </row>
    <row r="92" spans="3:36" x14ac:dyDescent="0.25">
      <c r="C92">
        <v>87</v>
      </c>
      <c r="D92" s="1" t="str">
        <f>DATA!B89</f>
        <v>BMY US Equity</v>
      </c>
      <c r="E92" s="1" t="str">
        <f>_xll.BDP($D92,$E$5)</f>
        <v>BRISTOL-MYER SQB</v>
      </c>
      <c r="F92" s="2" t="str">
        <f>_xll.BDP($D92,$F$5)</f>
        <v>Pharmaceuticals</v>
      </c>
      <c r="G92" s="2" t="str">
        <f>_xll.BDP($D92,$G$5)</f>
        <v>Pharmaceuticals</v>
      </c>
      <c r="H92" s="35" t="str">
        <f>_xll.BDP($D92,$H$5)</f>
        <v>27/04/2023</v>
      </c>
      <c r="I92" s="3">
        <f t="shared" ca="1" si="8"/>
        <v>80</v>
      </c>
      <c r="J92" s="2">
        <f>_xll.BDP($D92,$J$5)</f>
        <v>2.19</v>
      </c>
      <c r="K92" s="2" t="str">
        <f>_xll.BDP($D92,$K$5)</f>
        <v>05/01/2023</v>
      </c>
      <c r="L92" s="2" t="str">
        <f>_xll.BDP($D92,$L$5)</f>
        <v>01/02/2023</v>
      </c>
      <c r="M92" s="1" t="str">
        <f>_xll.BDP($D92,$M$5)</f>
        <v>UNITED STATES</v>
      </c>
      <c r="N92" s="1" t="str">
        <f>_xll.BDP($D92,$N$5)</f>
        <v>USD</v>
      </c>
      <c r="O92" s="4">
        <f>_xll.BDP($D92,$O$5)</f>
        <v>7.8877590046475605</v>
      </c>
      <c r="P92" s="40">
        <f>_xll.BDP($D92,$P$5)</f>
        <v>19.712548525055308</v>
      </c>
      <c r="Q92" s="47">
        <f>_xll.BDP($D92,$Q$5)/1000000</f>
        <v>158866.70112784</v>
      </c>
      <c r="R92" s="47">
        <f>_xll.BDP($D92,$R$5)</f>
        <v>188933.70112784</v>
      </c>
      <c r="S92" s="47">
        <f t="shared" si="7"/>
        <v>30067</v>
      </c>
      <c r="T92" s="40">
        <f>_xll.BDP($D92,$T$5)</f>
        <v>1.6162125623960066</v>
      </c>
      <c r="U92" s="2">
        <f>VLOOKUP($D92,DATA!$B$3:$G$2400,6,0)</f>
        <v>0</v>
      </c>
      <c r="V92" s="2">
        <f>VLOOKUP($D92,DATA!$B$3:$AY$2400,47,0)</f>
        <v>0</v>
      </c>
      <c r="W92" s="2">
        <f>VLOOKUP($D92,DATA!$B$3:$AY$2400,48,0)</f>
        <v>0</v>
      </c>
      <c r="X92" s="2">
        <f>VLOOKUP($D92,DATA!$B$3:$AY$2400,49,0)</f>
        <v>0</v>
      </c>
      <c r="Y92" s="44">
        <f>VLOOKUP($D92,DATA!$B$3:$AY$2400,50,0)</f>
        <v>0</v>
      </c>
      <c r="Z92" s="45">
        <f t="shared" si="9"/>
        <v>-1</v>
      </c>
      <c r="AA92" s="42">
        <f>_xll.BDP($D92,$AA$5)</f>
        <v>80.888885498046875</v>
      </c>
      <c r="AB92" s="59">
        <f t="shared" si="10"/>
        <v>8.6997050299628675E-2</v>
      </c>
      <c r="AC92" s="41">
        <f>$AD92/_xll.BDP($D92,$AC$5)-1</f>
        <v>3.4259902710215506E-2</v>
      </c>
      <c r="AD92" s="36">
        <f>_xll.BDP($D92,$AD$5)</f>
        <v>74.415000000000006</v>
      </c>
      <c r="AE92" s="37">
        <f t="shared" si="11"/>
        <v>-4.703352818651695E-4</v>
      </c>
      <c r="AF92" s="38">
        <f>_xll.BDP($D92,$AF$5)</f>
        <v>74.45</v>
      </c>
      <c r="AG92" s="10">
        <f>_xll.BDP($D92,$AG$5)</f>
        <v>81.435000000000002</v>
      </c>
      <c r="AH92" s="12" t="e">
        <v>#NAME?</v>
      </c>
      <c r="AI92" s="10">
        <f>_xll.BDP($D92,$AI$5)</f>
        <v>65</v>
      </c>
      <c r="AJ92" s="12" t="e">
        <v>#NAME?</v>
      </c>
    </row>
    <row r="93" spans="3:36" x14ac:dyDescent="0.25">
      <c r="C93">
        <v>88</v>
      </c>
      <c r="D93" s="1" t="str">
        <f>DATA!B90</f>
        <v>ZTS US Equity</v>
      </c>
      <c r="E93" s="1" t="str">
        <f>_xll.BDP($D93,$E$5)</f>
        <v>ZOETIS INC</v>
      </c>
      <c r="F93" s="2" t="str">
        <f>_xll.BDP($D93,$F$5)</f>
        <v>Pharmaceuticals</v>
      </c>
      <c r="G93" s="2" t="str">
        <f>_xll.BDP($D93,$G$5)</f>
        <v>Pharmaceuticals</v>
      </c>
      <c r="H93" s="35" t="str">
        <f>_xll.BDP($D93,$H$5)</f>
        <v>14/02/2023</v>
      </c>
      <c r="I93" s="3">
        <f t="shared" ca="1" si="8"/>
        <v>8</v>
      </c>
      <c r="J93" s="2">
        <f>_xll.BDP($D93,$J$5)</f>
        <v>1.075</v>
      </c>
      <c r="K93" s="2" t="str">
        <f>_xll.BDP($D93,$K$5)</f>
        <v>19/01/2023</v>
      </c>
      <c r="L93" s="2" t="str">
        <f>_xll.BDP($D93,$L$5)</f>
        <v>01/03/2023</v>
      </c>
      <c r="M93" s="1" t="str">
        <f>_xll.BDP($D93,$M$5)</f>
        <v>UNITED STATES</v>
      </c>
      <c r="N93" s="1" t="str">
        <f>_xll.BDP($D93,$N$5)</f>
        <v>USD</v>
      </c>
      <c r="O93" s="4">
        <f>_xll.BDP($D93,$O$5)</f>
        <v>35.483773611337121</v>
      </c>
      <c r="P93" s="40">
        <f>_xll.BDP($D93,$P$5)</f>
        <v>35.321189431079738</v>
      </c>
      <c r="Q93" s="47">
        <f>_xll.BDP($D93,$Q$5)/1000000</f>
        <v>76780.700456300008</v>
      </c>
      <c r="R93" s="47">
        <f>_xll.BDP($D93,$R$5)</f>
        <v>81021.700456300008</v>
      </c>
      <c r="S93" s="47">
        <f t="shared" si="7"/>
        <v>4241</v>
      </c>
      <c r="T93" s="40">
        <f>_xll.BDP($D93,$T$5)</f>
        <v>1.2917174177831912</v>
      </c>
      <c r="U93" s="2">
        <f>VLOOKUP($D93,DATA!$B$3:$G$2400,6,0)</f>
        <v>0</v>
      </c>
      <c r="V93" s="2">
        <f>VLOOKUP($D93,DATA!$B$3:$AY$2400,47,0)</f>
        <v>0</v>
      </c>
      <c r="W93" s="2">
        <f>VLOOKUP($D93,DATA!$B$3:$AY$2400,48,0)</f>
        <v>0</v>
      </c>
      <c r="X93" s="2">
        <f>VLOOKUP($D93,DATA!$B$3:$AY$2400,49,0)</f>
        <v>0</v>
      </c>
      <c r="Y93" s="44">
        <f>VLOOKUP($D93,DATA!$B$3:$AY$2400,50,0)</f>
        <v>0</v>
      </c>
      <c r="Z93" s="45">
        <f t="shared" si="9"/>
        <v>-1</v>
      </c>
      <c r="AA93" s="42">
        <f>_xll.BDP($D93,$AA$5)</f>
        <v>212.39999389648438</v>
      </c>
      <c r="AB93" s="59">
        <f t="shared" si="10"/>
        <v>0.29181361085320767</v>
      </c>
      <c r="AC93" s="41">
        <f>$AD93/_xll.BDP($D93,$AC$5)-1</f>
        <v>0.12193790515182523</v>
      </c>
      <c r="AD93" s="36">
        <f>_xll.BDP($D93,$AD$5)</f>
        <v>164.42</v>
      </c>
      <c r="AE93" s="37">
        <f t="shared" si="11"/>
        <v>-2.0557109840652135E-2</v>
      </c>
      <c r="AF93" s="38">
        <f>_xll.BDP($D93,$AF$5)</f>
        <v>167.8</v>
      </c>
      <c r="AG93" s="10">
        <f>_xll.BDP($D93,$AG$5)</f>
        <v>205.30500000000001</v>
      </c>
      <c r="AH93" s="12" t="e">
        <v>#NAME?</v>
      </c>
      <c r="AI93" s="10">
        <f>_xll.BDP($D93,$AI$5)</f>
        <v>124.14830000000001</v>
      </c>
      <c r="AJ93" s="12" t="e">
        <v>#NAME?</v>
      </c>
    </row>
    <row r="94" spans="3:36" x14ac:dyDescent="0.25">
      <c r="C94">
        <v>89</v>
      </c>
      <c r="D94" s="1" t="str">
        <f>DATA!B91</f>
        <v>MRK US Equity</v>
      </c>
      <c r="E94" s="1" t="str">
        <f>_xll.BDP($D94,$E$5)</f>
        <v>MERCK &amp; CO</v>
      </c>
      <c r="F94" s="2" t="str">
        <f>_xll.BDP($D94,$F$5)</f>
        <v>Pharmaceuticals</v>
      </c>
      <c r="G94" s="2" t="str">
        <f>_xll.BDP($D94,$G$5)</f>
        <v>Pharmaceuticals</v>
      </c>
      <c r="H94" s="35" t="str">
        <f>_xll.BDP($D94,$H$5)</f>
        <v>27/04/2023</v>
      </c>
      <c r="I94" s="3">
        <f t="shared" ca="1" si="8"/>
        <v>80</v>
      </c>
      <c r="J94" s="2">
        <f>_xll.BDP($D94,$J$5)</f>
        <v>2.8</v>
      </c>
      <c r="K94" s="2" t="str">
        <f>_xll.BDP($D94,$K$5)</f>
        <v>14/03/2023</v>
      </c>
      <c r="L94" s="2" t="str">
        <f>_xll.BDP($D94,$L$5)</f>
        <v>10/04/2023</v>
      </c>
      <c r="M94" s="1" t="str">
        <f>_xll.BDP($D94,$M$5)</f>
        <v>UNITED STATES</v>
      </c>
      <c r="N94" s="1" t="str">
        <f>_xll.BDP($D94,$N$5)</f>
        <v>USD</v>
      </c>
      <c r="O94" s="4">
        <f>_xll.BDP($D94,$O$5)</f>
        <v>10.377524528459983</v>
      </c>
      <c r="P94" s="40">
        <f>_xll.BDP($D94,$P$5)</f>
        <v>16.499978489218947</v>
      </c>
      <c r="Q94" s="47">
        <f>_xll.BDP($D94,$Q$5)/1000000</f>
        <v>264276.99934988999</v>
      </c>
      <c r="R94" s="47">
        <f>_xll.BDP($D94,$R$5)</f>
        <v>283512.99934988999</v>
      </c>
      <c r="S94" s="47">
        <f t="shared" si="7"/>
        <v>19236</v>
      </c>
      <c r="T94" s="40">
        <f>_xll.BDP($D94,$T$5)</f>
        <v>0.87398559314306556</v>
      </c>
      <c r="U94" s="2">
        <f>VLOOKUP($D94,DATA!$B$3:$G$2400,6,0)</f>
        <v>0</v>
      </c>
      <c r="V94" s="2">
        <f>VLOOKUP($D94,DATA!$B$3:$AY$2400,47,0)</f>
        <v>0</v>
      </c>
      <c r="W94" s="2">
        <f>VLOOKUP($D94,DATA!$B$3:$AY$2400,48,0)</f>
        <v>0</v>
      </c>
      <c r="X94" s="2">
        <f>VLOOKUP($D94,DATA!$B$3:$AY$2400,49,0)</f>
        <v>0</v>
      </c>
      <c r="Y94" s="44">
        <f>VLOOKUP($D94,DATA!$B$3:$AY$2400,50,0)</f>
        <v>0</v>
      </c>
      <c r="Z94" s="45">
        <f t="shared" si="9"/>
        <v>-1</v>
      </c>
      <c r="AA94" s="42">
        <f>_xll.BDP($D94,$AA$5)</f>
        <v>116.89473724365234</v>
      </c>
      <c r="AB94" s="59">
        <f t="shared" si="10"/>
        <v>0.12604505581015646</v>
      </c>
      <c r="AC94" s="41">
        <f>$AD94/_xll.BDP($D94,$AC$5)-1</f>
        <v>-6.4353312302839139E-2</v>
      </c>
      <c r="AD94" s="36">
        <f>_xll.BDP($D94,$AD$5)</f>
        <v>103.81</v>
      </c>
      <c r="AE94" s="37">
        <f t="shared" si="11"/>
        <v>8.3806955013968256E-3</v>
      </c>
      <c r="AF94" s="38">
        <f>_xll.BDP($D94,$AF$5)</f>
        <v>102.94</v>
      </c>
      <c r="AG94" s="10">
        <f>_xll.BDP($D94,$AG$5)</f>
        <v>115.49</v>
      </c>
      <c r="AH94" s="12" t="e">
        <v>#NAME?</v>
      </c>
      <c r="AI94" s="10">
        <f>_xll.BDP($D94,$AI$5)</f>
        <v>72.875</v>
      </c>
      <c r="AJ94" s="12" t="e">
        <v>#NAME?</v>
      </c>
    </row>
    <row r="95" spans="3:36" x14ac:dyDescent="0.25">
      <c r="C95">
        <v>90</v>
      </c>
      <c r="D95" s="1" t="str">
        <f>DATA!B92</f>
        <v>PINC US Equity</v>
      </c>
      <c r="E95" s="1" t="str">
        <f>_xll.BDP($D95,$E$5)</f>
        <v>PREMIER INC-CL A</v>
      </c>
      <c r="F95" s="2" t="str">
        <f>_xll.BDP($D95,$F$5)</f>
        <v>Health Care Providers &amp; Servic</v>
      </c>
      <c r="G95" s="2" t="str">
        <f>_xll.BDP($D95,$G$5)</f>
        <v>Health Care Services</v>
      </c>
      <c r="H95" s="35" t="str">
        <f>_xll.BDP($D95,$H$5)</f>
        <v>07/02/2023</v>
      </c>
      <c r="I95" s="3">
        <f t="shared" ca="1" si="8"/>
        <v>1</v>
      </c>
      <c r="J95" s="2">
        <f>_xll.BDP($D95,$J$5)</f>
        <v>0.8</v>
      </c>
      <c r="K95" s="2" t="str">
        <f>_xll.BDP($D95,$K$5)</f>
        <v>28/02/2023</v>
      </c>
      <c r="L95" s="2" t="str">
        <f>_xll.BDP($D95,$L$5)</f>
        <v>15/03/2023</v>
      </c>
      <c r="M95" s="1" t="str">
        <f>_xll.BDP($D95,$M$5)</f>
        <v>UNITED STATES</v>
      </c>
      <c r="N95" s="1" t="str">
        <f>_xll.BDP($D95,$N$5)</f>
        <v>USD</v>
      </c>
      <c r="O95" s="4">
        <f>_xll.BDP($D95,$O$5)</f>
        <v>10.331123038114962</v>
      </c>
      <c r="P95" s="40">
        <f>_xll.BDP($D95,$P$5)</f>
        <v>18.101225519968295</v>
      </c>
      <c r="Q95" s="47">
        <f>_xll.BDP($D95,$Q$5)/1000000</f>
        <v>3943.7146552000004</v>
      </c>
      <c r="R95" s="47">
        <f>_xll.BDP($D95,$R$5)</f>
        <v>4336.0046552000003</v>
      </c>
      <c r="S95" s="47">
        <f t="shared" si="7"/>
        <v>392.28999999999996</v>
      </c>
      <c r="T95" s="40">
        <f>_xll.BDP($D95,$T$5)</f>
        <v>1.0115390070007608</v>
      </c>
      <c r="U95" s="2">
        <f>VLOOKUP($D95,DATA!$B$3:$G$2400,6,0)</f>
        <v>0</v>
      </c>
      <c r="V95" s="2">
        <f>VLOOKUP($D95,DATA!$B$3:$AY$2400,47,0)</f>
        <v>0</v>
      </c>
      <c r="W95" s="2">
        <f>VLOOKUP($D95,DATA!$B$3:$AY$2400,48,0)</f>
        <v>0</v>
      </c>
      <c r="X95" s="2">
        <f>VLOOKUP($D95,DATA!$B$3:$AY$2400,49,0)</f>
        <v>0</v>
      </c>
      <c r="Y95" s="44">
        <f>VLOOKUP($D95,DATA!$B$3:$AY$2400,50,0)</f>
        <v>0</v>
      </c>
      <c r="Z95" s="45">
        <f t="shared" si="9"/>
        <v>-1</v>
      </c>
      <c r="AA95" s="42">
        <f>_xll.BDP($D95,$AA$5)</f>
        <v>38.285713195800781</v>
      </c>
      <c r="AB95" s="59">
        <f t="shared" si="10"/>
        <v>0.16635836087740374</v>
      </c>
      <c r="AC95" s="41">
        <f>$AD95/_xll.BDP($D95,$AC$5)-1</f>
        <v>-6.1606632361349223E-2</v>
      </c>
      <c r="AD95" s="36">
        <f>_xll.BDP($D95,$AD$5)</f>
        <v>32.825000000000003</v>
      </c>
      <c r="AE95" s="37">
        <f t="shared" si="11"/>
        <v>-1.5079969535415001E-2</v>
      </c>
      <c r="AF95" s="38">
        <f>_xll.BDP($D95,$AF$5)</f>
        <v>33.32</v>
      </c>
      <c r="AG95" s="10">
        <f>_xll.BDP($D95,$AG$5)</f>
        <v>38.979999999999997</v>
      </c>
      <c r="AH95" s="12" t="e">
        <v>#NAME?</v>
      </c>
      <c r="AI95" s="10">
        <f>_xll.BDP($D95,$AI$5)</f>
        <v>30.818000000000001</v>
      </c>
      <c r="AJ95" s="12" t="e">
        <v>#NAME?</v>
      </c>
    </row>
    <row r="96" spans="3:36" x14ac:dyDescent="0.25">
      <c r="C96">
        <v>91</v>
      </c>
      <c r="D96" s="1" t="str">
        <f>DATA!B93</f>
        <v>CAH US Equity</v>
      </c>
      <c r="E96" s="1" t="str">
        <f>_xll.BDP($D96,$E$5)</f>
        <v>CARDINAL HEALTH</v>
      </c>
      <c r="F96" s="2" t="str">
        <f>_xll.BDP($D96,$F$5)</f>
        <v>Health Care Providers &amp; Servic</v>
      </c>
      <c r="G96" s="2" t="str">
        <f>_xll.BDP($D96,$G$5)</f>
        <v>Health Care Distributors</v>
      </c>
      <c r="H96" s="35" t="str">
        <f>_xll.BDP($D96,$H$5)</f>
        <v>05/05/2023</v>
      </c>
      <c r="I96" s="3">
        <f t="shared" ca="1" si="8"/>
        <v>88</v>
      </c>
      <c r="J96" s="2">
        <f>_xll.BDP($D96,$J$5)</f>
        <v>1.96</v>
      </c>
      <c r="K96" s="2" t="str">
        <f>_xll.BDP($D96,$K$5)</f>
        <v>30/12/2022</v>
      </c>
      <c r="L96" s="2" t="str">
        <f>_xll.BDP($D96,$L$5)</f>
        <v>15/01/2023</v>
      </c>
      <c r="M96" s="1" t="str">
        <f>_xll.BDP($D96,$M$5)</f>
        <v>UNITED STATES</v>
      </c>
      <c r="N96" s="1" t="str">
        <f>_xll.BDP($D96,$N$5)</f>
        <v>USD</v>
      </c>
      <c r="O96" s="4">
        <f>_xll.BDP($D96,$O$5)</f>
        <v>6.1764012866907922</v>
      </c>
      <c r="P96" s="40">
        <f>_xll.BDP($D96,$P$5)</f>
        <v>17.701866582092649</v>
      </c>
      <c r="Q96" s="47">
        <f>_xll.BDP($D96,$Q$5)/1000000</f>
        <v>19805.358562977497</v>
      </c>
      <c r="R96" s="47">
        <f>_xll.BDP($D96,$R$5)</f>
        <v>21414.358562977497</v>
      </c>
      <c r="S96" s="47">
        <f t="shared" si="7"/>
        <v>1609</v>
      </c>
      <c r="T96" s="40">
        <f>_xll.BDP($D96,$T$5)</f>
        <v>2.4437689969604861</v>
      </c>
      <c r="U96" s="2">
        <f>VLOOKUP($D96,DATA!$B$3:$G$2400,6,0)</f>
        <v>0</v>
      </c>
      <c r="V96" s="2">
        <f>VLOOKUP($D96,DATA!$B$3:$AY$2400,47,0)</f>
        <v>0</v>
      </c>
      <c r="W96" s="2">
        <f>VLOOKUP($D96,DATA!$B$3:$AY$2400,48,0)</f>
        <v>0</v>
      </c>
      <c r="X96" s="2">
        <f>VLOOKUP($D96,DATA!$B$3:$AY$2400,49,0)</f>
        <v>0</v>
      </c>
      <c r="Y96" s="44">
        <f>VLOOKUP($D96,DATA!$B$3:$AY$2400,50,0)</f>
        <v>0</v>
      </c>
      <c r="Z96" s="45">
        <f t="shared" si="9"/>
        <v>-1</v>
      </c>
      <c r="AA96" s="42">
        <f>_xll.BDP($D96,$AA$5)</f>
        <v>84.800003051757813</v>
      </c>
      <c r="AB96" s="59">
        <f t="shared" si="10"/>
        <v>0.1000130114380311</v>
      </c>
      <c r="AC96" s="41">
        <f>$AD96/_xll.BDP($D96,$AC$5)-1</f>
        <v>2.8619747625862058E-3</v>
      </c>
      <c r="AD96" s="36">
        <f>_xll.BDP($D96,$AD$5)</f>
        <v>77.09</v>
      </c>
      <c r="AE96" s="37">
        <f t="shared" si="11"/>
        <v>-2.0495524711376289E-2</v>
      </c>
      <c r="AF96" s="38">
        <f>_xll.BDP($D96,$AF$5)</f>
        <v>78.67</v>
      </c>
      <c r="AG96" s="10">
        <f>_xll.BDP($D96,$AG$5)</f>
        <v>81.569999999999993</v>
      </c>
      <c r="AH96" s="12" t="e">
        <v>#NAME?</v>
      </c>
      <c r="AI96" s="10">
        <f>_xll.BDP($D96,$AI$5)</f>
        <v>49.7</v>
      </c>
      <c r="AJ96" s="12" t="e">
        <v>#NAME?</v>
      </c>
    </row>
    <row r="97" spans="3:36" x14ac:dyDescent="0.25">
      <c r="C97">
        <v>92</v>
      </c>
      <c r="D97" s="1" t="str">
        <f>DATA!B94</f>
        <v>MCK US Equity</v>
      </c>
      <c r="E97" s="1" t="str">
        <f>_xll.BDP($D97,$E$5)</f>
        <v>MCKESSON CORP</v>
      </c>
      <c r="F97" s="2" t="str">
        <f>_xll.BDP($D97,$F$5)</f>
        <v>Health Care Providers &amp; Servic</v>
      </c>
      <c r="G97" s="2" t="str">
        <f>_xll.BDP($D97,$G$5)</f>
        <v>Health Care Distributors</v>
      </c>
      <c r="H97" s="35" t="str">
        <f>_xll.BDP($D97,$H$5)</f>
        <v>05/05/2023</v>
      </c>
      <c r="I97" s="3">
        <f t="shared" ca="1" si="8"/>
        <v>88</v>
      </c>
      <c r="J97" s="2">
        <f>_xll.BDP($D97,$J$5)</f>
        <v>1.83</v>
      </c>
      <c r="K97" s="2" t="str">
        <f>_xll.BDP($D97,$K$5)</f>
        <v>28/02/2023</v>
      </c>
      <c r="L97" s="2" t="str">
        <f>_xll.BDP($D97,$L$5)</f>
        <v>03/04/2023</v>
      </c>
      <c r="M97" s="1" t="str">
        <f>_xll.BDP($D97,$M$5)</f>
        <v>UNITED STATES</v>
      </c>
      <c r="N97" s="1" t="str">
        <f>_xll.BDP($D97,$N$5)</f>
        <v>USD</v>
      </c>
      <c r="O97" s="4">
        <f>_xll.BDP($D97,$O$5)</f>
        <v>8.6957569827432835</v>
      </c>
      <c r="P97" s="40">
        <f>_xll.BDP($D97,$P$5)</f>
        <v>14.512264615254049</v>
      </c>
      <c r="Q97" s="47">
        <f>_xll.BDP($D97,$Q$5)/1000000</f>
        <v>49430.952770190001</v>
      </c>
      <c r="R97" s="47">
        <f>_xll.BDP($D97,$R$5)</f>
        <v>55197.952770190001</v>
      </c>
      <c r="S97" s="47">
        <f t="shared" si="7"/>
        <v>5767</v>
      </c>
      <c r="T97" s="40">
        <f>_xll.BDP($D97,$T$5)</f>
        <v>1.1632565151841481</v>
      </c>
      <c r="U97" s="2">
        <f>VLOOKUP($D97,DATA!$B$3:$G$2400,6,0)</f>
        <v>0</v>
      </c>
      <c r="V97" s="2">
        <f>VLOOKUP($D97,DATA!$B$3:$AY$2400,47,0)</f>
        <v>0</v>
      </c>
      <c r="W97" s="2">
        <f>VLOOKUP($D97,DATA!$B$3:$AY$2400,48,0)</f>
        <v>0</v>
      </c>
      <c r="X97" s="2">
        <f>VLOOKUP($D97,DATA!$B$3:$AY$2400,49,0)</f>
        <v>0</v>
      </c>
      <c r="Y97" s="44">
        <f>VLOOKUP($D97,DATA!$B$3:$AY$2400,50,0)</f>
        <v>0</v>
      </c>
      <c r="Z97" s="45">
        <f t="shared" si="9"/>
        <v>-1</v>
      </c>
      <c r="AA97" s="42">
        <f>_xll.BDP($D97,$AA$5)</f>
        <v>423.16665649414063</v>
      </c>
      <c r="AB97" s="59">
        <f t="shared" si="10"/>
        <v>0.17533234222347693</v>
      </c>
      <c r="AC97" s="41">
        <f>$AD97/_xll.BDP($D97,$AC$5)-1</f>
        <v>-4.0200469183194643E-2</v>
      </c>
      <c r="AD97" s="36">
        <f>_xll.BDP($D97,$AD$5)</f>
        <v>360.04</v>
      </c>
      <c r="AE97" s="37">
        <f t="shared" si="11"/>
        <v>-7.0547716920341171E-3</v>
      </c>
      <c r="AF97" s="38">
        <f>_xll.BDP($D97,$AF$5)</f>
        <v>362.58</v>
      </c>
      <c r="AG97" s="10">
        <f>_xll.BDP($D97,$AG$5)</f>
        <v>401.78</v>
      </c>
      <c r="AH97" s="12" t="e">
        <v>#NAME?</v>
      </c>
      <c r="AI97" s="10">
        <f>_xll.BDP($D97,$AI$5)</f>
        <v>260.73</v>
      </c>
      <c r="AJ97" s="12" t="e">
        <v>#NAME?</v>
      </c>
    </row>
    <row r="98" spans="3:36" x14ac:dyDescent="0.25">
      <c r="C98">
        <v>93</v>
      </c>
      <c r="D98" s="1" t="str">
        <f>DATA!B95</f>
        <v>ABC US Equity</v>
      </c>
      <c r="E98" s="1" t="str">
        <f>_xll.BDP($D98,$E$5)</f>
        <v>AMERISOURCEBERGE</v>
      </c>
      <c r="F98" s="2" t="str">
        <f>_xll.BDP($D98,$F$5)</f>
        <v>Health Care Providers &amp; Servic</v>
      </c>
      <c r="G98" s="2" t="str">
        <f>_xll.BDP($D98,$G$5)</f>
        <v>Health Care Distributors</v>
      </c>
      <c r="H98" s="35" t="str">
        <f>_xll.BDP($D98,$H$5)</f>
        <v>04/05/2023</v>
      </c>
      <c r="I98" s="3">
        <f t="shared" ca="1" si="8"/>
        <v>87</v>
      </c>
      <c r="J98" s="2">
        <f>_xll.BDP($D98,$J$5)</f>
        <v>1.84</v>
      </c>
      <c r="K98" s="2" t="str">
        <f>_xll.BDP($D98,$K$5)</f>
        <v>09/02/2023</v>
      </c>
      <c r="L98" s="2" t="str">
        <f>_xll.BDP($D98,$L$5)</f>
        <v>27/02/2023</v>
      </c>
      <c r="M98" s="1" t="str">
        <f>_xll.BDP($D98,$M$5)</f>
        <v>UNITED STATES</v>
      </c>
      <c r="N98" s="1" t="str">
        <f>_xll.BDP($D98,$N$5)</f>
        <v>USD</v>
      </c>
      <c r="O98" s="4">
        <f>_xll.BDP($D98,$O$5)</f>
        <v>8.7200888659089202</v>
      </c>
      <c r="P98" s="40">
        <f>_xll.BDP($D98,$P$5)</f>
        <v>15.482011823920718</v>
      </c>
      <c r="Q98" s="47">
        <f>_xll.BDP($D98,$Q$5)/1000000</f>
        <v>31508.791817579997</v>
      </c>
      <c r="R98" s="47">
        <f>_xll.BDP($D98,$R$5)</f>
        <v>35712.580817579998</v>
      </c>
      <c r="S98" s="47">
        <f t="shared" si="7"/>
        <v>4203.7890000000007</v>
      </c>
      <c r="T98" s="40">
        <f>_xll.BDP($D98,$T$5)</f>
        <v>1.2915520818729389</v>
      </c>
      <c r="U98" s="2">
        <f>VLOOKUP($D98,DATA!$B$3:$G$2400,6,0)</f>
        <v>0</v>
      </c>
      <c r="V98" s="2">
        <f>VLOOKUP($D98,DATA!$B$3:$AY$2400,47,0)</f>
        <v>0</v>
      </c>
      <c r="W98" s="2">
        <f>VLOOKUP($D98,DATA!$B$3:$AY$2400,48,0)</f>
        <v>0</v>
      </c>
      <c r="X98" s="2">
        <f>VLOOKUP($D98,DATA!$B$3:$AY$2400,49,0)</f>
        <v>0</v>
      </c>
      <c r="Y98" s="44">
        <f>VLOOKUP($D98,DATA!$B$3:$AY$2400,50,0)</f>
        <v>0</v>
      </c>
      <c r="Z98" s="45">
        <f t="shared" si="9"/>
        <v>-1</v>
      </c>
      <c r="AA98" s="42">
        <f>_xll.BDP($D98,$AA$5)</f>
        <v>183.07142639160156</v>
      </c>
      <c r="AB98" s="59">
        <f t="shared" si="10"/>
        <v>0.17361001597282866</v>
      </c>
      <c r="AC98" s="41">
        <f>$AD98/_xll.BDP($D98,$AC$5)-1</f>
        <v>-5.8656689397139528E-2</v>
      </c>
      <c r="AD98" s="36">
        <f>_xll.BDP($D98,$AD$5)</f>
        <v>155.99</v>
      </c>
      <c r="AE98" s="37">
        <f t="shared" si="11"/>
        <v>-4.7438938393485524E-3</v>
      </c>
      <c r="AF98" s="38">
        <f>_xll.BDP($D98,$AF$5)</f>
        <v>156.72999999999999</v>
      </c>
      <c r="AG98" s="10">
        <f>_xll.BDP($D98,$AG$5)</f>
        <v>174.63</v>
      </c>
      <c r="AH98" s="12" t="e">
        <v>#NAME?</v>
      </c>
      <c r="AI98" s="10">
        <f>_xll.BDP($D98,$AI$5)</f>
        <v>134.69999999999999</v>
      </c>
      <c r="AJ98" s="12" t="e">
        <v>#NAME?</v>
      </c>
    </row>
    <row r="99" spans="3:36" x14ac:dyDescent="0.25">
      <c r="C99">
        <v>94</v>
      </c>
      <c r="D99" s="1" t="str">
        <f>DATA!B96</f>
        <v>CI US Equity</v>
      </c>
      <c r="E99" s="1" t="str">
        <f>_xll.BDP($D99,$E$5)</f>
        <v>CIGNA CORP</v>
      </c>
      <c r="F99" s="2" t="str">
        <f>_xll.BDP($D99,$F$5)</f>
        <v>Health Care Providers &amp; Servic</v>
      </c>
      <c r="G99" s="2" t="str">
        <f>_xll.BDP($D99,$G$5)</f>
        <v>Health Care Services</v>
      </c>
      <c r="H99" s="35" t="str">
        <f>_xll.BDP($D99,$H$5)</f>
        <v>05/05/2023</v>
      </c>
      <c r="I99" s="3">
        <f t="shared" ca="1" si="8"/>
        <v>88</v>
      </c>
      <c r="J99" s="2">
        <f>_xll.BDP($D99,$J$5)</f>
        <v>4.4800000000000004</v>
      </c>
      <c r="K99" s="2" t="str">
        <f>_xll.BDP($D99,$K$5)</f>
        <v>07/03/2023</v>
      </c>
      <c r="L99" s="2" t="str">
        <f>_xll.BDP($D99,$L$5)</f>
        <v>23/03/2023</v>
      </c>
      <c r="M99" s="1" t="str">
        <f>_xll.BDP($D99,$M$5)</f>
        <v>UNITED STATES</v>
      </c>
      <c r="N99" s="1" t="str">
        <f>_xll.BDP($D99,$N$5)</f>
        <v>USD</v>
      </c>
      <c r="O99" s="4">
        <f>_xll.BDP($D99,$O$5)</f>
        <v>10.823202709966404</v>
      </c>
      <c r="P99" s="40">
        <f>_xll.BDP($D99,$P$5)</f>
        <v>15.196879281638807</v>
      </c>
      <c r="Q99" s="47">
        <f>_xll.BDP($D99,$Q$5)/1000000</f>
        <v>86366.257261199993</v>
      </c>
      <c r="R99" s="47">
        <f>_xll.BDP($D99,$R$5)</f>
        <v>110709.25726119999</v>
      </c>
      <c r="S99" s="47">
        <f t="shared" si="7"/>
        <v>24343</v>
      </c>
      <c r="T99" s="40">
        <f>_xll.BDP($D99,$T$5)</f>
        <v>2.1376090212316097</v>
      </c>
      <c r="U99" s="2">
        <f>VLOOKUP($D99,DATA!$B$3:$G$2400,6,0)</f>
        <v>0</v>
      </c>
      <c r="V99" s="2">
        <f>VLOOKUP($D99,DATA!$B$3:$AY$2400,47,0)</f>
        <v>0</v>
      </c>
      <c r="W99" s="2">
        <f>VLOOKUP($D99,DATA!$B$3:$AY$2400,48,0)</f>
        <v>0</v>
      </c>
      <c r="X99" s="2">
        <f>VLOOKUP($D99,DATA!$B$3:$AY$2400,49,0)</f>
        <v>0</v>
      </c>
      <c r="Y99" s="44">
        <f>VLOOKUP($D99,DATA!$B$3:$AY$2400,50,0)</f>
        <v>0</v>
      </c>
      <c r="Z99" s="45">
        <f t="shared" si="9"/>
        <v>-1</v>
      </c>
      <c r="AA99" s="42">
        <f>_xll.BDP($D99,$AA$5)</f>
        <v>356</v>
      </c>
      <c r="AB99" s="59">
        <f t="shared" si="10"/>
        <v>0.23623988609924629</v>
      </c>
      <c r="AC99" s="41">
        <f>$AD99/_xll.BDP($D99,$AC$5)-1</f>
        <v>-0.13089273857668848</v>
      </c>
      <c r="AD99" s="36">
        <f>_xll.BDP($D99,$AD$5)</f>
        <v>287.97000000000003</v>
      </c>
      <c r="AE99" s="37">
        <f t="shared" si="11"/>
        <v>-1.6043337847692286E-2</v>
      </c>
      <c r="AF99" s="38">
        <f>_xll.BDP($D99,$AF$5)</f>
        <v>292.58999999999997</v>
      </c>
      <c r="AG99" s="10">
        <f>_xll.BDP($D99,$AG$5)</f>
        <v>340.11</v>
      </c>
      <c r="AH99" s="12" t="e">
        <v>#NAME?</v>
      </c>
      <c r="AI99" s="10">
        <f>_xll.BDP($D99,$AI$5)</f>
        <v>218.01</v>
      </c>
      <c r="AJ99" s="12" t="e">
        <v>#NAME?</v>
      </c>
    </row>
    <row r="100" spans="3:36" x14ac:dyDescent="0.25">
      <c r="C100">
        <v>95</v>
      </c>
      <c r="D100" s="1" t="str">
        <f>DATA!B97</f>
        <v>CVS US Equity</v>
      </c>
      <c r="E100" s="1" t="str">
        <f>_xll.BDP($D100,$E$5)</f>
        <v>CVS HEALTH CORP</v>
      </c>
      <c r="F100" s="2" t="str">
        <f>_xll.BDP($D100,$F$5)</f>
        <v>Health Care Providers &amp; Servic</v>
      </c>
      <c r="G100" s="2" t="str">
        <f>_xll.BDP($D100,$G$5)</f>
        <v>Health Care Services</v>
      </c>
      <c r="H100" s="35" t="str">
        <f>_xll.BDP($D100,$H$5)</f>
        <v>08/02/2023</v>
      </c>
      <c r="I100" s="3">
        <f t="shared" ca="1" si="8"/>
        <v>2</v>
      </c>
      <c r="J100" s="2">
        <f>_xll.BDP($D100,$J$5)</f>
        <v>2</v>
      </c>
      <c r="K100" s="2" t="str">
        <f>_xll.BDP($D100,$K$5)</f>
        <v>19/01/2023</v>
      </c>
      <c r="L100" s="2" t="str">
        <f>_xll.BDP($D100,$L$5)</f>
        <v>01/02/2023</v>
      </c>
      <c r="M100" s="1" t="str">
        <f>_xll.BDP($D100,$M$5)</f>
        <v>UNITED STATES</v>
      </c>
      <c r="N100" s="1" t="str">
        <f>_xll.BDP($D100,$N$5)</f>
        <v>USD</v>
      </c>
      <c r="O100" s="4">
        <f>_xll.BDP($D100,$O$5)</f>
        <v>9.0409467455621293</v>
      </c>
      <c r="P100" s="40">
        <f>_xll.BDP($D100,$P$5)</f>
        <v>11.244437947181634</v>
      </c>
      <c r="Q100" s="47">
        <f>_xll.BDP($D100,$Q$5)/1000000</f>
        <v>112271.90279584</v>
      </c>
      <c r="R100" s="47">
        <f>_xll.BDP($D100,$R$5)</f>
        <v>163682.90279584</v>
      </c>
      <c r="S100" s="47">
        <f t="shared" si="7"/>
        <v>51411</v>
      </c>
      <c r="T100" s="40">
        <f>_xll.BDP($D100,$T$5)</f>
        <v>4.7875351452671042</v>
      </c>
      <c r="U100" s="2">
        <f>VLOOKUP($D100,DATA!$B$3:$G$2400,6,0)</f>
        <v>0</v>
      </c>
      <c r="V100" s="2">
        <f>VLOOKUP($D100,DATA!$B$3:$AY$2400,47,0)</f>
        <v>0</v>
      </c>
      <c r="W100" s="2">
        <f>VLOOKUP($D100,DATA!$B$3:$AY$2400,48,0)</f>
        <v>0</v>
      </c>
      <c r="X100" s="2">
        <f>VLOOKUP($D100,DATA!$B$3:$AY$2400,49,0)</f>
        <v>0</v>
      </c>
      <c r="Y100" s="44">
        <f>VLOOKUP($D100,DATA!$B$3:$AY$2400,50,0)</f>
        <v>0</v>
      </c>
      <c r="Z100" s="45">
        <f t="shared" si="9"/>
        <v>-1</v>
      </c>
      <c r="AA100" s="42">
        <f>_xll.BDP($D100,$AA$5)</f>
        <v>114.68947601318359</v>
      </c>
      <c r="AB100" s="59">
        <f t="shared" si="10"/>
        <v>0.34062279820996499</v>
      </c>
      <c r="AC100" s="41">
        <f>$AD100/_xll.BDP($D100,$AC$5)-1</f>
        <v>-8.1989483850198441E-2</v>
      </c>
      <c r="AD100" s="36">
        <f>_xll.BDP($D100,$AD$5)</f>
        <v>85.549400000000006</v>
      </c>
      <c r="AE100" s="37">
        <f t="shared" si="11"/>
        <v>-2.5786270856369576E-3</v>
      </c>
      <c r="AF100" s="38">
        <f>_xll.BDP($D100,$AF$5)</f>
        <v>85.77</v>
      </c>
      <c r="AG100" s="10">
        <f>_xll.BDP($D100,$AG$5)</f>
        <v>111.25</v>
      </c>
      <c r="AH100" s="12" t="e">
        <v>#NAME?</v>
      </c>
      <c r="AI100" s="10">
        <f>_xll.BDP($D100,$AI$5)</f>
        <v>84.82</v>
      </c>
      <c r="AJ100" s="12" t="e">
        <v>#NAME?</v>
      </c>
    </row>
    <row r="101" spans="3:36" x14ac:dyDescent="0.25">
      <c r="C101">
        <v>96</v>
      </c>
      <c r="D101" s="1" t="str">
        <f>DATA!B98</f>
        <v>NEOG US Equity</v>
      </c>
      <c r="E101" s="1" t="str">
        <f>_xll.BDP($D101,$E$5)</f>
        <v>NEOGEN CORP</v>
      </c>
      <c r="F101" s="2" t="str">
        <f>_xll.BDP($D101,$F$5)</f>
        <v>Health Care Equipment &amp; Suppli</v>
      </c>
      <c r="G101" s="2" t="str">
        <f>_xll.BDP($D101,$G$5)</f>
        <v>Health Care Supplies</v>
      </c>
      <c r="H101" s="35" t="str">
        <f>_xll.BDP($D101,$H$5)</f>
        <v>24/03/2023</v>
      </c>
      <c r="I101" s="3">
        <f t="shared" ca="1" si="8"/>
        <v>46</v>
      </c>
      <c r="J101" s="2">
        <f>_xll.BDP($D101,$J$5)</f>
        <v>0</v>
      </c>
      <c r="K101" s="2" t="str">
        <f>_xll.BDP($D101,$K$5)</f>
        <v>#N/A Field Not Applicable</v>
      </c>
      <c r="L101" s="2" t="str">
        <f>_xll.BDP($D101,$L$5)</f>
        <v>#N/A Field Not Applicable</v>
      </c>
      <c r="M101" s="1" t="str">
        <f>_xll.BDP($D101,$M$5)</f>
        <v>UNITED STATES</v>
      </c>
      <c r="N101" s="1" t="str">
        <f>_xll.BDP($D101,$N$5)</f>
        <v>USD</v>
      </c>
      <c r="O101" s="4">
        <f>_xll.BDP($D101,$O$5)</f>
        <v>22.842897667703618</v>
      </c>
      <c r="P101" s="40">
        <f>_xll.BDP($D101,$P$5)</f>
        <v>74.177749584214681</v>
      </c>
      <c r="Q101" s="47">
        <f>_xll.BDP($D101,$Q$5)/1000000</f>
        <v>4278.774031985</v>
      </c>
      <c r="R101" s="47">
        <f>_xll.BDP($D101,$R$5)</f>
        <v>4930.0280319849999</v>
      </c>
      <c r="S101" s="47">
        <f t="shared" si="7"/>
        <v>651.25399999999991</v>
      </c>
      <c r="T101" s="40">
        <f>_xll.BDP($D101,$T$5)</f>
        <v>9.6539282537800162</v>
      </c>
      <c r="U101" s="2">
        <f>VLOOKUP($D101,DATA!$B$3:$G$2400,6,0)</f>
        <v>0</v>
      </c>
      <c r="V101" s="2">
        <f>VLOOKUP($D101,DATA!$B$3:$AY$2400,47,0)</f>
        <v>0</v>
      </c>
      <c r="W101" s="2">
        <f>VLOOKUP($D101,DATA!$B$3:$AY$2400,48,0)</f>
        <v>0</v>
      </c>
      <c r="X101" s="2">
        <f>VLOOKUP($D101,DATA!$B$3:$AY$2400,49,0)</f>
        <v>0</v>
      </c>
      <c r="Y101" s="44">
        <f>VLOOKUP($D101,DATA!$B$3:$AY$2400,50,0)</f>
        <v>0</v>
      </c>
      <c r="Z101" s="45">
        <f t="shared" si="9"/>
        <v>-1</v>
      </c>
      <c r="AA101" s="42">
        <f>_xll.BDP($D101,$AA$5)</f>
        <v>20</v>
      </c>
      <c r="AB101" s="59">
        <f t="shared" si="10"/>
        <v>4.2681395932715471E-3</v>
      </c>
      <c r="AC101" s="41">
        <f>$AD101/_xll.BDP($D101,$AC$5)-1</f>
        <v>0.30761654629021651</v>
      </c>
      <c r="AD101" s="36">
        <f>_xll.BDP($D101,$AD$5)</f>
        <v>19.914999999999999</v>
      </c>
      <c r="AE101" s="37">
        <f t="shared" si="11"/>
        <v>-1.8830027617373839E-2</v>
      </c>
      <c r="AF101" s="38">
        <f>_xll.BDP($D101,$AF$5)</f>
        <v>20.29</v>
      </c>
      <c r="AG101" s="10">
        <f>_xll.BDP($D101,$AG$5)</f>
        <v>36.9</v>
      </c>
      <c r="AH101" s="12" t="e">
        <v>#NAME?</v>
      </c>
      <c r="AI101" s="10">
        <f>_xll.BDP($D101,$AI$5)</f>
        <v>10.49</v>
      </c>
      <c r="AJ101" s="12" t="e">
        <v>#NAME?</v>
      </c>
    </row>
    <row r="102" spans="3:36" x14ac:dyDescent="0.25">
      <c r="C102">
        <v>97</v>
      </c>
      <c r="D102" s="1" t="str">
        <f>DATA!B99</f>
        <v>HLF US Equity</v>
      </c>
      <c r="E102" s="1" t="str">
        <f>_xll.BDP($D102,$E$5)</f>
        <v>HERBALIFE NUTRIT</v>
      </c>
      <c r="F102" s="2" t="str">
        <f>_xll.BDP($D102,$F$5)</f>
        <v>Personal Products</v>
      </c>
      <c r="G102" s="2" t="str">
        <f>_xll.BDP($D102,$G$5)</f>
        <v>Personal Products</v>
      </c>
      <c r="H102" s="35" t="str">
        <f>_xll.BDP($D102,$H$5)</f>
        <v>14/02/2023</v>
      </c>
      <c r="I102" s="3">
        <f t="shared" ca="1" si="8"/>
        <v>8</v>
      </c>
      <c r="J102" s="2">
        <f>_xll.BDP($D102,$J$5)</f>
        <v>0</v>
      </c>
      <c r="K102" s="2" t="str">
        <f>_xll.BDP($D102,$K$5)</f>
        <v>12/05/2014</v>
      </c>
      <c r="L102" s="2" t="str">
        <f>_xll.BDP($D102,$L$5)</f>
        <v>#N/A Field Not Applicable</v>
      </c>
      <c r="M102" s="1" t="str">
        <f>_xll.BDP($D102,$M$5)</f>
        <v>UNITED STATES</v>
      </c>
      <c r="N102" s="1" t="str">
        <f>_xll.BDP($D102,$N$5)</f>
        <v>USD</v>
      </c>
      <c r="O102" s="4">
        <f>_xll.BDP($D102,$O$5)</f>
        <v>7.0772041612483738</v>
      </c>
      <c r="P102" s="40">
        <f>_xll.BDP($D102,$P$5)</f>
        <v>5.1756731882977514</v>
      </c>
      <c r="Q102" s="47">
        <f>_xll.BDP($D102,$Q$5)/1000000</f>
        <v>1622.9070372799997</v>
      </c>
      <c r="R102" s="47">
        <f>_xll.BDP($D102,$R$5)</f>
        <v>4068.2070372799999</v>
      </c>
      <c r="S102" s="47">
        <f t="shared" si="7"/>
        <v>2445.3000000000002</v>
      </c>
      <c r="T102" s="40">
        <f>_xll.BDP($D102,$T$5)</f>
        <v>3.7315733251945677</v>
      </c>
      <c r="U102" s="2">
        <f>VLOOKUP($D102,DATA!$B$3:$G$2400,6,0)</f>
        <v>0</v>
      </c>
      <c r="V102" s="2">
        <f>VLOOKUP($D102,DATA!$B$3:$AY$2400,47,0)</f>
        <v>0</v>
      </c>
      <c r="W102" s="2">
        <f>VLOOKUP($D102,DATA!$B$3:$AY$2400,48,0)</f>
        <v>0</v>
      </c>
      <c r="X102" s="2">
        <f>VLOOKUP($D102,DATA!$B$3:$AY$2400,49,0)</f>
        <v>0</v>
      </c>
      <c r="Y102" s="44">
        <f>VLOOKUP($D102,DATA!$B$3:$AY$2400,50,0)</f>
        <v>0</v>
      </c>
      <c r="Z102" s="45">
        <f t="shared" si="9"/>
        <v>-1</v>
      </c>
      <c r="AA102" s="42">
        <f>_xll.BDP($D102,$AA$5)</f>
        <v>20</v>
      </c>
      <c r="AB102" s="59">
        <f t="shared" si="10"/>
        <v>0.19154006553470349</v>
      </c>
      <c r="AC102" s="41">
        <f>$AD102/_xll.BDP($D102,$AC$5)-1</f>
        <v>0.12802419354838701</v>
      </c>
      <c r="AD102" s="36">
        <f>_xll.BDP($D102,$AD$5)</f>
        <v>16.785</v>
      </c>
      <c r="AE102" s="37">
        <f t="shared" si="11"/>
        <v>9.8302055406612535E-3</v>
      </c>
      <c r="AF102" s="38">
        <f>_xll.BDP($D102,$AF$5)</f>
        <v>16.62</v>
      </c>
      <c r="AG102" s="10">
        <f>_xll.BDP($D102,$AG$5)</f>
        <v>44.18</v>
      </c>
      <c r="AH102" s="12" t="e">
        <v>#NAME?</v>
      </c>
      <c r="AI102" s="10">
        <f>_xll.BDP($D102,$AI$5)</f>
        <v>12.04</v>
      </c>
      <c r="AJ102" s="12" t="e">
        <v>#NAME?</v>
      </c>
    </row>
    <row r="103" spans="3:36" x14ac:dyDescent="0.25">
      <c r="C103">
        <v>98</v>
      </c>
      <c r="D103" s="1" t="str">
        <f>DATA!B100</f>
        <v>MA US Equity</v>
      </c>
      <c r="E103" s="1" t="str">
        <f>_xll.BDP($D103,$E$5)</f>
        <v>MASTERCARD INC-A</v>
      </c>
      <c r="F103" s="2" t="str">
        <f>_xll.BDP($D103,$F$5)</f>
        <v>IT Services</v>
      </c>
      <c r="G103" s="2" t="str">
        <f>_xll.BDP($D103,$G$5)</f>
        <v>Data Processing &amp; Outsourced S</v>
      </c>
      <c r="H103" s="35" t="str">
        <f>_xll.BDP($D103,$H$5)</f>
        <v>28/04/2023</v>
      </c>
      <c r="I103" s="3">
        <f t="shared" ca="1" si="8"/>
        <v>81</v>
      </c>
      <c r="J103" s="2">
        <f>_xll.BDP($D103,$J$5)</f>
        <v>1.96</v>
      </c>
      <c r="K103" s="2" t="str">
        <f>_xll.BDP($D103,$K$5)</f>
        <v>06/01/2023</v>
      </c>
      <c r="L103" s="2" t="str">
        <f>_xll.BDP($D103,$L$5)</f>
        <v>09/02/2023</v>
      </c>
      <c r="M103" s="1" t="str">
        <f>_xll.BDP($D103,$M$5)</f>
        <v>UNITED STATES</v>
      </c>
      <c r="N103" s="1" t="str">
        <f>_xll.BDP($D103,$N$5)</f>
        <v>USD</v>
      </c>
      <c r="O103" s="4">
        <f>_xll.BDP($D103,$O$5)</f>
        <v>25.168760575924001</v>
      </c>
      <c r="P103" s="40">
        <f>_xll.BDP($D103,$P$5)</f>
        <v>35.203525987948133</v>
      </c>
      <c r="Q103" s="47">
        <f>_xll.BDP($D103,$Q$5)/1000000</f>
        <v>353299.36</v>
      </c>
      <c r="R103" s="47">
        <f>_xll.BDP($D103,$R$5)</f>
        <v>359993.36</v>
      </c>
      <c r="S103" s="47">
        <f t="shared" si="7"/>
        <v>6694</v>
      </c>
      <c r="T103" s="40">
        <f>_xll.BDP($D103,$T$5)</f>
        <v>0.50829875518672196</v>
      </c>
      <c r="U103" s="2">
        <f>VLOOKUP($D103,DATA!$B$3:$G$2400,6,0)</f>
        <v>0</v>
      </c>
      <c r="V103" s="2">
        <f>VLOOKUP($D103,DATA!$B$3:$AY$2400,47,0)</f>
        <v>0</v>
      </c>
      <c r="W103" s="2">
        <f>VLOOKUP($D103,DATA!$B$3:$AY$2400,48,0)</f>
        <v>0</v>
      </c>
      <c r="X103" s="2">
        <f>VLOOKUP($D103,DATA!$B$3:$AY$2400,49,0)</f>
        <v>0</v>
      </c>
      <c r="Y103" s="44">
        <f>VLOOKUP($D103,DATA!$B$3:$AY$2400,50,0)</f>
        <v>0</v>
      </c>
      <c r="Z103" s="45">
        <f t="shared" si="9"/>
        <v>-1</v>
      </c>
      <c r="AA103" s="42">
        <f>_xll.BDP($D103,$AA$5)</f>
        <v>423.46511840820313</v>
      </c>
      <c r="AB103" s="59">
        <f t="shared" si="10"/>
        <v>0.14335696305911139</v>
      </c>
      <c r="AC103" s="41">
        <f>$AD103/_xll.BDP($D103,$AC$5)-1</f>
        <v>6.5107986081154978E-2</v>
      </c>
      <c r="AD103" s="36">
        <f>_xll.BDP($D103,$AD$5)</f>
        <v>370.37</v>
      </c>
      <c r="AE103" s="37">
        <f t="shared" si="11"/>
        <v>-9.5580095580096135E-3</v>
      </c>
      <c r="AF103" s="38">
        <f>_xll.BDP($D103,$AF$5)</f>
        <v>373.91</v>
      </c>
      <c r="AG103" s="10">
        <f>_xll.BDP($D103,$AG$5)</f>
        <v>390</v>
      </c>
      <c r="AH103" s="12" t="e">
        <v>#NAME?</v>
      </c>
      <c r="AI103" s="10">
        <f>_xll.BDP($D103,$AI$5)</f>
        <v>276.87</v>
      </c>
      <c r="AJ103" s="12" t="e">
        <v>#NAME?</v>
      </c>
    </row>
    <row r="104" spans="3:36" x14ac:dyDescent="0.25">
      <c r="C104">
        <v>99</v>
      </c>
      <c r="D104" s="1" t="str">
        <f>DATA!B101</f>
        <v>WU US Equity</v>
      </c>
      <c r="E104" s="1" t="str">
        <f>_xll.BDP($D104,$E$5)</f>
        <v>WESTERN UNION</v>
      </c>
      <c r="F104" s="2" t="str">
        <f>_xll.BDP($D104,$F$5)</f>
        <v>IT Services</v>
      </c>
      <c r="G104" s="2" t="str">
        <f>_xll.BDP($D104,$G$5)</f>
        <v>Data Processing &amp; Outsourced S</v>
      </c>
      <c r="H104" s="35" t="str">
        <f>_xll.BDP($D104,$H$5)</f>
        <v>07/02/2023</v>
      </c>
      <c r="I104" s="3">
        <f t="shared" ca="1" si="8"/>
        <v>1</v>
      </c>
      <c r="J104" s="2">
        <f>_xll.BDP($D104,$J$5)</f>
        <v>0.94</v>
      </c>
      <c r="K104" s="2" t="str">
        <f>_xll.BDP($D104,$K$5)</f>
        <v>16/12/2022</v>
      </c>
      <c r="L104" s="2" t="str">
        <f>_xll.BDP($D104,$L$5)</f>
        <v>30/12/2022</v>
      </c>
      <c r="M104" s="1" t="str">
        <f>_xll.BDP($D104,$M$5)</f>
        <v>UNITED STATES</v>
      </c>
      <c r="N104" s="1" t="str">
        <f>_xll.BDP($D104,$N$5)</f>
        <v>USD</v>
      </c>
      <c r="O104" s="4">
        <f>_xll.BDP($D104,$O$5)</f>
        <v>6.7026666666666666</v>
      </c>
      <c r="P104" s="40">
        <f>_xll.BDP($D104,$P$5)</f>
        <v>6.0050005310378909</v>
      </c>
      <c r="Q104" s="47">
        <f>_xll.BDP($D104,$Q$5)/1000000</f>
        <v>5354.2582529200008</v>
      </c>
      <c r="R104" s="47">
        <f>_xll.BDP($D104,$R$5)</f>
        <v>6789.1582529200005</v>
      </c>
      <c r="S104" s="47">
        <f t="shared" si="7"/>
        <v>1434.8999999999996</v>
      </c>
      <c r="T104" s="40">
        <f>_xll.BDP($D104,$T$5)</f>
        <v>1.1613921489275598</v>
      </c>
      <c r="U104" s="2">
        <f>VLOOKUP($D104,DATA!$B$3:$G$2400,6,0)</f>
        <v>-4.6607635694572203</v>
      </c>
      <c r="V104" s="2" t="str">
        <f>VLOOKUP($D104,DATA!$B$3:$AY$2400,47,0)</f>
        <v>Strategical</v>
      </c>
      <c r="W104" s="2">
        <f>VLOOKUP($D104,DATA!$B$3:$AY$2400,48,0)</f>
        <v>25.384615384615383</v>
      </c>
      <c r="X104" s="2">
        <f>VLOOKUP($D104,DATA!$B$3:$AY$2400,49,0)</f>
        <v>22</v>
      </c>
      <c r="Y104" s="44">
        <f>VLOOKUP($D104,DATA!$B$3:$AY$2400,50,0)</f>
        <v>38</v>
      </c>
      <c r="Z104" s="45">
        <f t="shared" si="9"/>
        <v>1.7162258756254465</v>
      </c>
      <c r="AA104" s="42">
        <f>_xll.BDP($D104,$AA$5)</f>
        <v>14.041666984558105</v>
      </c>
      <c r="AB104" s="59">
        <f t="shared" si="10"/>
        <v>3.6931368519017571E-3</v>
      </c>
      <c r="AC104" s="41">
        <f>$AD104/_xll.BDP($D104,$AC$5)-1</f>
        <v>1.5976761074800283E-2</v>
      </c>
      <c r="AD104" s="36">
        <f>_xll.BDP($D104,$AD$5)</f>
        <v>13.99</v>
      </c>
      <c r="AE104" s="37">
        <f t="shared" si="11"/>
        <v>-2.0729092208720452E-2</v>
      </c>
      <c r="AF104" s="38">
        <f>_xll.BDP($D104,$AF$5)</f>
        <v>14.28</v>
      </c>
      <c r="AG104" s="10">
        <f>_xll.BDP($D104,$AG$5)</f>
        <v>20.399999999999999</v>
      </c>
      <c r="AH104" s="12" t="e">
        <v>#NAME?</v>
      </c>
      <c r="AI104" s="10">
        <f>_xll.BDP($D104,$AI$5)</f>
        <v>11.41</v>
      </c>
      <c r="AJ104" s="12" t="e">
        <v>#NAME?</v>
      </c>
    </row>
    <row r="105" spans="3:36" x14ac:dyDescent="0.25">
      <c r="C105">
        <v>100</v>
      </c>
      <c r="D105" s="1" t="str">
        <f>DATA!B102</f>
        <v>V US Equity</v>
      </c>
      <c r="E105" s="1" t="str">
        <f>_xll.BDP($D105,$E$5)</f>
        <v>VISA INC-CLASS A</v>
      </c>
      <c r="F105" s="2" t="str">
        <f>_xll.BDP($D105,$F$5)</f>
        <v>IT Services</v>
      </c>
      <c r="G105" s="2" t="str">
        <f>_xll.BDP($D105,$G$5)</f>
        <v>Data Processing &amp; Outsourced S</v>
      </c>
      <c r="H105" s="35" t="str">
        <f>_xll.BDP($D105,$H$5)</f>
        <v>26/04/2023</v>
      </c>
      <c r="I105" s="3">
        <f t="shared" ca="1" si="8"/>
        <v>79</v>
      </c>
      <c r="J105" s="2">
        <f>_xll.BDP($D105,$J$5)</f>
        <v>1.575</v>
      </c>
      <c r="K105" s="2" t="str">
        <f>_xll.BDP($D105,$K$5)</f>
        <v>09/02/2023</v>
      </c>
      <c r="L105" s="2" t="str">
        <f>_xll.BDP($D105,$L$5)</f>
        <v>01/03/2023</v>
      </c>
      <c r="M105" s="1" t="str">
        <f>_xll.BDP($D105,$M$5)</f>
        <v>UNITED STATES</v>
      </c>
      <c r="N105" s="1" t="str">
        <f>_xll.BDP($D105,$N$5)</f>
        <v>USD</v>
      </c>
      <c r="O105" s="4">
        <f>_xll.BDP($D105,$O$5)</f>
        <v>16.15555074346759</v>
      </c>
      <c r="P105" s="40">
        <f>_xll.BDP($D105,$P$5)</f>
        <v>33.165209433539459</v>
      </c>
      <c r="Q105" s="47">
        <f>_xll.BDP($D105,$Q$5)/1000000</f>
        <v>483200.86790362798</v>
      </c>
      <c r="R105" s="47">
        <f>_xll.BDP($D105,$R$5)</f>
        <v>486204.86790362798</v>
      </c>
      <c r="S105" s="47">
        <f t="shared" si="7"/>
        <v>3004</v>
      </c>
      <c r="T105" s="40">
        <f>_xll.BDP($D105,$T$5)</f>
        <v>-4.7859319578358393E-2</v>
      </c>
      <c r="U105" s="2">
        <f>VLOOKUP($D105,DATA!$B$3:$G$2400,6,0)</f>
        <v>0</v>
      </c>
      <c r="V105" s="2">
        <f>VLOOKUP($D105,DATA!$B$3:$AY$2400,47,0)</f>
        <v>0</v>
      </c>
      <c r="W105" s="2">
        <f>VLOOKUP($D105,DATA!$B$3:$AY$2400,48,0)</f>
        <v>0</v>
      </c>
      <c r="X105" s="2">
        <f>VLOOKUP($D105,DATA!$B$3:$AY$2400,49,0)</f>
        <v>0</v>
      </c>
      <c r="Y105" s="44">
        <f>VLOOKUP($D105,DATA!$B$3:$AY$2400,50,0)</f>
        <v>0</v>
      </c>
      <c r="Z105" s="45">
        <f t="shared" si="9"/>
        <v>-1</v>
      </c>
      <c r="AA105" s="42">
        <f>_xll.BDP($D105,$AA$5)</f>
        <v>262.53485107421875</v>
      </c>
      <c r="AB105" s="59">
        <f t="shared" si="10"/>
        <v>0.14548999116112715</v>
      </c>
      <c r="AC105" s="41">
        <f>$AD105/_xll.BDP($D105,$AC$5)-1</f>
        <v>0.10314786291875255</v>
      </c>
      <c r="AD105" s="36">
        <f>_xll.BDP($D105,$AD$5)</f>
        <v>229.19</v>
      </c>
      <c r="AE105" s="37">
        <f t="shared" si="11"/>
        <v>-4.1014005846677333E-3</v>
      </c>
      <c r="AF105" s="38">
        <f>_xll.BDP($D105,$AF$5)</f>
        <v>230.13</v>
      </c>
      <c r="AG105" s="10">
        <f>_xll.BDP($D105,$AG$5)</f>
        <v>250.58</v>
      </c>
      <c r="AH105" s="12" t="e">
        <v>#NAME?</v>
      </c>
      <c r="AI105" s="10">
        <f>_xll.BDP($D105,$AI$5)</f>
        <v>174.6</v>
      </c>
      <c r="AJ105" s="12" t="e">
        <v>#NAME?</v>
      </c>
    </row>
    <row r="106" spans="3:36" x14ac:dyDescent="0.25">
      <c r="C106">
        <v>101</v>
      </c>
      <c r="D106" s="1" t="str">
        <f>DATA!B103</f>
        <v>HLI US Equity</v>
      </c>
      <c r="E106" s="1" t="str">
        <f>_xll.BDP($D106,$E$5)</f>
        <v>HOULIHAN LOKEY I</v>
      </c>
      <c r="F106" s="2" t="str">
        <f>_xll.BDP($D106,$F$5)</f>
        <v>Capital Markets</v>
      </c>
      <c r="G106" s="2" t="str">
        <f>_xll.BDP($D106,$G$5)</f>
        <v>Investment Banking &amp; Brokerage</v>
      </c>
      <c r="H106" s="35" t="str">
        <f>_xll.BDP($D106,$H$5)</f>
        <v>12/05/2023</v>
      </c>
      <c r="I106" s="3">
        <f t="shared" ca="1" si="8"/>
        <v>95</v>
      </c>
      <c r="J106" s="2">
        <f>_xll.BDP($D106,$J$5)</f>
        <v>1.72</v>
      </c>
      <c r="K106" s="2" t="str">
        <f>_xll.BDP($D106,$K$5)</f>
        <v>01/03/2023</v>
      </c>
      <c r="L106" s="2" t="str">
        <f>_xll.BDP($D106,$L$5)</f>
        <v>15/03/2023</v>
      </c>
      <c r="M106" s="1" t="str">
        <f>_xll.BDP($D106,$M$5)</f>
        <v>UNITED STATES</v>
      </c>
      <c r="N106" s="1" t="str">
        <f>_xll.BDP($D106,$N$5)</f>
        <v>USD</v>
      </c>
      <c r="O106" s="4">
        <f>_xll.BDP($D106,$O$5)</f>
        <v>7.2303099888564573</v>
      </c>
      <c r="P106" s="40">
        <f>_xll.BDP($D106,$P$5)</f>
        <v>23.112879023406396</v>
      </c>
      <c r="Q106" s="47">
        <f>_xll.BDP($D106,$Q$5)/1000000</f>
        <v>6798.8213471999998</v>
      </c>
      <c r="R106" s="47">
        <f>_xll.BDP($D106,$R$5)</f>
        <v>6533.4343472</v>
      </c>
      <c r="S106" s="47">
        <f t="shared" si="7"/>
        <v>-265.38699999999972</v>
      </c>
      <c r="T106" s="40">
        <f>_xll.BDP($D106,$T$5)</f>
        <v>-0.59475940646647651</v>
      </c>
      <c r="U106" s="2">
        <f>VLOOKUP($D106,DATA!$B$3:$G$2400,6,0)</f>
        <v>0</v>
      </c>
      <c r="V106" s="2">
        <f>VLOOKUP($D106,DATA!$B$3:$AY$2400,47,0)</f>
        <v>0</v>
      </c>
      <c r="W106" s="2">
        <f>VLOOKUP($D106,DATA!$B$3:$AY$2400,48,0)</f>
        <v>0</v>
      </c>
      <c r="X106" s="2">
        <f>VLOOKUP($D106,DATA!$B$3:$AY$2400,49,0)</f>
        <v>0</v>
      </c>
      <c r="Y106" s="44">
        <f>VLOOKUP($D106,DATA!$B$3:$AY$2400,50,0)</f>
        <v>0</v>
      </c>
      <c r="Z106" s="45">
        <f t="shared" si="9"/>
        <v>-1</v>
      </c>
      <c r="AA106" s="42">
        <f>_xll.BDP($D106,$AA$5)</f>
        <v>96</v>
      </c>
      <c r="AB106" s="59">
        <f t="shared" si="10"/>
        <v>-4.2966802910975987E-2</v>
      </c>
      <c r="AC106" s="41">
        <f>$AD106/_xll.BDP($D106,$AC$5)-1</f>
        <v>0.15087195961450206</v>
      </c>
      <c r="AD106" s="36">
        <f>_xll.BDP($D106,$AD$5)</f>
        <v>100.31</v>
      </c>
      <c r="AE106" s="37">
        <f t="shared" si="11"/>
        <v>-4.6854750274150023E-3</v>
      </c>
      <c r="AF106" s="38">
        <f>_xll.BDP($D106,$AF$5)</f>
        <v>100.78</v>
      </c>
      <c r="AG106" s="10">
        <f>_xll.BDP($D106,$AG$5)</f>
        <v>115.21</v>
      </c>
      <c r="AH106" s="12" t="e">
        <v>#NAME?</v>
      </c>
      <c r="AI106" s="10">
        <f>_xll.BDP($D106,$AI$5)</f>
        <v>74.180000000000007</v>
      </c>
      <c r="AJ106" s="12" t="e">
        <v>#NAME?</v>
      </c>
    </row>
    <row r="107" spans="3:36" x14ac:dyDescent="0.25">
      <c r="C107">
        <v>102</v>
      </c>
      <c r="D107" s="1" t="str">
        <f>DATA!B104</f>
        <v>AMTD US Equity</v>
      </c>
      <c r="E107" s="1" t="str">
        <f>_xll.BDP($D107,$E$5)</f>
        <v>AMTD IDEA GROUP</v>
      </c>
      <c r="F107" s="2" t="str">
        <f>_xll.BDP($D107,$F$5)</f>
        <v>Capital Markets</v>
      </c>
      <c r="G107" s="2" t="str">
        <f>_xll.BDP($D107,$G$5)</f>
        <v>Investment Banking &amp; Brokerage</v>
      </c>
      <c r="H107" s="35" t="str">
        <f>_xll.BDP($D107,$H$5)</f>
        <v>18/04/2023</v>
      </c>
      <c r="I107" s="3">
        <f t="shared" ca="1" si="8"/>
        <v>71</v>
      </c>
      <c r="J107" s="2">
        <f>_xll.BDP($D107,$J$5)</f>
        <v>0</v>
      </c>
      <c r="K107" s="2" t="str">
        <f>_xll.BDP($D107,$K$5)</f>
        <v>#N/A Field Not Applicable</v>
      </c>
      <c r="L107" s="2" t="str">
        <f>_xll.BDP($D107,$L$5)</f>
        <v>#N/A Field Not Applicable</v>
      </c>
      <c r="M107" s="1" t="str">
        <f>_xll.BDP($D107,$M$5)</f>
        <v>HONG KONG</v>
      </c>
      <c r="N107" s="1" t="str">
        <f>_xll.BDP($D107,$N$5)</f>
        <v>USD</v>
      </c>
      <c r="O107" s="4">
        <f>_xll.BDP($D107,$O$5)</f>
        <v>4.035772111625616</v>
      </c>
      <c r="P107" s="40">
        <f>_xll.BDP($D107,$P$5)</f>
        <v>1.1918070260750655</v>
      </c>
      <c r="Q107" s="47">
        <f>_xll.BDP($D107,$Q$5)/1000000</f>
        <v>324.72072233055002</v>
      </c>
      <c r="R107" s="47">
        <f>_xll.BDP($D107,$R$5)</f>
        <v>2450.0822782722921</v>
      </c>
      <c r="S107" s="47">
        <f t="shared" si="7"/>
        <v>2125.3615559417422</v>
      </c>
      <c r="T107" s="40" t="str">
        <f>_xll.BDP($D107,$T$5)</f>
        <v>#N/A N/A</v>
      </c>
      <c r="U107" s="2">
        <f>VLOOKUP($D107,DATA!$B$3:$G$2400,6,0)</f>
        <v>0</v>
      </c>
      <c r="V107" s="2">
        <f>VLOOKUP($D107,DATA!$B$3:$AY$2400,47,0)</f>
        <v>0</v>
      </c>
      <c r="W107" s="2">
        <f>VLOOKUP($D107,DATA!$B$3:$AY$2400,48,0)</f>
        <v>0</v>
      </c>
      <c r="X107" s="2">
        <f>VLOOKUP($D107,DATA!$B$3:$AY$2400,49,0)</f>
        <v>0</v>
      </c>
      <c r="Y107" s="44">
        <f>VLOOKUP($D107,DATA!$B$3:$AY$2400,50,0)</f>
        <v>0</v>
      </c>
      <c r="Z107" s="45">
        <f t="shared" si="9"/>
        <v>-1</v>
      </c>
      <c r="AA107" s="42" t="str">
        <f>_xll.BDP($D107,$AA$5)</f>
        <v>#N/A N/A</v>
      </c>
      <c r="AB107" s="59" t="e">
        <f t="shared" si="10"/>
        <v>#VALUE!</v>
      </c>
      <c r="AC107" s="41">
        <f>$AD107/_xll.BDP($D107,$AC$5)-1</f>
        <v>-4.8833333333333395E-2</v>
      </c>
      <c r="AD107" s="36">
        <f>_xll.BDP($D107,$AD$5)</f>
        <v>1.7121</v>
      </c>
      <c r="AE107" s="37">
        <f t="shared" si="11"/>
        <v>-1.0454996787570836E-2</v>
      </c>
      <c r="AF107" s="38">
        <f>_xll.BDP($D107,$AF$5)</f>
        <v>1.73</v>
      </c>
      <c r="AG107" s="10">
        <f>_xll.BDP($D107,$AG$5)</f>
        <v>25.8</v>
      </c>
      <c r="AH107" s="12" t="e">
        <v>#NAME?</v>
      </c>
      <c r="AI107" s="10">
        <f>_xll.BDP($D107,$AI$5)</f>
        <v>1.59</v>
      </c>
      <c r="AJ107" s="12" t="e">
        <v>#NAME?</v>
      </c>
    </row>
    <row r="108" spans="3:36" x14ac:dyDescent="0.25">
      <c r="C108">
        <v>103</v>
      </c>
      <c r="D108" s="1" t="str">
        <f>DATA!B105</f>
        <v>CBOE US Equity</v>
      </c>
      <c r="E108" s="1" t="str">
        <f>_xll.BDP($D108,$E$5)</f>
        <v>CBOE GLOBAL MARK</v>
      </c>
      <c r="F108" s="2" t="str">
        <f>_xll.BDP($D108,$F$5)</f>
        <v>Capital Markets</v>
      </c>
      <c r="G108" s="2" t="str">
        <f>_xll.BDP($D108,$G$5)</f>
        <v>Financial Exchanges &amp; Data</v>
      </c>
      <c r="H108" s="35" t="str">
        <f>_xll.BDP($D108,$H$5)</f>
        <v>28/04/2023</v>
      </c>
      <c r="I108" s="3">
        <f t="shared" ca="1" si="8"/>
        <v>81</v>
      </c>
      <c r="J108" s="2">
        <f>_xll.BDP($D108,$J$5)</f>
        <v>0.5</v>
      </c>
      <c r="K108" s="2" t="str">
        <f>_xll.BDP($D108,$K$5)</f>
        <v>29/11/2022</v>
      </c>
      <c r="L108" s="2" t="str">
        <f>_xll.BDP($D108,$L$5)</f>
        <v>15/12/2022</v>
      </c>
      <c r="M108" s="1" t="str">
        <f>_xll.BDP($D108,$M$5)</f>
        <v>UNITED STATES</v>
      </c>
      <c r="N108" s="1" t="str">
        <f>_xll.BDP($D108,$N$5)</f>
        <v>USD</v>
      </c>
      <c r="O108" s="4">
        <f>_xll.BDP($D108,$O$5)</f>
        <v>12.888681445655996</v>
      </c>
      <c r="P108" s="40">
        <f>_xll.BDP($D108,$P$5)</f>
        <v>19.058028057901243</v>
      </c>
      <c r="Q108" s="47">
        <f>_xll.BDP($D108,$Q$5)/1000000</f>
        <v>13498.426357875001</v>
      </c>
      <c r="R108" s="47">
        <f>_xll.BDP($D108,$R$5)</f>
        <v>14845.326357875001</v>
      </c>
      <c r="S108" s="47">
        <f t="shared" si="7"/>
        <v>1346.8999999999996</v>
      </c>
      <c r="T108" s="40">
        <f>_xll.BDP($D108,$T$5)</f>
        <v>1.9830683156654889</v>
      </c>
      <c r="U108" s="2">
        <f>VLOOKUP($D108,DATA!$B$3:$G$2400,6,0)</f>
        <v>0</v>
      </c>
      <c r="V108" s="2">
        <f>VLOOKUP($D108,DATA!$B$3:$AY$2400,47,0)</f>
        <v>0</v>
      </c>
      <c r="W108" s="2">
        <f>VLOOKUP($D108,DATA!$B$3:$AY$2400,48,0)</f>
        <v>0</v>
      </c>
      <c r="X108" s="2">
        <f>VLOOKUP($D108,DATA!$B$3:$AY$2400,49,0)</f>
        <v>0</v>
      </c>
      <c r="Y108" s="44">
        <f>VLOOKUP($D108,DATA!$B$3:$AY$2400,50,0)</f>
        <v>0</v>
      </c>
      <c r="Z108" s="45">
        <f t="shared" si="9"/>
        <v>-1</v>
      </c>
      <c r="AA108" s="42">
        <f>_xll.BDP($D108,$AA$5)</f>
        <v>142.76922607421875</v>
      </c>
      <c r="AB108" s="59">
        <f t="shared" si="10"/>
        <v>0.11599488840943284</v>
      </c>
      <c r="AC108" s="41">
        <f>$AD108/_xll.BDP($D108,$AC$5)-1</f>
        <v>1.9606280385749741E-2</v>
      </c>
      <c r="AD108" s="36">
        <f>_xll.BDP($D108,$AD$5)</f>
        <v>127.93</v>
      </c>
      <c r="AE108" s="37">
        <f t="shared" si="11"/>
        <v>2.8687563511295252E-2</v>
      </c>
      <c r="AF108" s="38">
        <f>_xll.BDP($D108,$AF$5)</f>
        <v>124.26</v>
      </c>
      <c r="AG108" s="10">
        <f>_xll.BDP($D108,$AG$5)</f>
        <v>130.54</v>
      </c>
      <c r="AH108" s="12" t="e">
        <v>#NAME?</v>
      </c>
      <c r="AI108" s="10">
        <f>_xll.BDP($D108,$AI$5)</f>
        <v>103.8197</v>
      </c>
      <c r="AJ108" s="12" t="e">
        <v>#NAME?</v>
      </c>
    </row>
    <row r="109" spans="3:36" x14ac:dyDescent="0.25">
      <c r="C109">
        <v>104</v>
      </c>
      <c r="D109" s="1" t="str">
        <f>DATA!B106</f>
        <v>SEIC US Equity</v>
      </c>
      <c r="E109" s="1" t="str">
        <f>_xll.BDP($D109,$E$5)</f>
        <v>SEI INVESTMENTS</v>
      </c>
      <c r="F109" s="2" t="str">
        <f>_xll.BDP($D109,$F$5)</f>
        <v>Capital Markets</v>
      </c>
      <c r="G109" s="2" t="str">
        <f>_xll.BDP($D109,$G$5)</f>
        <v>Asset Management &amp; Custody Ban</v>
      </c>
      <c r="H109" s="35" t="str">
        <f>_xll.BDP($D109,$H$5)</f>
        <v>20/04/2023</v>
      </c>
      <c r="I109" s="3">
        <f t="shared" ca="1" si="8"/>
        <v>73</v>
      </c>
      <c r="J109" s="2">
        <f>_xll.BDP($D109,$J$5)</f>
        <v>0.83</v>
      </c>
      <c r="K109" s="2" t="str">
        <f>_xll.BDP($D109,$K$5)</f>
        <v>16/12/2022</v>
      </c>
      <c r="L109" s="2" t="str">
        <f>_xll.BDP($D109,$L$5)</f>
        <v>05/01/2023</v>
      </c>
      <c r="M109" s="1" t="str">
        <f>_xll.BDP($D109,$M$5)</f>
        <v>UNITED STATES</v>
      </c>
      <c r="N109" s="1" t="str">
        <f>_xll.BDP($D109,$N$5)</f>
        <v>USD</v>
      </c>
      <c r="O109" s="4">
        <f>_xll.BDP($D109,$O$5)</f>
        <v>12.345886214053825</v>
      </c>
      <c r="P109" s="40">
        <f>_xll.BDP($D109,$P$5)</f>
        <v>21.14878323448567</v>
      </c>
      <c r="Q109" s="47">
        <f>_xll.BDP($D109,$Q$5)/1000000</f>
        <v>8505.199990000001</v>
      </c>
      <c r="R109" s="47">
        <f>_xll.BDP($D109,$R$5)</f>
        <v>7642.8079900000012</v>
      </c>
      <c r="S109" s="47">
        <f t="shared" si="7"/>
        <v>-862.39199999999983</v>
      </c>
      <c r="T109" s="40">
        <f>_xll.BDP($D109,$T$5)</f>
        <v>-1.5299047348720041</v>
      </c>
      <c r="U109" s="2">
        <f>VLOOKUP($D109,DATA!$B$3:$G$2400,6,0)</f>
        <v>0</v>
      </c>
      <c r="V109" s="2">
        <f>VLOOKUP($D109,DATA!$B$3:$AY$2400,47,0)</f>
        <v>0</v>
      </c>
      <c r="W109" s="2">
        <f>VLOOKUP($D109,DATA!$B$3:$AY$2400,48,0)</f>
        <v>0</v>
      </c>
      <c r="X109" s="2">
        <f>VLOOKUP($D109,DATA!$B$3:$AY$2400,49,0)</f>
        <v>0</v>
      </c>
      <c r="Y109" s="44">
        <f>VLOOKUP($D109,DATA!$B$3:$AY$2400,50,0)</f>
        <v>0</v>
      </c>
      <c r="Z109" s="45">
        <f t="shared" si="9"/>
        <v>-1</v>
      </c>
      <c r="AA109" s="42">
        <f>_xll.BDP($D109,$AA$5)</f>
        <v>63.25</v>
      </c>
      <c r="AB109" s="59">
        <f t="shared" si="10"/>
        <v>-4.7206923682139301E-3</v>
      </c>
      <c r="AC109" s="41">
        <f>$AD109/_xll.BDP($D109,$AC$5)-1</f>
        <v>9.0051457975986349E-2</v>
      </c>
      <c r="AD109" s="36">
        <f>_xll.BDP($D109,$AD$5)</f>
        <v>63.55</v>
      </c>
      <c r="AE109" s="37">
        <f t="shared" si="11"/>
        <v>-6.6089693154996335E-3</v>
      </c>
      <c r="AF109" s="38">
        <f>_xll.BDP($D109,$AF$5)</f>
        <v>63.97</v>
      </c>
      <c r="AG109" s="10">
        <f>_xll.BDP($D109,$AG$5)</f>
        <v>64.69</v>
      </c>
      <c r="AH109" s="12" t="e">
        <v>#NAME?</v>
      </c>
      <c r="AI109" s="10">
        <f>_xll.BDP($D109,$AI$5)</f>
        <v>46.3</v>
      </c>
      <c r="AJ109" s="12" t="e">
        <v>#NAME?</v>
      </c>
    </row>
    <row r="110" spans="3:36" x14ac:dyDescent="0.25">
      <c r="C110">
        <v>105</v>
      </c>
      <c r="D110" s="1" t="str">
        <f>DATA!B107</f>
        <v>NDAQ US Equity</v>
      </c>
      <c r="E110" s="1" t="str">
        <f>_xll.BDP($D110,$E$5)</f>
        <v>NASDAQ INC</v>
      </c>
      <c r="F110" s="2" t="str">
        <f>_xll.BDP($D110,$F$5)</f>
        <v>Capital Markets</v>
      </c>
      <c r="G110" s="2" t="str">
        <f>_xll.BDP($D110,$G$5)</f>
        <v>Financial Exchanges &amp; Data</v>
      </c>
      <c r="H110" s="35" t="str">
        <f>_xll.BDP($D110,$H$5)</f>
        <v>20/04/2023</v>
      </c>
      <c r="I110" s="3">
        <f t="shared" ca="1" si="8"/>
        <v>73</v>
      </c>
      <c r="J110" s="2">
        <f>_xll.BDP($D110,$J$5)</f>
        <v>0.78</v>
      </c>
      <c r="K110" s="2" t="str">
        <f>_xll.BDP($D110,$K$5)</f>
        <v>16/03/2023</v>
      </c>
      <c r="L110" s="2" t="str">
        <f>_xll.BDP($D110,$L$5)</f>
        <v>31/03/2023</v>
      </c>
      <c r="M110" s="1" t="str">
        <f>_xll.BDP($D110,$M$5)</f>
        <v>UNITED STATES</v>
      </c>
      <c r="N110" s="1" t="str">
        <f>_xll.BDP($D110,$N$5)</f>
        <v>USD</v>
      </c>
      <c r="O110" s="4">
        <f>_xll.BDP($D110,$O$5)</f>
        <v>18.141241563944533</v>
      </c>
      <c r="P110" s="40">
        <f>_xll.BDP($D110,$P$5)</f>
        <v>24.206891459819651</v>
      </c>
      <c r="Q110" s="47">
        <f>_xll.BDP($D110,$Q$5)/1000000</f>
        <v>29304.823725899998</v>
      </c>
      <c r="R110" s="47">
        <f>_xll.BDP($D110,$R$5)</f>
        <v>34485.823725900002</v>
      </c>
      <c r="S110" s="47">
        <f t="shared" si="7"/>
        <v>5181.0000000000036</v>
      </c>
      <c r="T110" s="40">
        <f>_xll.BDP($D110,$T$5)</f>
        <v>2.7547974413646057</v>
      </c>
      <c r="U110" s="2">
        <f>VLOOKUP($D110,DATA!$B$3:$G$2400,6,0)</f>
        <v>0</v>
      </c>
      <c r="V110" s="2">
        <f>VLOOKUP($D110,DATA!$B$3:$AY$2400,47,0)</f>
        <v>0</v>
      </c>
      <c r="W110" s="2">
        <f>VLOOKUP($D110,DATA!$B$3:$AY$2400,48,0)</f>
        <v>0</v>
      </c>
      <c r="X110" s="2">
        <f>VLOOKUP($D110,DATA!$B$3:$AY$2400,49,0)</f>
        <v>0</v>
      </c>
      <c r="Y110" s="44">
        <f>VLOOKUP($D110,DATA!$B$3:$AY$2400,50,0)</f>
        <v>0</v>
      </c>
      <c r="Z110" s="45">
        <f t="shared" si="9"/>
        <v>-1</v>
      </c>
      <c r="AA110" s="42">
        <f>_xll.BDP($D110,$AA$5)</f>
        <v>63</v>
      </c>
      <c r="AB110" s="59">
        <f t="shared" si="10"/>
        <v>5.1051051051051122E-2</v>
      </c>
      <c r="AC110" s="41">
        <f>$AD110/_xll.BDP($D110,$AC$5)-1</f>
        <v>-2.2982885085574667E-2</v>
      </c>
      <c r="AD110" s="36">
        <f>_xll.BDP($D110,$AD$5)</f>
        <v>59.94</v>
      </c>
      <c r="AE110" s="37">
        <f t="shared" si="11"/>
        <v>-1.0176843510176834E-2</v>
      </c>
      <c r="AF110" s="38">
        <f>_xll.BDP($D110,$AF$5)</f>
        <v>60.55</v>
      </c>
      <c r="AG110" s="10">
        <f>_xll.BDP($D110,$AG$5)</f>
        <v>69.22</v>
      </c>
      <c r="AH110" s="12" t="e">
        <v>#NAME?</v>
      </c>
      <c r="AI110" s="10">
        <f>_xll.BDP($D110,$AI$5)</f>
        <v>46.77</v>
      </c>
      <c r="AJ110" s="12" t="e">
        <v>#NAME?</v>
      </c>
    </row>
    <row r="111" spans="3:36" x14ac:dyDescent="0.25">
      <c r="C111">
        <v>106</v>
      </c>
      <c r="D111" s="1" t="str">
        <f>DATA!B108</f>
        <v>CIX CN Equity</v>
      </c>
      <c r="E111" s="1" t="str">
        <f>_xll.BDP($D111,$E$5)</f>
        <v>CI FINANCIAL COR</v>
      </c>
      <c r="F111" s="2" t="str">
        <f>_xll.BDP($D111,$F$5)</f>
        <v>Capital Markets</v>
      </c>
      <c r="G111" s="2" t="str">
        <f>_xll.BDP($D111,$G$5)</f>
        <v>Asset Management &amp; Custody Ban</v>
      </c>
      <c r="H111" s="35" t="str">
        <f>_xll.BDP($D111,$H$5)</f>
        <v>24/02/2023</v>
      </c>
      <c r="I111" s="3">
        <f t="shared" ca="1" si="8"/>
        <v>18</v>
      </c>
      <c r="J111" s="2">
        <f>_xll.BDP($D111,$J$5)</f>
        <v>0.72</v>
      </c>
      <c r="K111" s="2" t="str">
        <f>_xll.BDP($D111,$K$5)</f>
        <v>30/03/2023</v>
      </c>
      <c r="L111" s="2" t="str">
        <f>_xll.BDP($D111,$L$5)</f>
        <v>14/04/2023</v>
      </c>
      <c r="M111" s="1" t="str">
        <f>_xll.BDP($D111,$M$5)</f>
        <v>CANADA</v>
      </c>
      <c r="N111" s="1" t="str">
        <f>_xll.BDP($D111,$N$5)</f>
        <v>CAD</v>
      </c>
      <c r="O111" s="4">
        <f>_xll.BDP($D111,$O$5)</f>
        <v>9.2551338261297733</v>
      </c>
      <c r="P111" s="40">
        <f>_xll.BDP($D111,$P$5)</f>
        <v>7.0144511980005122</v>
      </c>
      <c r="Q111" s="47">
        <f>_xll.BDP($D111,$Q$5)/1000000</f>
        <v>3046.5398834000002</v>
      </c>
      <c r="R111" s="47">
        <f>_xll.BDP($D111,$R$5)</f>
        <v>6982.1538834000003</v>
      </c>
      <c r="S111" s="47">
        <f t="shared" si="7"/>
        <v>3935.614</v>
      </c>
      <c r="T111" s="40">
        <f>_xll.BDP($D111,$T$5)</f>
        <v>4.4916273004512357</v>
      </c>
      <c r="U111" s="2">
        <f>VLOOKUP($D111,DATA!$B$3:$G$2400,6,0)</f>
        <v>0</v>
      </c>
      <c r="V111" s="2">
        <f>VLOOKUP($D111,DATA!$B$3:$AY$2400,47,0)</f>
        <v>0</v>
      </c>
      <c r="W111" s="2">
        <f>VLOOKUP($D111,DATA!$B$3:$AY$2400,48,0)</f>
        <v>0</v>
      </c>
      <c r="X111" s="2">
        <f>VLOOKUP($D111,DATA!$B$3:$AY$2400,49,0)</f>
        <v>0</v>
      </c>
      <c r="Y111" s="44">
        <f>VLOOKUP($D111,DATA!$B$3:$AY$2400,50,0)</f>
        <v>0</v>
      </c>
      <c r="Z111" s="45">
        <f t="shared" si="9"/>
        <v>-1</v>
      </c>
      <c r="AA111" s="42">
        <f>_xll.BDP($D111,$AA$5)</f>
        <v>19.05555534362793</v>
      </c>
      <c r="AB111" s="59">
        <f t="shared" si="10"/>
        <v>0.15139307212253339</v>
      </c>
      <c r="AC111" s="41">
        <f>$AD111/_xll.BDP($D111,$AC$5)-1</f>
        <v>0.22501850481125096</v>
      </c>
      <c r="AD111" s="36">
        <f>_xll.BDP($D111,$AD$5)</f>
        <v>16.55</v>
      </c>
      <c r="AE111" s="37">
        <f t="shared" si="11"/>
        <v>-1.3293051359516547E-2</v>
      </c>
      <c r="AF111" s="38">
        <f>_xll.BDP($D111,$AF$5)</f>
        <v>16.77</v>
      </c>
      <c r="AG111" s="10">
        <f>_xll.BDP($D111,$AG$5)</f>
        <v>24.25</v>
      </c>
      <c r="AH111" s="12" t="e">
        <v>#NAME?</v>
      </c>
      <c r="AI111" s="10">
        <f>_xll.BDP($D111,$AI$5)</f>
        <v>11.84</v>
      </c>
      <c r="AJ111" s="12" t="e">
        <v>#NAME?</v>
      </c>
    </row>
    <row r="112" spans="3:36" x14ac:dyDescent="0.25">
      <c r="C112">
        <v>107</v>
      </c>
      <c r="D112" s="1" t="str">
        <f>DATA!B109</f>
        <v>HLNE US Equity</v>
      </c>
      <c r="E112" s="1" t="str">
        <f>_xll.BDP($D112,$E$5)</f>
        <v>HAMILTON LANE-A</v>
      </c>
      <c r="F112" s="2" t="str">
        <f>_xll.BDP($D112,$F$5)</f>
        <v>Capital Markets</v>
      </c>
      <c r="G112" s="2" t="str">
        <f>_xll.BDP($D112,$G$5)</f>
        <v>Asset Management &amp; Custody Ban</v>
      </c>
      <c r="H112" s="35" t="str">
        <f>_xll.BDP($D112,$H$5)</f>
        <v>07/02/2023</v>
      </c>
      <c r="I112" s="3">
        <f t="shared" ca="1" si="8"/>
        <v>1</v>
      </c>
      <c r="J112" s="2">
        <f>_xll.BDP($D112,$J$5)</f>
        <v>1.4</v>
      </c>
      <c r="K112" s="2" t="str">
        <f>_xll.BDP($D112,$K$5)</f>
        <v>14/12/2022</v>
      </c>
      <c r="L112" s="2" t="str">
        <f>_xll.BDP($D112,$L$5)</f>
        <v>06/01/2023</v>
      </c>
      <c r="M112" s="1" t="str">
        <f>_xll.BDP($D112,$M$5)</f>
        <v>UNITED STATES</v>
      </c>
      <c r="N112" s="1" t="str">
        <f>_xll.BDP($D112,$N$5)</f>
        <v>USD</v>
      </c>
      <c r="O112" s="4">
        <f>_xll.BDP($D112,$O$5)</f>
        <v>25.333617954803117</v>
      </c>
      <c r="P112" s="40">
        <f>_xll.BDP($D112,$P$5)</f>
        <v>25.972042359919357</v>
      </c>
      <c r="Q112" s="47">
        <f>_xll.BDP($D112,$Q$5)/1000000</f>
        <v>4384.4648731999996</v>
      </c>
      <c r="R112" s="47">
        <f>_xll.BDP($D112,$R$5)</f>
        <v>4946.4868731999995</v>
      </c>
      <c r="S112" s="47">
        <f t="shared" si="7"/>
        <v>562.02199999999993</v>
      </c>
      <c r="T112" s="40">
        <f>_xll.BDP($D112,$T$5)</f>
        <v>0.62328289090147704</v>
      </c>
      <c r="U112" s="2">
        <f>VLOOKUP($D112,DATA!$B$3:$G$2400,6,0)</f>
        <v>0</v>
      </c>
      <c r="V112" s="2">
        <f>VLOOKUP($D112,DATA!$B$3:$AY$2400,47,0)</f>
        <v>0</v>
      </c>
      <c r="W112" s="2">
        <f>VLOOKUP($D112,DATA!$B$3:$AY$2400,48,0)</f>
        <v>0</v>
      </c>
      <c r="X112" s="2">
        <f>VLOOKUP($D112,DATA!$B$3:$AY$2400,49,0)</f>
        <v>0</v>
      </c>
      <c r="Y112" s="44">
        <f>VLOOKUP($D112,DATA!$B$3:$AY$2400,50,0)</f>
        <v>0</v>
      </c>
      <c r="Z112" s="45">
        <f t="shared" si="9"/>
        <v>-1</v>
      </c>
      <c r="AA112" s="42">
        <f>_xll.BDP($D112,$AA$5)</f>
        <v>73.300003051757813</v>
      </c>
      <c r="AB112" s="59">
        <f t="shared" si="10"/>
        <v>-7.862481237184582E-2</v>
      </c>
      <c r="AC112" s="41">
        <f>$AD112/_xll.BDP($D112,$AC$5)-1</f>
        <v>0.24538196618659991</v>
      </c>
      <c r="AD112" s="36">
        <f>_xll.BDP($D112,$AD$5)</f>
        <v>79.555000000000007</v>
      </c>
      <c r="AE112" s="37">
        <f t="shared" si="11"/>
        <v>-3.959524857017129E-3</v>
      </c>
      <c r="AF112" s="38">
        <f>_xll.BDP($D112,$AF$5)</f>
        <v>79.87</v>
      </c>
      <c r="AG112" s="10">
        <f>_xll.BDP($D112,$AG$5)</f>
        <v>86.234999999999999</v>
      </c>
      <c r="AH112" s="12" t="e">
        <v>#NAME?</v>
      </c>
      <c r="AI112" s="10">
        <f>_xll.BDP($D112,$AI$5)</f>
        <v>55.81</v>
      </c>
      <c r="AJ112" s="12" t="e">
        <v>#NAME?</v>
      </c>
    </row>
    <row r="113" spans="3:36" x14ac:dyDescent="0.25">
      <c r="C113">
        <v>108</v>
      </c>
      <c r="D113" s="1" t="str">
        <f>DATA!B110</f>
        <v>BEN US Equity</v>
      </c>
      <c r="E113" s="1" t="str">
        <f>_xll.BDP($D113,$E$5)</f>
        <v>FRANKLIN RES INC</v>
      </c>
      <c r="F113" s="2" t="str">
        <f>_xll.BDP($D113,$F$5)</f>
        <v>Capital Markets</v>
      </c>
      <c r="G113" s="2" t="str">
        <f>_xll.BDP($D113,$G$5)</f>
        <v>Asset Management &amp; Custody Ban</v>
      </c>
      <c r="H113" s="35" t="str">
        <f>_xll.BDP($D113,$H$5)</f>
        <v>03/05/2023</v>
      </c>
      <c r="I113" s="3">
        <f t="shared" ca="1" si="8"/>
        <v>86</v>
      </c>
      <c r="J113" s="2">
        <f>_xll.BDP($D113,$J$5)</f>
        <v>1.1599999999999999</v>
      </c>
      <c r="K113" s="2" t="str">
        <f>_xll.BDP($D113,$K$5)</f>
        <v>29/12/2022</v>
      </c>
      <c r="L113" s="2" t="str">
        <f>_xll.BDP($D113,$L$5)</f>
        <v>13/01/2023</v>
      </c>
      <c r="M113" s="1" t="str">
        <f>_xll.BDP($D113,$M$5)</f>
        <v>UNITED STATES</v>
      </c>
      <c r="N113" s="1" t="str">
        <f>_xll.BDP($D113,$N$5)</f>
        <v>USD</v>
      </c>
      <c r="O113" s="4">
        <f>_xll.BDP($D113,$O$5)</f>
        <v>7.1417385310162098</v>
      </c>
      <c r="P113" s="40">
        <f>_xll.BDP($D113,$P$5)</f>
        <v>12.948206431452814</v>
      </c>
      <c r="Q113" s="47">
        <f>_xll.BDP($D113,$Q$5)/1000000</f>
        <v>16033.967207115</v>
      </c>
      <c r="R113" s="47">
        <f>_xll.BDP($D113,$R$5)</f>
        <v>25428.567207115</v>
      </c>
      <c r="S113" s="47">
        <f t="shared" si="7"/>
        <v>9394.6</v>
      </c>
      <c r="T113" s="40">
        <f>_xll.BDP($D113,$T$5)</f>
        <v>3.4817541613316263</v>
      </c>
      <c r="U113" s="2">
        <f>VLOOKUP($D113,DATA!$B$3:$G$2400,6,0)</f>
        <v>0</v>
      </c>
      <c r="V113" s="2">
        <f>VLOOKUP($D113,DATA!$B$3:$AY$2400,47,0)</f>
        <v>0</v>
      </c>
      <c r="W113" s="2">
        <f>VLOOKUP($D113,DATA!$B$3:$AY$2400,48,0)</f>
        <v>0</v>
      </c>
      <c r="X113" s="2">
        <f>VLOOKUP($D113,DATA!$B$3:$AY$2400,49,0)</f>
        <v>0</v>
      </c>
      <c r="Y113" s="44">
        <f>VLOOKUP($D113,DATA!$B$3:$AY$2400,50,0)</f>
        <v>0</v>
      </c>
      <c r="Z113" s="45">
        <f t="shared" si="9"/>
        <v>-1</v>
      </c>
      <c r="AA113" s="42">
        <f>_xll.BDP($D113,$AA$5)</f>
        <v>26.642856597900391</v>
      </c>
      <c r="AB113" s="59">
        <f t="shared" si="10"/>
        <v>-0.17133394715952932</v>
      </c>
      <c r="AC113" s="41">
        <f>$AD113/_xll.BDP($D113,$AC$5)-1</f>
        <v>0.2187831690674753</v>
      </c>
      <c r="AD113" s="36">
        <f>_xll.BDP($D113,$AD$5)</f>
        <v>32.151499999999999</v>
      </c>
      <c r="AE113" s="37">
        <f t="shared" si="11"/>
        <v>-3.4788423557221421E-2</v>
      </c>
      <c r="AF113" s="38">
        <f>_xll.BDP($D113,$AF$5)</f>
        <v>33.270000000000003</v>
      </c>
      <c r="AG113" s="10">
        <f>_xll.BDP($D113,$AG$5)</f>
        <v>34.365000000000002</v>
      </c>
      <c r="AH113" s="12" t="e">
        <v>#NAME?</v>
      </c>
      <c r="AI113" s="10">
        <f>_xll.BDP($D113,$AI$5)</f>
        <v>20.237300000000001</v>
      </c>
      <c r="AJ113" s="12" t="e">
        <v>#NAME?</v>
      </c>
    </row>
    <row r="114" spans="3:36" x14ac:dyDescent="0.25">
      <c r="C114">
        <v>109</v>
      </c>
      <c r="D114" s="1" t="str">
        <f>DATA!B111</f>
        <v>TROW US Equity</v>
      </c>
      <c r="E114" s="1" t="str">
        <f>_xll.BDP($D114,$E$5)</f>
        <v>T ROWE PRICE GRP</v>
      </c>
      <c r="F114" s="2" t="str">
        <f>_xll.BDP($D114,$F$5)</f>
        <v>Capital Markets</v>
      </c>
      <c r="G114" s="2" t="str">
        <f>_xll.BDP($D114,$G$5)</f>
        <v>Asset Management &amp; Custody Ban</v>
      </c>
      <c r="H114" s="35" t="str">
        <f>_xll.BDP($D114,$H$5)</f>
        <v>28/04/2023</v>
      </c>
      <c r="I114" s="3">
        <f t="shared" ca="1" si="8"/>
        <v>81</v>
      </c>
      <c r="J114" s="2">
        <f>_xll.BDP($D114,$J$5)</f>
        <v>4.8</v>
      </c>
      <c r="K114" s="2" t="str">
        <f>_xll.BDP($D114,$K$5)</f>
        <v>15/12/2022</v>
      </c>
      <c r="L114" s="2" t="str">
        <f>_xll.BDP($D114,$L$5)</f>
        <v>29/12/2022</v>
      </c>
      <c r="M114" s="1" t="str">
        <f>_xll.BDP($D114,$M$5)</f>
        <v>UNITED STATES</v>
      </c>
      <c r="N114" s="1" t="str">
        <f>_xll.BDP($D114,$N$5)</f>
        <v>USD</v>
      </c>
      <c r="O114" s="4">
        <f>_xll.BDP($D114,$O$5)</f>
        <v>11.321180848923758</v>
      </c>
      <c r="P114" s="40">
        <f>_xll.BDP($D114,$P$5)</f>
        <v>19.418980350954541</v>
      </c>
      <c r="Q114" s="47">
        <f>_xll.BDP($D114,$Q$5)/1000000</f>
        <v>27427.404000000002</v>
      </c>
      <c r="R114" s="47">
        <f>_xll.BDP($D114,$R$5)</f>
        <v>26519.204000000002</v>
      </c>
      <c r="S114" s="47">
        <f t="shared" si="7"/>
        <v>-908.20000000000073</v>
      </c>
      <c r="T114" s="40">
        <f>_xll.BDP($D114,$T$5)</f>
        <v>-0.58142076502732243</v>
      </c>
      <c r="U114" s="2">
        <f>VLOOKUP($D114,DATA!$B$3:$G$2400,6,0)</f>
        <v>0</v>
      </c>
      <c r="V114" s="2">
        <f>VLOOKUP($D114,DATA!$B$3:$AY$2400,47,0)</f>
        <v>0</v>
      </c>
      <c r="W114" s="2">
        <f>VLOOKUP($D114,DATA!$B$3:$AY$2400,48,0)</f>
        <v>0</v>
      </c>
      <c r="X114" s="2">
        <f>VLOOKUP($D114,DATA!$B$3:$AY$2400,49,0)</f>
        <v>0</v>
      </c>
      <c r="Y114" s="44">
        <f>VLOOKUP($D114,DATA!$B$3:$AY$2400,50,0)</f>
        <v>0</v>
      </c>
      <c r="Z114" s="45">
        <f t="shared" si="9"/>
        <v>-1</v>
      </c>
      <c r="AA114" s="42">
        <f>_xll.BDP($D114,$AA$5)</f>
        <v>94.642860412597656</v>
      </c>
      <c r="AB114" s="59">
        <f t="shared" si="10"/>
        <v>-0.23110845387441992</v>
      </c>
      <c r="AC114" s="41">
        <f>$AD114/_xll.BDP($D114,$AC$5)-1</f>
        <v>0.12864478268842849</v>
      </c>
      <c r="AD114" s="36">
        <f>_xll.BDP($D114,$AD$5)</f>
        <v>123.09</v>
      </c>
      <c r="AE114" s="37">
        <f t="shared" si="11"/>
        <v>-2.217889349256633E-2</v>
      </c>
      <c r="AF114" s="38">
        <f>_xll.BDP($D114,$AF$5)</f>
        <v>125.82</v>
      </c>
      <c r="AG114" s="10">
        <f>_xll.BDP($D114,$AG$5)</f>
        <v>157.77000000000001</v>
      </c>
      <c r="AH114" s="12" t="e">
        <v>#NAME?</v>
      </c>
      <c r="AI114" s="10">
        <f>_xll.BDP($D114,$AI$5)</f>
        <v>93.53</v>
      </c>
      <c r="AJ114" s="12" t="e">
        <v>#NAME?</v>
      </c>
    </row>
    <row r="115" spans="3:36" x14ac:dyDescent="0.25">
      <c r="C115">
        <v>110</v>
      </c>
      <c r="D115" s="1" t="str">
        <f>DATA!B112</f>
        <v>BRK/B US Equity</v>
      </c>
      <c r="E115" s="1" t="str">
        <f>_xll.BDP($D115,$E$5)</f>
        <v>BERKSHIRE HATH-B</v>
      </c>
      <c r="F115" s="2" t="str">
        <f>_xll.BDP($D115,$F$5)</f>
        <v>Diversified Financial Services</v>
      </c>
      <c r="G115" s="2" t="str">
        <f>_xll.BDP($D115,$G$5)</f>
        <v>Multi-Sector Holdings</v>
      </c>
      <c r="H115" s="35" t="str">
        <f>_xll.BDP($D115,$H$5)</f>
        <v>27/02/2023</v>
      </c>
      <c r="I115" s="3">
        <f t="shared" ca="1" si="8"/>
        <v>21</v>
      </c>
      <c r="J115" s="2" t="str">
        <f>_xll.BDP($D115,$J$5)</f>
        <v>#N/A Field Not Applicable</v>
      </c>
      <c r="K115" s="2" t="str">
        <f>_xll.BDP($D115,$K$5)</f>
        <v>#N/A Field Not Applicable</v>
      </c>
      <c r="L115" s="2" t="str">
        <f>_xll.BDP($D115,$L$5)</f>
        <v>#N/A Field Not Applicable</v>
      </c>
      <c r="M115" s="1" t="str">
        <f>_xll.BDP($D115,$M$5)</f>
        <v>UNITED STATES</v>
      </c>
      <c r="N115" s="1" t="str">
        <f>_xll.BDP($D115,$N$5)</f>
        <v>USD</v>
      </c>
      <c r="O115" s="4" t="str">
        <f>_xll.BDP($D115,$O$5)</f>
        <v>#N/A Field Not Applicable</v>
      </c>
      <c r="P115" s="40" t="str">
        <f>_xll.BDP($D115,$P$5)</f>
        <v>#N/A Field Not Applicable</v>
      </c>
      <c r="Q115" s="47">
        <f>_xll.BDP($D115,$Q$5)/1000000</f>
        <v>674445.68056373694</v>
      </c>
      <c r="R115" s="47">
        <f>_xll.BDP($D115,$R$5)</f>
        <v>336817.68056373694</v>
      </c>
      <c r="S115" s="47">
        <f t="shared" si="7"/>
        <v>-337628</v>
      </c>
      <c r="T115" s="40">
        <f>_xll.BDP($D115,$T$5)</f>
        <v>-34.778827787272547</v>
      </c>
      <c r="U115" s="2">
        <f>VLOOKUP($D115,DATA!$B$3:$G$2400,6,0)</f>
        <v>1.0540925426220547</v>
      </c>
      <c r="V115" s="2" t="str">
        <f>VLOOKUP($D115,DATA!$B$3:$AY$2400,47,0)</f>
        <v>Strategical</v>
      </c>
      <c r="W115" s="2">
        <f>VLOOKUP($D115,DATA!$B$3:$AY$2400,48,0)</f>
        <v>230.76923076923077</v>
      </c>
      <c r="X115" s="2">
        <f>VLOOKUP($D115,DATA!$B$3:$AY$2400,49,0)</f>
        <v>200</v>
      </c>
      <c r="Y115" s="44">
        <f>VLOOKUP($D115,DATA!$B$3:$AY$2400,50,0)</f>
        <v>330</v>
      </c>
      <c r="Z115" s="45">
        <f t="shared" si="9"/>
        <v>7.3974029355290183E-2</v>
      </c>
      <c r="AA115" s="42">
        <f>_xll.BDP($D115,$AA$5)</f>
        <v>366</v>
      </c>
      <c r="AB115" s="59">
        <f t="shared" si="10"/>
        <v>0.1911348325576856</v>
      </c>
      <c r="AC115" s="41">
        <f>$AD115/_xll.BDP($D115,$AC$5)-1</f>
        <v>-5.2767886047264678E-3</v>
      </c>
      <c r="AD115" s="36">
        <f>_xll.BDP($D115,$AD$5)</f>
        <v>307.27</v>
      </c>
      <c r="AE115" s="37">
        <f t="shared" si="11"/>
        <v>-4.0355387769714229E-3</v>
      </c>
      <c r="AF115" s="38">
        <f>_xll.BDP($D115,$AF$5)</f>
        <v>308.51</v>
      </c>
      <c r="AG115" s="10">
        <f>_xll.BDP($D115,$AG$5)</f>
        <v>362.1</v>
      </c>
      <c r="AH115" s="12" t="e">
        <v>#NAME?</v>
      </c>
      <c r="AI115" s="10">
        <f>_xll.BDP($D115,$AI$5)</f>
        <v>259.85000000000002</v>
      </c>
      <c r="AJ115" s="12" t="e">
        <v>#NAME?</v>
      </c>
    </row>
    <row r="116" spans="3:36" x14ac:dyDescent="0.25">
      <c r="C116">
        <v>111</v>
      </c>
      <c r="D116" s="1" t="str">
        <f>DATA!B113</f>
        <v>BRO US Equity</v>
      </c>
      <c r="E116" s="1" t="str">
        <f>_xll.BDP($D116,$E$5)</f>
        <v>BROWN &amp; BROWN</v>
      </c>
      <c r="F116" s="2" t="str">
        <f>_xll.BDP($D116,$F$5)</f>
        <v>Insurance</v>
      </c>
      <c r="G116" s="2" t="str">
        <f>_xll.BDP($D116,$G$5)</f>
        <v>Insurance Brokers</v>
      </c>
      <c r="H116" s="35" t="str">
        <f>_xll.BDP($D116,$H$5)</f>
        <v>25/04/2023</v>
      </c>
      <c r="I116" s="3">
        <f t="shared" ca="1" si="8"/>
        <v>78</v>
      </c>
      <c r="J116" s="2">
        <f>_xll.BDP($D116,$J$5)</f>
        <v>0.42299999999999999</v>
      </c>
      <c r="K116" s="2" t="str">
        <f>_xll.BDP($D116,$K$5)</f>
        <v>02/02/2023</v>
      </c>
      <c r="L116" s="2" t="str">
        <f>_xll.BDP($D116,$L$5)</f>
        <v>15/02/2023</v>
      </c>
      <c r="M116" s="1" t="str">
        <f>_xll.BDP($D116,$M$5)</f>
        <v>UNITED STATES</v>
      </c>
      <c r="N116" s="1" t="str">
        <f>_xll.BDP($D116,$N$5)</f>
        <v>USD</v>
      </c>
      <c r="O116" s="4">
        <f>_xll.BDP($D116,$O$5)</f>
        <v>16.747718848748825</v>
      </c>
      <c r="P116" s="40">
        <f>_xll.BDP($D116,$P$5)</f>
        <v>25.978426726076947</v>
      </c>
      <c r="Q116" s="47">
        <f>_xll.BDP($D116,$Q$5)/1000000</f>
        <v>16587.023999999998</v>
      </c>
      <c r="R116" s="47">
        <f>_xll.BDP($D116,$R$5)</f>
        <v>20063.023999999998</v>
      </c>
      <c r="S116" s="47">
        <f t="shared" si="7"/>
        <v>3476</v>
      </c>
      <c r="T116" s="40">
        <f>_xll.BDP($D116,$T$5)</f>
        <v>2.7971352699766636</v>
      </c>
      <c r="U116" s="2">
        <f>VLOOKUP($D116,DATA!$B$3:$G$2400,6,0)</f>
        <v>0</v>
      </c>
      <c r="V116" s="2">
        <f>VLOOKUP($D116,DATA!$B$3:$AY$2400,47,0)</f>
        <v>0</v>
      </c>
      <c r="W116" s="2">
        <f>VLOOKUP($D116,DATA!$B$3:$AY$2400,48,0)</f>
        <v>0</v>
      </c>
      <c r="X116" s="2">
        <f>VLOOKUP($D116,DATA!$B$3:$AY$2400,49,0)</f>
        <v>0</v>
      </c>
      <c r="Y116" s="44">
        <f>VLOOKUP($D116,DATA!$B$3:$AY$2400,50,0)</f>
        <v>0</v>
      </c>
      <c r="Z116" s="45">
        <f t="shared" si="9"/>
        <v>-1</v>
      </c>
      <c r="AA116" s="42">
        <f>_xll.BDP($D116,$AA$5)</f>
        <v>65.099998474121094</v>
      </c>
      <c r="AB116" s="59">
        <f t="shared" si="10"/>
        <v>0.1062021830776736</v>
      </c>
      <c r="AC116" s="41">
        <f>$AD116/_xll.BDP($D116,$AC$5)-1</f>
        <v>3.2999824469018835E-2</v>
      </c>
      <c r="AD116" s="36">
        <f>_xll.BDP($D116,$AD$5)</f>
        <v>58.85</v>
      </c>
      <c r="AE116" s="37">
        <f t="shared" si="11"/>
        <v>7.8164825828377377E-3</v>
      </c>
      <c r="AF116" s="38">
        <f>_xll.BDP($D116,$AF$5)</f>
        <v>58.39</v>
      </c>
      <c r="AG116" s="10">
        <f>_xll.BDP($D116,$AG$5)</f>
        <v>74</v>
      </c>
      <c r="AH116" s="12" t="e">
        <v>#NAME?</v>
      </c>
      <c r="AI116" s="10">
        <f>_xll.BDP($D116,$AI$5)</f>
        <v>52.91</v>
      </c>
      <c r="AJ116" s="12" t="e">
        <v>#NAME?</v>
      </c>
    </row>
    <row r="117" spans="3:36" x14ac:dyDescent="0.25">
      <c r="C117">
        <v>112</v>
      </c>
      <c r="D117" s="1" t="str">
        <f>DATA!B114</f>
        <v>ERIE US Equity</v>
      </c>
      <c r="E117" s="1" t="str">
        <f>_xll.BDP($D117,$E$5)</f>
        <v>ERIE INDEMNITY-A</v>
      </c>
      <c r="F117" s="2" t="str">
        <f>_xll.BDP($D117,$F$5)</f>
        <v>Insurance</v>
      </c>
      <c r="G117" s="2" t="str">
        <f>_xll.BDP($D117,$G$5)</f>
        <v>Property &amp; Casualty Insurance</v>
      </c>
      <c r="H117" s="35" t="str">
        <f>_xll.BDP($D117,$H$5)</f>
        <v>23/02/2023</v>
      </c>
      <c r="I117" s="3">
        <f t="shared" ca="1" si="8"/>
        <v>17</v>
      </c>
      <c r="J117" s="2">
        <f>_xll.BDP($D117,$J$5)</f>
        <v>4.2149999999999999</v>
      </c>
      <c r="K117" s="2" t="str">
        <f>_xll.BDP($D117,$K$5)</f>
        <v>04/01/2023</v>
      </c>
      <c r="L117" s="2" t="str">
        <f>_xll.BDP($D117,$L$5)</f>
        <v>20/01/2023</v>
      </c>
      <c r="M117" s="1" t="str">
        <f>_xll.BDP($D117,$M$5)</f>
        <v>UNITED STATES</v>
      </c>
      <c r="N117" s="1" t="str">
        <f>_xll.BDP($D117,$N$5)</f>
        <v>USD</v>
      </c>
      <c r="O117" s="4">
        <f>_xll.BDP($D117,$O$5)</f>
        <v>24.438771492258809</v>
      </c>
      <c r="P117" s="40">
        <f>_xll.BDP($D117,$P$5)</f>
        <v>41.454527821900655</v>
      </c>
      <c r="Q117" s="47">
        <f>_xll.BDP($D117,$Q$5)/1000000</f>
        <v>12724.477928459999</v>
      </c>
      <c r="R117" s="47">
        <f>_xll.BDP($D117,$R$5)</f>
        <v>12532.094928459999</v>
      </c>
      <c r="S117" s="47">
        <f t="shared" si="7"/>
        <v>-192.38299999999981</v>
      </c>
      <c r="T117" s="40" t="str">
        <f>_xll.BDP($D117,$T$5)</f>
        <v>#N/A N/A</v>
      </c>
      <c r="U117" s="2">
        <f>VLOOKUP($D117,DATA!$B$3:$G$2400,6,0)</f>
        <v>0</v>
      </c>
      <c r="V117" s="2">
        <f>VLOOKUP($D117,DATA!$B$3:$AY$2400,47,0)</f>
        <v>0</v>
      </c>
      <c r="W117" s="2">
        <f>VLOOKUP($D117,DATA!$B$3:$AY$2400,48,0)</f>
        <v>0</v>
      </c>
      <c r="X117" s="2">
        <f>VLOOKUP($D117,DATA!$B$3:$AY$2400,49,0)</f>
        <v>0</v>
      </c>
      <c r="Y117" s="44">
        <f>VLOOKUP($D117,DATA!$B$3:$AY$2400,50,0)</f>
        <v>0</v>
      </c>
      <c r="Z117" s="45">
        <f t="shared" si="9"/>
        <v>-1</v>
      </c>
      <c r="AA117" s="42" t="str">
        <f>_xll.BDP($D117,$AA$5)</f>
        <v>#N/A N/A</v>
      </c>
      <c r="AB117" s="59" t="e">
        <f t="shared" si="10"/>
        <v>#VALUE!</v>
      </c>
      <c r="AC117" s="41">
        <f>$AD117/_xll.BDP($D117,$AC$5)-1</f>
        <v>-1.9540045030556397E-2</v>
      </c>
      <c r="AD117" s="36">
        <f>_xll.BDP($D117,$AD$5)</f>
        <v>243.86</v>
      </c>
      <c r="AE117" s="37">
        <f t="shared" si="11"/>
        <v>-4.6338062822931002E-3</v>
      </c>
      <c r="AF117" s="38">
        <f>_xll.BDP($D117,$AF$5)</f>
        <v>244.99</v>
      </c>
      <c r="AG117" s="10">
        <f>_xll.BDP($D117,$AG$5)</f>
        <v>286.495</v>
      </c>
      <c r="AH117" s="12" t="e">
        <v>#NAME?</v>
      </c>
      <c r="AI117" s="10">
        <f>_xll.BDP($D117,$AI$5)</f>
        <v>158.45500000000001</v>
      </c>
      <c r="AJ117" s="12" t="e">
        <v>#NAME?</v>
      </c>
    </row>
    <row r="118" spans="3:36" x14ac:dyDescent="0.25">
      <c r="C118">
        <v>113</v>
      </c>
      <c r="D118" s="1" t="str">
        <f>DATA!B115</f>
        <v>LAMR US Equity</v>
      </c>
      <c r="E118" s="1" t="str">
        <f>_xll.BDP($D118,$E$5)</f>
        <v>LAMAR ADVERTIS-A</v>
      </c>
      <c r="F118" s="2" t="str">
        <f>_xll.BDP($D118,$F$5)</f>
        <v>Equity Real Estate Investment</v>
      </c>
      <c r="G118" s="2" t="str">
        <f>_xll.BDP($D118,$G$5)</f>
        <v>Specialized REITs</v>
      </c>
      <c r="H118" s="35" t="str">
        <f>_xll.BDP($D118,$H$5)</f>
        <v>24/02/2023</v>
      </c>
      <c r="I118" s="3">
        <f t="shared" ca="1" si="8"/>
        <v>18</v>
      </c>
      <c r="J118" s="2">
        <f>_xll.BDP($D118,$J$5)</f>
        <v>4</v>
      </c>
      <c r="K118" s="2" t="str">
        <f>_xll.BDP($D118,$K$5)</f>
        <v>16/12/2022</v>
      </c>
      <c r="L118" s="2" t="str">
        <f>_xll.BDP($D118,$L$5)</f>
        <v>30/12/2022</v>
      </c>
      <c r="M118" s="1" t="str">
        <f>_xll.BDP($D118,$M$5)</f>
        <v>UNITED STATES</v>
      </c>
      <c r="N118" s="1" t="str">
        <f>_xll.BDP($D118,$N$5)</f>
        <v>USD</v>
      </c>
      <c r="O118" s="4">
        <f>_xll.BDP($D118,$O$5)</f>
        <v>15.125629062698167</v>
      </c>
      <c r="P118" s="40">
        <f>_xll.BDP($D118,$P$5)</f>
        <v>22.216242694093207</v>
      </c>
      <c r="Q118" s="47">
        <f>_xll.BDP($D118,$Q$5)/1000000</f>
        <v>10990.9662723</v>
      </c>
      <c r="R118" s="47">
        <f>_xll.BDP($D118,$R$5)</f>
        <v>15333.600272300002</v>
      </c>
      <c r="S118" s="47">
        <f t="shared" si="7"/>
        <v>4342.6340000000018</v>
      </c>
      <c r="T118" s="40">
        <f>_xll.BDP($D118,$T$5)</f>
        <v>3.6469829443198267</v>
      </c>
      <c r="U118" s="2">
        <f>VLOOKUP($D118,DATA!$B$3:$G$2400,6,0)</f>
        <v>0</v>
      </c>
      <c r="V118" s="2">
        <f>VLOOKUP($D118,DATA!$B$3:$AY$2400,47,0)</f>
        <v>0</v>
      </c>
      <c r="W118" s="2">
        <f>VLOOKUP($D118,DATA!$B$3:$AY$2400,48,0)</f>
        <v>0</v>
      </c>
      <c r="X118" s="2">
        <f>VLOOKUP($D118,DATA!$B$3:$AY$2400,49,0)</f>
        <v>0</v>
      </c>
      <c r="Y118" s="44">
        <f>VLOOKUP($D118,DATA!$B$3:$AY$2400,50,0)</f>
        <v>0</v>
      </c>
      <c r="Z118" s="45">
        <f t="shared" si="9"/>
        <v>-1</v>
      </c>
      <c r="AA118" s="42">
        <f>_xll.BDP($D118,$AA$5)</f>
        <v>109</v>
      </c>
      <c r="AB118" s="59">
        <f t="shared" si="10"/>
        <v>5.2568477358663213E-3</v>
      </c>
      <c r="AC118" s="41">
        <f>$AD118/_xll.BDP($D118,$AC$5)-1</f>
        <v>0.14862288135593227</v>
      </c>
      <c r="AD118" s="36">
        <f>_xll.BDP($D118,$AD$5)</f>
        <v>108.43</v>
      </c>
      <c r="AE118" s="37">
        <f t="shared" si="11"/>
        <v>-1.0882597067232247E-2</v>
      </c>
      <c r="AF118" s="38">
        <f>_xll.BDP($D118,$AF$5)</f>
        <v>109.61</v>
      </c>
      <c r="AG118" s="10">
        <f>_xll.BDP($D118,$AG$5)</f>
        <v>119.3052</v>
      </c>
      <c r="AH118" s="12" t="e">
        <v>#NAME?</v>
      </c>
      <c r="AI118" s="10">
        <f>_xll.BDP($D118,$AI$5)</f>
        <v>80.846000000000004</v>
      </c>
      <c r="AJ118" s="12" t="e">
        <v>#NAME?</v>
      </c>
    </row>
    <row r="119" spans="3:36" x14ac:dyDescent="0.25">
      <c r="C119">
        <v>114</v>
      </c>
      <c r="D119" s="1" t="str">
        <f>DATA!B116</f>
        <v>TREX US Equity</v>
      </c>
      <c r="E119" s="1" t="str">
        <f>_xll.BDP($D119,$E$5)</f>
        <v>TREX CO INC</v>
      </c>
      <c r="F119" s="2" t="str">
        <f>_xll.BDP($D119,$F$5)</f>
        <v>Building Products</v>
      </c>
      <c r="G119" s="2" t="str">
        <f>_xll.BDP($D119,$G$5)</f>
        <v>Building Products</v>
      </c>
      <c r="H119" s="35" t="str">
        <f>_xll.BDP($D119,$H$5)</f>
        <v>27/02/2023</v>
      </c>
      <c r="I119" s="3">
        <f t="shared" ca="1" si="8"/>
        <v>21</v>
      </c>
      <c r="J119" s="2">
        <f>_xll.BDP($D119,$J$5)</f>
        <v>0</v>
      </c>
      <c r="K119" s="2" t="str">
        <f>_xll.BDP($D119,$K$5)</f>
        <v>#N/A Field Not Applicable</v>
      </c>
      <c r="L119" s="2" t="str">
        <f>_xll.BDP($D119,$L$5)</f>
        <v>#N/A Field Not Applicable</v>
      </c>
      <c r="M119" s="1" t="str">
        <f>_xll.BDP($D119,$M$5)</f>
        <v>UNITED STATES</v>
      </c>
      <c r="N119" s="1" t="str">
        <f>_xll.BDP($D119,$N$5)</f>
        <v>USD</v>
      </c>
      <c r="O119" s="4">
        <f>_xll.BDP($D119,$O$5)</f>
        <v>43.283501544532925</v>
      </c>
      <c r="P119" s="40">
        <f>_xll.BDP($D119,$P$5)</f>
        <v>26.310661521814126</v>
      </c>
      <c r="Q119" s="47">
        <f>_xll.BDP($D119,$Q$5)/1000000</f>
        <v>6030.1239260499997</v>
      </c>
      <c r="R119" s="47">
        <f>_xll.BDP($D119,$R$5)</f>
        <v>6135.7439260499996</v>
      </c>
      <c r="S119" s="47">
        <f t="shared" si="7"/>
        <v>105.61999999999989</v>
      </c>
      <c r="T119" s="40">
        <f>_xll.BDP($D119,$T$5)</f>
        <v>0.33802943115554729</v>
      </c>
      <c r="U119" s="2">
        <f>VLOOKUP($D119,DATA!$B$3:$G$2400,6,0)</f>
        <v>0</v>
      </c>
      <c r="V119" s="2">
        <f>VLOOKUP($D119,DATA!$B$3:$AY$2400,47,0)</f>
        <v>0</v>
      </c>
      <c r="W119" s="2">
        <f>VLOOKUP($D119,DATA!$B$3:$AY$2400,48,0)</f>
        <v>0</v>
      </c>
      <c r="X119" s="2">
        <f>VLOOKUP($D119,DATA!$B$3:$AY$2400,49,0)</f>
        <v>0</v>
      </c>
      <c r="Y119" s="44">
        <f>VLOOKUP($D119,DATA!$B$3:$AY$2400,50,0)</f>
        <v>0</v>
      </c>
      <c r="Z119" s="45">
        <f t="shared" si="9"/>
        <v>-1</v>
      </c>
      <c r="AA119" s="42">
        <f>_xll.BDP($D119,$AA$5)</f>
        <v>53.735713958740234</v>
      </c>
      <c r="AB119" s="59">
        <f t="shared" si="10"/>
        <v>-2.2542720168435948E-2</v>
      </c>
      <c r="AC119" s="41">
        <f>$AD119/_xll.BDP($D119,$AC$5)-1</f>
        <v>0.29872430900070879</v>
      </c>
      <c r="AD119" s="36">
        <f>_xll.BDP($D119,$AD$5)</f>
        <v>54.975000000000001</v>
      </c>
      <c r="AE119" s="37">
        <f t="shared" si="11"/>
        <v>-2.3374261027739818E-2</v>
      </c>
      <c r="AF119" s="38">
        <f>_xll.BDP($D119,$AF$5)</f>
        <v>56.26</v>
      </c>
      <c r="AG119" s="10">
        <f>_xll.BDP($D119,$AG$5)</f>
        <v>94.71</v>
      </c>
      <c r="AH119" s="12" t="e">
        <v>#NAME?</v>
      </c>
      <c r="AI119" s="10">
        <f>_xll.BDP($D119,$AI$5)</f>
        <v>38.68</v>
      </c>
      <c r="AJ119" s="12" t="e">
        <v>#NAME?</v>
      </c>
    </row>
    <row r="120" spans="3:36" x14ac:dyDescent="0.25">
      <c r="C120">
        <v>115</v>
      </c>
      <c r="D120" s="1" t="str">
        <f>DATA!B117</f>
        <v>MASI US Equity</v>
      </c>
      <c r="E120" s="1" t="str">
        <f>_xll.BDP($D120,$E$5)</f>
        <v>MASIMO CORP</v>
      </c>
      <c r="F120" s="2" t="str">
        <f>_xll.BDP($D120,$F$5)</f>
        <v>Health Care Equipment &amp; Suppli</v>
      </c>
      <c r="G120" s="2" t="str">
        <f>_xll.BDP($D120,$G$5)</f>
        <v>Health Care Equipment</v>
      </c>
      <c r="H120" s="35" t="str">
        <f>_xll.BDP($D120,$H$5)</f>
        <v>15/02/2023</v>
      </c>
      <c r="I120" s="3">
        <f t="shared" ca="1" si="8"/>
        <v>9</v>
      </c>
      <c r="J120" s="2">
        <f>_xll.BDP($D120,$J$5)</f>
        <v>0</v>
      </c>
      <c r="K120" s="2" t="str">
        <f>_xll.BDP($D120,$K$5)</f>
        <v>23/11/2012</v>
      </c>
      <c r="L120" s="2" t="str">
        <f>_xll.BDP($D120,$L$5)</f>
        <v>11/12/2012</v>
      </c>
      <c r="M120" s="1" t="str">
        <f>_xll.BDP($D120,$M$5)</f>
        <v>UNITED STATES</v>
      </c>
      <c r="N120" s="1" t="str">
        <f>_xll.BDP($D120,$N$5)</f>
        <v>USD</v>
      </c>
      <c r="O120" s="4">
        <f>_xll.BDP($D120,$O$5)</f>
        <v>46.200494268336698</v>
      </c>
      <c r="P120" s="40">
        <f>_xll.BDP($D120,$P$5)</f>
        <v>47.295543962617302</v>
      </c>
      <c r="Q120" s="47">
        <f>_xll.BDP($D120,$Q$5)/1000000</f>
        <v>8881.2045617550993</v>
      </c>
      <c r="R120" s="47">
        <f>_xll.BDP($D120,$R$5)</f>
        <v>9686.104561755099</v>
      </c>
      <c r="S120" s="47">
        <f t="shared" si="7"/>
        <v>804.89999999999964</v>
      </c>
      <c r="T120" s="40">
        <f>_xll.BDP($D120,$T$5)</f>
        <v>2.4307893950055419</v>
      </c>
      <c r="U120" s="2">
        <f>VLOOKUP($D120,DATA!$B$3:$G$2400,6,0)</f>
        <v>0</v>
      </c>
      <c r="V120" s="2">
        <f>VLOOKUP($D120,DATA!$B$3:$AY$2400,47,0)</f>
        <v>0</v>
      </c>
      <c r="W120" s="2">
        <f>VLOOKUP($D120,DATA!$B$3:$AY$2400,48,0)</f>
        <v>0</v>
      </c>
      <c r="X120" s="2">
        <f>VLOOKUP($D120,DATA!$B$3:$AY$2400,49,0)</f>
        <v>0</v>
      </c>
      <c r="Y120" s="44">
        <f>VLOOKUP($D120,DATA!$B$3:$AY$2400,50,0)</f>
        <v>0</v>
      </c>
      <c r="Z120" s="45">
        <f t="shared" si="9"/>
        <v>-1</v>
      </c>
      <c r="AA120" s="42">
        <f>_xll.BDP($D120,$AA$5)</f>
        <v>166.14285278320313</v>
      </c>
      <c r="AB120" s="59">
        <f t="shared" si="10"/>
        <v>-2.4410729399864328E-2</v>
      </c>
      <c r="AC120" s="41">
        <f>$AD120/_xll.BDP($D120,$AC$5)-1</f>
        <v>0.15106454883406584</v>
      </c>
      <c r="AD120" s="36">
        <f>_xll.BDP($D120,$AD$5)</f>
        <v>170.3</v>
      </c>
      <c r="AE120" s="37">
        <f t="shared" si="11"/>
        <v>4.9911920140929111E-3</v>
      </c>
      <c r="AF120" s="38">
        <f>_xll.BDP($D120,$AF$5)</f>
        <v>169.45</v>
      </c>
      <c r="AG120" s="10">
        <f>_xll.BDP($D120,$AG$5)</f>
        <v>237.85</v>
      </c>
      <c r="AH120" s="12" t="e">
        <v>#NAME?</v>
      </c>
      <c r="AI120" s="10">
        <f>_xll.BDP($D120,$AI$5)</f>
        <v>108.88500000000001</v>
      </c>
      <c r="AJ120" s="12" t="e">
        <v>#NAME?</v>
      </c>
    </row>
    <row r="121" spans="3:36" x14ac:dyDescent="0.25">
      <c r="C121">
        <v>116</v>
      </c>
      <c r="D121" s="1" t="str">
        <f>DATA!B118</f>
        <v>LII US Equity</v>
      </c>
      <c r="E121" s="1" t="str">
        <f>_xll.BDP($D121,$E$5)</f>
        <v>LENNOX INTL INC</v>
      </c>
      <c r="F121" s="2" t="str">
        <f>_xll.BDP($D121,$F$5)</f>
        <v>Building Products</v>
      </c>
      <c r="G121" s="2" t="str">
        <f>_xll.BDP($D121,$G$5)</f>
        <v>Building Products</v>
      </c>
      <c r="H121" s="35" t="str">
        <f>_xll.BDP($D121,$H$5)</f>
        <v>25/04/2023</v>
      </c>
      <c r="I121" s="3">
        <f t="shared" ca="1" si="8"/>
        <v>78</v>
      </c>
      <c r="J121" s="2">
        <f>_xll.BDP($D121,$J$5)</f>
        <v>4.0999999999999996</v>
      </c>
      <c r="K121" s="2" t="str">
        <f>_xll.BDP($D121,$K$5)</f>
        <v>29/12/2022</v>
      </c>
      <c r="L121" s="2" t="str">
        <f>_xll.BDP($D121,$L$5)</f>
        <v>13/01/2023</v>
      </c>
      <c r="M121" s="1" t="str">
        <f>_xll.BDP($D121,$M$5)</f>
        <v>UNITED STATES</v>
      </c>
      <c r="N121" s="1" t="str">
        <f>_xll.BDP($D121,$N$5)</f>
        <v>USD</v>
      </c>
      <c r="O121" s="4">
        <f>_xll.BDP($D121,$O$5)</f>
        <v>13.791884273430936</v>
      </c>
      <c r="P121" s="40">
        <f>_xll.BDP($D121,$P$5)</f>
        <v>18.790506913583844</v>
      </c>
      <c r="Q121" s="47">
        <f>_xll.BDP($D121,$Q$5)/1000000</f>
        <v>9451.674112390001</v>
      </c>
      <c r="R121" s="47">
        <f>_xll.BDP($D121,$R$5)</f>
        <v>11140.474112390002</v>
      </c>
      <c r="S121" s="47">
        <f t="shared" si="7"/>
        <v>1688.8000000000011</v>
      </c>
      <c r="T121" s="40">
        <f>_xll.BDP($D121,$T$5)</f>
        <v>2.3159626988480526</v>
      </c>
      <c r="U121" s="2">
        <f>VLOOKUP($D121,DATA!$B$3:$G$2400,6,0)</f>
        <v>0</v>
      </c>
      <c r="V121" s="2">
        <f>VLOOKUP($D121,DATA!$B$3:$AY$2400,47,0)</f>
        <v>0</v>
      </c>
      <c r="W121" s="2">
        <f>VLOOKUP($D121,DATA!$B$3:$AY$2400,48,0)</f>
        <v>0</v>
      </c>
      <c r="X121" s="2">
        <f>VLOOKUP($D121,DATA!$B$3:$AY$2400,49,0)</f>
        <v>0</v>
      </c>
      <c r="Y121" s="44">
        <f>VLOOKUP($D121,DATA!$B$3:$AY$2400,50,0)</f>
        <v>0</v>
      </c>
      <c r="Z121" s="45">
        <f t="shared" si="9"/>
        <v>-1</v>
      </c>
      <c r="AA121" s="42">
        <f>_xll.BDP($D121,$AA$5)</f>
        <v>266</v>
      </c>
      <c r="AB121" s="59">
        <f t="shared" si="10"/>
        <v>-1.1409670346006595E-2</v>
      </c>
      <c r="AC121" s="41">
        <f>$AD121/_xll.BDP($D121,$AC$5)-1</f>
        <v>0.12473352004347293</v>
      </c>
      <c r="AD121" s="36">
        <f>_xll.BDP($D121,$AD$5)</f>
        <v>269.07</v>
      </c>
      <c r="AE121" s="37">
        <f t="shared" si="11"/>
        <v>-2.1258408592559661E-2</v>
      </c>
      <c r="AF121" s="38">
        <f>_xll.BDP($D121,$AF$5)</f>
        <v>274.79000000000002</v>
      </c>
      <c r="AG121" s="10">
        <f>_xll.BDP($D121,$AG$5)</f>
        <v>279.5</v>
      </c>
      <c r="AH121" s="12" t="e">
        <v>#NAME?</v>
      </c>
      <c r="AI121" s="10">
        <f>_xll.BDP($D121,$AI$5)</f>
        <v>182.85</v>
      </c>
      <c r="AJ121" s="12" t="e">
        <v>#NAME?</v>
      </c>
    </row>
    <row r="122" spans="3:36" x14ac:dyDescent="0.25">
      <c r="C122">
        <v>117</v>
      </c>
      <c r="D122" s="1" t="str">
        <f>DATA!B119</f>
        <v>AYI US Equity</v>
      </c>
      <c r="E122" s="1" t="str">
        <f>_xll.BDP($D122,$E$5)</f>
        <v>ACUITY BRANDS</v>
      </c>
      <c r="F122" s="2" t="str">
        <f>_xll.BDP($D122,$F$5)</f>
        <v>Electrical Equipment</v>
      </c>
      <c r="G122" s="2" t="str">
        <f>_xll.BDP($D122,$G$5)</f>
        <v>Electrical Components &amp; Equipm</v>
      </c>
      <c r="H122" s="35" t="str">
        <f>_xll.BDP($D122,$H$5)</f>
        <v>05/04/2023</v>
      </c>
      <c r="I122" s="3">
        <f t="shared" ca="1" si="8"/>
        <v>58</v>
      </c>
      <c r="J122" s="2">
        <f>_xll.BDP($D122,$J$5)</f>
        <v>0.52</v>
      </c>
      <c r="K122" s="2" t="str">
        <f>_xll.BDP($D122,$K$5)</f>
        <v>03/02/2023</v>
      </c>
      <c r="L122" s="2" t="str">
        <f>_xll.BDP($D122,$L$5)</f>
        <v>14/02/2023</v>
      </c>
      <c r="M122" s="1" t="str">
        <f>_xll.BDP($D122,$M$5)</f>
        <v>UNITED STATES</v>
      </c>
      <c r="N122" s="1" t="str">
        <f>_xll.BDP($D122,$N$5)</f>
        <v>USD</v>
      </c>
      <c r="O122" s="4">
        <f>_xll.BDP($D122,$O$5)</f>
        <v>9.1513324691986515</v>
      </c>
      <c r="P122" s="40">
        <f>_xll.BDP($D122,$P$5)</f>
        <v>16.475583745376067</v>
      </c>
      <c r="Q122" s="47">
        <f>_xll.BDP($D122,$Q$5)/1000000</f>
        <v>6088.6599680949994</v>
      </c>
      <c r="R122" s="47">
        <f>_xll.BDP($D122,$R$5)</f>
        <v>6378.9599680949996</v>
      </c>
      <c r="S122" s="47">
        <f t="shared" si="7"/>
        <v>290.30000000000018</v>
      </c>
      <c r="T122" s="40">
        <f>_xll.BDP($D122,$T$5)</f>
        <v>0.48343047460449634</v>
      </c>
      <c r="U122" s="2">
        <f>VLOOKUP($D122,DATA!$B$3:$G$2400,6,0)</f>
        <v>0</v>
      </c>
      <c r="V122" s="2">
        <f>VLOOKUP($D122,DATA!$B$3:$AY$2400,47,0)</f>
        <v>0</v>
      </c>
      <c r="W122" s="2">
        <f>VLOOKUP($D122,DATA!$B$3:$AY$2400,48,0)</f>
        <v>0</v>
      </c>
      <c r="X122" s="2">
        <f>VLOOKUP($D122,DATA!$B$3:$AY$2400,49,0)</f>
        <v>0</v>
      </c>
      <c r="Y122" s="44">
        <f>VLOOKUP($D122,DATA!$B$3:$AY$2400,50,0)</f>
        <v>0</v>
      </c>
      <c r="Z122" s="45">
        <f t="shared" si="9"/>
        <v>-1</v>
      </c>
      <c r="AA122" s="42">
        <f>_xll.BDP($D122,$AA$5)</f>
        <v>193.85714721679688</v>
      </c>
      <c r="AB122" s="59">
        <f t="shared" si="10"/>
        <v>1.445431443416556E-2</v>
      </c>
      <c r="AC122" s="41">
        <f>$AD122/_xll.BDP($D122,$AC$5)-1</f>
        <v>0.15388563492542717</v>
      </c>
      <c r="AD122" s="36">
        <f>_xll.BDP($D122,$AD$5)</f>
        <v>191.095</v>
      </c>
      <c r="AE122" s="37">
        <f t="shared" si="11"/>
        <v>-2.6949946361758013E-3</v>
      </c>
      <c r="AF122" s="38">
        <f>_xll.BDP($D122,$AF$5)</f>
        <v>191.61</v>
      </c>
      <c r="AG122" s="10">
        <f>_xll.BDP($D122,$AG$5)</f>
        <v>198.85</v>
      </c>
      <c r="AH122" s="12" t="e">
        <v>#NAME?</v>
      </c>
      <c r="AI122" s="10">
        <f>_xll.BDP($D122,$AI$5)</f>
        <v>142.71</v>
      </c>
      <c r="AJ122" s="12" t="e">
        <v>#NAME?</v>
      </c>
    </row>
    <row r="123" spans="3:36" x14ac:dyDescent="0.25">
      <c r="C123">
        <v>118</v>
      </c>
      <c r="D123" s="1" t="str">
        <f>DATA!B120</f>
        <v>EMR US Equity</v>
      </c>
      <c r="E123" s="1" t="str">
        <f>_xll.BDP($D123,$E$5)</f>
        <v>EMERSON ELEC CO</v>
      </c>
      <c r="F123" s="2" t="str">
        <f>_xll.BDP($D123,$F$5)</f>
        <v>Electrical Equipment</v>
      </c>
      <c r="G123" s="2" t="str">
        <f>_xll.BDP($D123,$G$5)</f>
        <v>Electrical Components &amp; Equipm</v>
      </c>
      <c r="H123" s="35" t="str">
        <f>_xll.BDP($D123,$H$5)</f>
        <v>08/02/2023</v>
      </c>
      <c r="I123" s="3">
        <f t="shared" ca="1" si="8"/>
        <v>2</v>
      </c>
      <c r="J123" s="2">
        <f>_xll.BDP($D123,$J$5)</f>
        <v>2.08</v>
      </c>
      <c r="K123" s="2" t="str">
        <f>_xll.BDP($D123,$K$5)</f>
        <v>09/11/2022</v>
      </c>
      <c r="L123" s="2" t="str">
        <f>_xll.BDP($D123,$L$5)</f>
        <v>09/12/2022</v>
      </c>
      <c r="M123" s="1" t="str">
        <f>_xll.BDP($D123,$M$5)</f>
        <v>UNITED STATES</v>
      </c>
      <c r="N123" s="1" t="str">
        <f>_xll.BDP($D123,$N$5)</f>
        <v>USD</v>
      </c>
      <c r="O123" s="4">
        <f>_xll.BDP($D123,$O$5)</f>
        <v>16.520200566572239</v>
      </c>
      <c r="P123" s="40">
        <f>_xll.BDP($D123,$P$5)</f>
        <v>16.907978336031334</v>
      </c>
      <c r="Q123" s="47">
        <f>_xll.BDP($D123,$Q$5)/1000000</f>
        <v>52302.464801279995</v>
      </c>
      <c r="R123" s="47">
        <f>_xll.BDP($D123,$R$5)</f>
        <v>67316.464801280003</v>
      </c>
      <c r="S123" s="47">
        <f t="shared" si="7"/>
        <v>15014.000000000007</v>
      </c>
      <c r="T123" s="40">
        <f>_xll.BDP($D123,$T$5)</f>
        <v>1.7043445552003009</v>
      </c>
      <c r="U123" s="2">
        <f>VLOOKUP($D123,DATA!$B$3:$G$2400,6,0)</f>
        <v>0</v>
      </c>
      <c r="V123" s="2">
        <f>VLOOKUP($D123,DATA!$B$3:$AY$2400,47,0)</f>
        <v>0</v>
      </c>
      <c r="W123" s="2">
        <f>VLOOKUP($D123,DATA!$B$3:$AY$2400,48,0)</f>
        <v>0</v>
      </c>
      <c r="X123" s="2">
        <f>VLOOKUP($D123,DATA!$B$3:$AY$2400,49,0)</f>
        <v>0</v>
      </c>
      <c r="Y123" s="44">
        <f>VLOOKUP($D123,DATA!$B$3:$AY$2400,50,0)</f>
        <v>0</v>
      </c>
      <c r="Z123" s="45">
        <f t="shared" si="9"/>
        <v>-1</v>
      </c>
      <c r="AA123" s="42">
        <f>_xll.BDP($D123,$AA$5)</f>
        <v>104.06500244140625</v>
      </c>
      <c r="AB123" s="59">
        <f t="shared" si="10"/>
        <v>0.1543538817682335</v>
      </c>
      <c r="AC123" s="41">
        <f>$AD123/_xll.BDP($D123,$AC$5)-1</f>
        <v>-6.1524047470331023E-2</v>
      </c>
      <c r="AD123" s="36">
        <f>_xll.BDP($D123,$AD$5)</f>
        <v>90.15</v>
      </c>
      <c r="AE123" s="37">
        <f t="shared" si="11"/>
        <v>-1.375485302273982E-2</v>
      </c>
      <c r="AF123" s="38">
        <f>_xll.BDP($D123,$AF$5)</f>
        <v>91.39</v>
      </c>
      <c r="AG123" s="10">
        <f>_xll.BDP($D123,$AG$5)</f>
        <v>100</v>
      </c>
      <c r="AH123" s="12" t="e">
        <v>#NAME?</v>
      </c>
      <c r="AI123" s="10">
        <f>_xll.BDP($D123,$AI$5)</f>
        <v>72.405000000000001</v>
      </c>
      <c r="AJ123" s="12" t="e">
        <v>#NAME?</v>
      </c>
    </row>
    <row r="124" spans="3:36" x14ac:dyDescent="0.25">
      <c r="C124">
        <v>119</v>
      </c>
      <c r="D124" s="1" t="str">
        <f>DATA!B121</f>
        <v>OLED US Equity</v>
      </c>
      <c r="E124" s="1" t="str">
        <f>_xll.BDP($D124,$E$5)</f>
        <v>UNIVERSAL DISPLA</v>
      </c>
      <c r="F124" s="2" t="str">
        <f>_xll.BDP($D124,$F$5)</f>
        <v>Semiconductors &amp; Semiconductor</v>
      </c>
      <c r="G124" s="2" t="str">
        <f>_xll.BDP($D124,$G$5)</f>
        <v>Semiconductors</v>
      </c>
      <c r="H124" s="35" t="str">
        <f>_xll.BDP($D124,$H$5)</f>
        <v>23/02/2023</v>
      </c>
      <c r="I124" s="3">
        <f t="shared" ca="1" si="8"/>
        <v>17</v>
      </c>
      <c r="J124" s="2">
        <f>_xll.BDP($D124,$J$5)</f>
        <v>0.8</v>
      </c>
      <c r="K124" s="2" t="str">
        <f>_xll.BDP($D124,$K$5)</f>
        <v>15/12/2022</v>
      </c>
      <c r="L124" s="2" t="str">
        <f>_xll.BDP($D124,$L$5)</f>
        <v>30/12/2022</v>
      </c>
      <c r="M124" s="1" t="str">
        <f>_xll.BDP($D124,$M$5)</f>
        <v>UNITED STATES</v>
      </c>
      <c r="N124" s="1" t="str">
        <f>_xll.BDP($D124,$N$5)</f>
        <v>USD</v>
      </c>
      <c r="O124" s="4">
        <f>_xll.BDP($D124,$O$5)</f>
        <v>26.499868425833416</v>
      </c>
      <c r="P124" s="40">
        <f>_xll.BDP($D124,$P$5)</f>
        <v>33.388748168945313</v>
      </c>
      <c r="Q124" s="47">
        <f>_xll.BDP($D124,$Q$5)/1000000</f>
        <v>6308.6783701349996</v>
      </c>
      <c r="R124" s="47">
        <f>_xll.BDP($D124,$R$5)</f>
        <v>5649.5123701349994</v>
      </c>
      <c r="S124" s="47">
        <f t="shared" si="7"/>
        <v>-659.16600000000017</v>
      </c>
      <c r="T124" s="40">
        <f>_xll.BDP($D124,$T$5)</f>
        <v>-2.2910119879461668</v>
      </c>
      <c r="U124" s="2">
        <f>VLOOKUP($D124,DATA!$B$3:$G$2400,6,0)</f>
        <v>0</v>
      </c>
      <c r="V124" s="2">
        <f>VLOOKUP($D124,DATA!$B$3:$AY$2400,47,0)</f>
        <v>0</v>
      </c>
      <c r="W124" s="2">
        <f>VLOOKUP($D124,DATA!$B$3:$AY$2400,48,0)</f>
        <v>0</v>
      </c>
      <c r="X124" s="2">
        <f>VLOOKUP($D124,DATA!$B$3:$AY$2400,49,0)</f>
        <v>0</v>
      </c>
      <c r="Y124" s="44">
        <f>VLOOKUP($D124,DATA!$B$3:$AY$2400,50,0)</f>
        <v>0</v>
      </c>
      <c r="Z124" s="45">
        <f t="shared" si="9"/>
        <v>-1</v>
      </c>
      <c r="AA124" s="42">
        <f>_xll.BDP($D124,$AA$5)</f>
        <v>142.05000305175781</v>
      </c>
      <c r="AB124" s="59">
        <f t="shared" si="10"/>
        <v>6.0391184321870739E-2</v>
      </c>
      <c r="AC124" s="41">
        <f>$AD124/_xll.BDP($D124,$AC$5)-1</f>
        <v>0.2399111440207331</v>
      </c>
      <c r="AD124" s="36">
        <f>_xll.BDP($D124,$AD$5)</f>
        <v>133.96</v>
      </c>
      <c r="AE124" s="37">
        <f t="shared" si="11"/>
        <v>-1.5153777246939393E-2</v>
      </c>
      <c r="AF124" s="38">
        <f>_xll.BDP($D124,$AF$5)</f>
        <v>135.99</v>
      </c>
      <c r="AG124" s="10">
        <f>_xll.BDP($D124,$AG$5)</f>
        <v>176.41</v>
      </c>
      <c r="AH124" s="12" t="e">
        <v>#NAME?</v>
      </c>
      <c r="AI124" s="10">
        <f>_xll.BDP($D124,$AI$5)</f>
        <v>89.41</v>
      </c>
      <c r="AJ124" s="12" t="e">
        <v>#NAME?</v>
      </c>
    </row>
    <row r="125" spans="3:36" x14ac:dyDescent="0.25">
      <c r="C125">
        <v>120</v>
      </c>
      <c r="D125" s="1" t="str">
        <f>DATA!B122</f>
        <v>HON US Equity</v>
      </c>
      <c r="E125" s="1" t="str">
        <f>_xll.BDP($D125,$E$5)</f>
        <v>HONEYWELL INTL</v>
      </c>
      <c r="F125" s="2" t="str">
        <f>_xll.BDP($D125,$F$5)</f>
        <v>Industrial Conglomerates</v>
      </c>
      <c r="G125" s="2" t="str">
        <f>_xll.BDP($D125,$G$5)</f>
        <v>Industrial Conglomerates</v>
      </c>
      <c r="H125" s="35" t="str">
        <f>_xll.BDP($D125,$H$5)</f>
        <v>28/04/2023</v>
      </c>
      <c r="I125" s="3">
        <f t="shared" ca="1" si="8"/>
        <v>81</v>
      </c>
      <c r="J125" s="2">
        <f>_xll.BDP($D125,$J$5)</f>
        <v>3.97</v>
      </c>
      <c r="K125" s="2" t="str">
        <f>_xll.BDP($D125,$K$5)</f>
        <v>09/11/2022</v>
      </c>
      <c r="L125" s="2" t="str">
        <f>_xll.BDP($D125,$L$5)</f>
        <v>02/12/2022</v>
      </c>
      <c r="M125" s="1" t="str">
        <f>_xll.BDP($D125,$M$5)</f>
        <v>UNITED STATES</v>
      </c>
      <c r="N125" s="1" t="str">
        <f>_xll.BDP($D125,$N$5)</f>
        <v>USD</v>
      </c>
      <c r="O125" s="4">
        <f>_xll.BDP($D125,$O$5)</f>
        <v>16.496246915853543</v>
      </c>
      <c r="P125" s="40">
        <f>_xll.BDP($D125,$P$5)</f>
        <v>20.077472668210987</v>
      </c>
      <c r="Q125" s="47">
        <f>_xll.BDP($D125,$Q$5)/1000000</f>
        <v>135143.49185431999</v>
      </c>
      <c r="R125" s="47">
        <f>_xll.BDP($D125,$R$5)</f>
        <v>144610.49185431999</v>
      </c>
      <c r="S125" s="47">
        <f t="shared" si="7"/>
        <v>9467</v>
      </c>
      <c r="T125" s="40">
        <f>_xll.BDP($D125,$T$5)</f>
        <v>1.2396802516052943</v>
      </c>
      <c r="U125" s="2">
        <f>VLOOKUP($D125,DATA!$B$3:$G$2400,6,0)</f>
        <v>0</v>
      </c>
      <c r="V125" s="2">
        <f>VLOOKUP($D125,DATA!$B$3:$AY$2400,47,0)</f>
        <v>0</v>
      </c>
      <c r="W125" s="2">
        <f>VLOOKUP($D125,DATA!$B$3:$AY$2400,48,0)</f>
        <v>0</v>
      </c>
      <c r="X125" s="2">
        <f>VLOOKUP($D125,DATA!$B$3:$AY$2400,49,0)</f>
        <v>0</v>
      </c>
      <c r="Y125" s="44">
        <f>VLOOKUP($D125,DATA!$B$3:$AY$2400,50,0)</f>
        <v>0</v>
      </c>
      <c r="Z125" s="45">
        <f t="shared" si="9"/>
        <v>-1</v>
      </c>
      <c r="AA125" s="42">
        <f>_xll.BDP($D125,$AA$5)</f>
        <v>220.08000183105469</v>
      </c>
      <c r="AB125" s="59">
        <f t="shared" si="10"/>
        <v>8.2538130010106681E-2</v>
      </c>
      <c r="AC125" s="41">
        <f>$AD125/_xll.BDP($D125,$AC$5)-1</f>
        <v>-5.1329911339244028E-2</v>
      </c>
      <c r="AD125" s="36">
        <f>_xll.BDP($D125,$AD$5)</f>
        <v>203.3</v>
      </c>
      <c r="AE125" s="37">
        <f t="shared" si="11"/>
        <v>3.0004918839154631E-3</v>
      </c>
      <c r="AF125" s="38">
        <f>_xll.BDP($D125,$AF$5)</f>
        <v>202.69</v>
      </c>
      <c r="AG125" s="10">
        <f>_xll.BDP($D125,$AG$5)</f>
        <v>220.96</v>
      </c>
      <c r="AH125" s="12" t="e">
        <v>#NAME?</v>
      </c>
      <c r="AI125" s="10">
        <f>_xll.BDP($D125,$AI$5)</f>
        <v>166.63</v>
      </c>
      <c r="AJ125" s="12" t="e">
        <v>#NAME?</v>
      </c>
    </row>
    <row r="126" spans="3:36" x14ac:dyDescent="0.25">
      <c r="C126">
        <v>121</v>
      </c>
      <c r="D126" s="1" t="str">
        <f>DATA!B123</f>
        <v>WAT US Equity</v>
      </c>
      <c r="E126" s="1" t="str">
        <f>_xll.BDP($D126,$E$5)</f>
        <v>WATERS CORP</v>
      </c>
      <c r="F126" s="2" t="str">
        <f>_xll.BDP($D126,$F$5)</f>
        <v>Life Sciences Tools &amp; Services</v>
      </c>
      <c r="G126" s="2" t="str">
        <f>_xll.BDP($D126,$G$5)</f>
        <v>Life Sciences Tools &amp; Services</v>
      </c>
      <c r="H126" s="35" t="str">
        <f>_xll.BDP($D126,$H$5)</f>
        <v>15/02/2023</v>
      </c>
      <c r="I126" s="3">
        <f t="shared" ca="1" si="8"/>
        <v>9</v>
      </c>
      <c r="J126" s="2">
        <f>_xll.BDP($D126,$J$5)</f>
        <v>0</v>
      </c>
      <c r="K126" s="2" t="str">
        <f>_xll.BDP($D126,$K$5)</f>
        <v>#N/A Field Not Applicable</v>
      </c>
      <c r="L126" s="2" t="str">
        <f>_xll.BDP($D126,$L$5)</f>
        <v>#N/A Field Not Applicable</v>
      </c>
      <c r="M126" s="1" t="str">
        <f>_xll.BDP($D126,$M$5)</f>
        <v>UNITED STATES</v>
      </c>
      <c r="N126" s="1" t="str">
        <f>_xll.BDP($D126,$N$5)</f>
        <v>USD</v>
      </c>
      <c r="O126" s="4">
        <f>_xll.BDP($D126,$O$5)</f>
        <v>24.139747780838697</v>
      </c>
      <c r="P126" s="40">
        <f>_xll.BDP($D126,$P$5)</f>
        <v>28.881929763396943</v>
      </c>
      <c r="Q126" s="47">
        <f>_xll.BDP($D126,$Q$5)/1000000</f>
        <v>20197.98142425</v>
      </c>
      <c r="R126" s="47">
        <f>_xll.BDP($D126,$R$5)</f>
        <v>21383.795424249998</v>
      </c>
      <c r="S126" s="47">
        <f t="shared" si="7"/>
        <v>1185.8139999999985</v>
      </c>
      <c r="T126" s="40">
        <f>_xll.BDP($D126,$T$5)</f>
        <v>1.207339658776323</v>
      </c>
      <c r="U126" s="2">
        <f>VLOOKUP($D126,DATA!$B$3:$G$2400,6,0)</f>
        <v>0</v>
      </c>
      <c r="V126" s="2">
        <f>VLOOKUP($D126,DATA!$B$3:$AY$2400,47,0)</f>
        <v>0</v>
      </c>
      <c r="W126" s="2">
        <f>VLOOKUP($D126,DATA!$B$3:$AY$2400,48,0)</f>
        <v>0</v>
      </c>
      <c r="X126" s="2">
        <f>VLOOKUP($D126,DATA!$B$3:$AY$2400,49,0)</f>
        <v>0</v>
      </c>
      <c r="Y126" s="44">
        <f>VLOOKUP($D126,DATA!$B$3:$AY$2400,50,0)</f>
        <v>0</v>
      </c>
      <c r="Z126" s="45">
        <f t="shared" si="9"/>
        <v>-1</v>
      </c>
      <c r="AA126" s="42">
        <f>_xll.BDP($D126,$AA$5)</f>
        <v>344.72726440429688</v>
      </c>
      <c r="AB126" s="59">
        <f t="shared" si="10"/>
        <v>1.7164628970218754E-2</v>
      </c>
      <c r="AC126" s="41">
        <f>$AD126/_xll.BDP($D126,$AC$5)-1</f>
        <v>-1.0712826201179193E-2</v>
      </c>
      <c r="AD126" s="36">
        <f>_xll.BDP($D126,$AD$5)</f>
        <v>338.91</v>
      </c>
      <c r="AE126" s="37">
        <f t="shared" si="11"/>
        <v>-7.3175769378299874E-3</v>
      </c>
      <c r="AF126" s="38">
        <f>_xll.BDP($D126,$AF$5)</f>
        <v>341.39</v>
      </c>
      <c r="AG126" s="10">
        <f>_xll.BDP($D126,$AG$5)</f>
        <v>369</v>
      </c>
      <c r="AH126" s="12" t="e">
        <v>#NAME?</v>
      </c>
      <c r="AI126" s="10">
        <f>_xll.BDP($D126,$AI$5)</f>
        <v>265.60500000000002</v>
      </c>
      <c r="AJ126" s="12" t="e">
        <v>#NAME?</v>
      </c>
    </row>
    <row r="127" spans="3:36" x14ac:dyDescent="0.25">
      <c r="C127">
        <v>122</v>
      </c>
      <c r="D127" s="1" t="str">
        <f>DATA!B124</f>
        <v>FTV US Equity</v>
      </c>
      <c r="E127" s="1" t="str">
        <f>_xll.BDP($D127,$E$5)</f>
        <v>FORTIVE CORP</v>
      </c>
      <c r="F127" s="2" t="str">
        <f>_xll.BDP($D127,$F$5)</f>
        <v>Machinery</v>
      </c>
      <c r="G127" s="2" t="str">
        <f>_xll.BDP($D127,$G$5)</f>
        <v>Industrial Machinery</v>
      </c>
      <c r="H127" s="35" t="str">
        <f>_xll.BDP($D127,$H$5)</f>
        <v>28/04/2023</v>
      </c>
      <c r="I127" s="3">
        <f t="shared" ca="1" si="8"/>
        <v>81</v>
      </c>
      <c r="J127" s="2">
        <f>_xll.BDP($D127,$J$5)</f>
        <v>0.28000000000000003</v>
      </c>
      <c r="K127" s="2" t="str">
        <f>_xll.BDP($D127,$K$5)</f>
        <v>23/02/2023</v>
      </c>
      <c r="L127" s="2" t="str">
        <f>_xll.BDP($D127,$L$5)</f>
        <v>31/03/2023</v>
      </c>
      <c r="M127" s="1" t="str">
        <f>_xll.BDP($D127,$M$5)</f>
        <v>UNITED STATES</v>
      </c>
      <c r="N127" s="1" t="str">
        <f>_xll.BDP($D127,$N$5)</f>
        <v>USD</v>
      </c>
      <c r="O127" s="4">
        <f>_xll.BDP($D127,$O$5)</f>
        <v>16.860167791964699</v>
      </c>
      <c r="P127" s="40">
        <f>_xll.BDP($D127,$P$5)</f>
        <v>30.647640866842995</v>
      </c>
      <c r="Q127" s="47">
        <f>_xll.BDP($D127,$Q$5)/1000000</f>
        <v>24244.23</v>
      </c>
      <c r="R127" s="47">
        <f>_xll.BDP($D127,$R$5)</f>
        <v>26791.53</v>
      </c>
      <c r="S127" s="47">
        <f t="shared" si="7"/>
        <v>2547.2999999999993</v>
      </c>
      <c r="T127" s="40">
        <f>_xll.BDP($D127,$T$5)</f>
        <v>1.7495526496902962</v>
      </c>
      <c r="U127" s="2">
        <f>VLOOKUP($D127,DATA!$B$3:$G$2400,6,0)</f>
        <v>0</v>
      </c>
      <c r="V127" s="2">
        <f>VLOOKUP($D127,DATA!$B$3:$AY$2400,47,0)</f>
        <v>0</v>
      </c>
      <c r="W127" s="2">
        <f>VLOOKUP($D127,DATA!$B$3:$AY$2400,48,0)</f>
        <v>0</v>
      </c>
      <c r="X127" s="2">
        <f>VLOOKUP($D127,DATA!$B$3:$AY$2400,49,0)</f>
        <v>0</v>
      </c>
      <c r="Y127" s="44">
        <f>VLOOKUP($D127,DATA!$B$3:$AY$2400,50,0)</f>
        <v>0</v>
      </c>
      <c r="Z127" s="45">
        <f t="shared" si="9"/>
        <v>-1</v>
      </c>
      <c r="AA127" s="42">
        <f>_xll.BDP($D127,$AA$5)</f>
        <v>75.941177368164063</v>
      </c>
      <c r="AB127" s="59">
        <f t="shared" si="10"/>
        <v>9.7257294728566146E-2</v>
      </c>
      <c r="AC127" s="41">
        <f>$AD127/_xll.BDP($D127,$AC$5)-1</f>
        <v>7.7198443579766352E-2</v>
      </c>
      <c r="AD127" s="36">
        <f>_xll.BDP($D127,$AD$5)</f>
        <v>69.209999999999994</v>
      </c>
      <c r="AE127" s="37">
        <f t="shared" si="11"/>
        <v>1.8783412801617607E-3</v>
      </c>
      <c r="AF127" s="38">
        <f>_xll.BDP($D127,$AF$5)</f>
        <v>69.08</v>
      </c>
      <c r="AG127" s="10">
        <f>_xll.BDP($D127,$AG$5)</f>
        <v>69.42</v>
      </c>
      <c r="AH127" s="12" t="e">
        <v>#NAME?</v>
      </c>
      <c r="AI127" s="10">
        <f>_xll.BDP($D127,$AI$5)</f>
        <v>52.47</v>
      </c>
      <c r="AJ127" s="12" t="e">
        <v>#NAME?</v>
      </c>
    </row>
    <row r="128" spans="3:36" x14ac:dyDescent="0.25">
      <c r="C128">
        <v>123</v>
      </c>
      <c r="D128" s="1" t="str">
        <f>DATA!B125</f>
        <v>MTD US Equity</v>
      </c>
      <c r="E128" s="1" t="str">
        <f>_xll.BDP($D128,$E$5)</f>
        <v>METTLER-TOLEDO</v>
      </c>
      <c r="F128" s="2" t="str">
        <f>_xll.BDP($D128,$F$5)</f>
        <v>Life Sciences Tools &amp; Services</v>
      </c>
      <c r="G128" s="2" t="str">
        <f>_xll.BDP($D128,$G$5)</f>
        <v>Life Sciences Tools &amp; Services</v>
      </c>
      <c r="H128" s="35" t="str">
        <f>_xll.BDP($D128,$H$5)</f>
        <v>09/02/2023</v>
      </c>
      <c r="I128" s="3">
        <f t="shared" ca="1" si="8"/>
        <v>3</v>
      </c>
      <c r="J128" s="2">
        <f>_xll.BDP($D128,$J$5)</f>
        <v>0</v>
      </c>
      <c r="K128" s="2" t="str">
        <f>_xll.BDP($D128,$K$5)</f>
        <v>#N/A Field Not Applicable</v>
      </c>
      <c r="L128" s="2" t="str">
        <f>_xll.BDP($D128,$L$5)</f>
        <v>#N/A Field Not Applicable</v>
      </c>
      <c r="M128" s="1" t="str">
        <f>_xll.BDP($D128,$M$5)</f>
        <v>UNITED STATES</v>
      </c>
      <c r="N128" s="1" t="str">
        <f>_xll.BDP($D128,$N$5)</f>
        <v>USD</v>
      </c>
      <c r="O128" s="4">
        <f>_xll.BDP($D128,$O$5)</f>
        <v>35.32258214073569</v>
      </c>
      <c r="P128" s="40">
        <f>_xll.BDP($D128,$P$5)</f>
        <v>42.507679300498232</v>
      </c>
      <c r="Q128" s="47">
        <f>_xll.BDP($D128,$Q$5)/1000000</f>
        <v>35223.703910550001</v>
      </c>
      <c r="R128" s="47">
        <f>_xll.BDP($D128,$R$5)</f>
        <v>37080.459910550002</v>
      </c>
      <c r="S128" s="47">
        <f t="shared" si="7"/>
        <v>1856.7560000000012</v>
      </c>
      <c r="T128" s="40">
        <f>_xll.BDP($D128,$T$5)</f>
        <v>1.5614275863228886</v>
      </c>
      <c r="U128" s="2">
        <f>VLOOKUP($D128,DATA!$B$3:$G$2400,6,0)</f>
        <v>0</v>
      </c>
      <c r="V128" s="2">
        <f>VLOOKUP($D128,DATA!$B$3:$AY$2400,47,0)</f>
        <v>0</v>
      </c>
      <c r="W128" s="2">
        <f>VLOOKUP($D128,DATA!$B$3:$AY$2400,48,0)</f>
        <v>0</v>
      </c>
      <c r="X128" s="2">
        <f>VLOOKUP($D128,DATA!$B$3:$AY$2400,49,0)</f>
        <v>0</v>
      </c>
      <c r="Y128" s="44">
        <f>VLOOKUP($D128,DATA!$B$3:$AY$2400,50,0)</f>
        <v>0</v>
      </c>
      <c r="Z128" s="45">
        <f t="shared" si="9"/>
        <v>-1</v>
      </c>
      <c r="AA128" s="42">
        <f>_xll.BDP($D128,$AA$5)</f>
        <v>1418</v>
      </c>
      <c r="AB128" s="59">
        <f t="shared" si="10"/>
        <v>-0.10195189299421148</v>
      </c>
      <c r="AC128" s="41">
        <f>$AD128/_xll.BDP($D128,$AC$5)-1</f>
        <v>9.2379535784703704E-2</v>
      </c>
      <c r="AD128" s="36">
        <f>_xll.BDP($D128,$AD$5)</f>
        <v>1578.98</v>
      </c>
      <c r="AE128" s="37">
        <f t="shared" si="11"/>
        <v>-8.0241675005383682E-3</v>
      </c>
      <c r="AF128" s="38">
        <f>_xll.BDP($D128,$AF$5)</f>
        <v>1591.65</v>
      </c>
      <c r="AG128" s="10">
        <f>_xll.BDP($D128,$AG$5)</f>
        <v>1609.25</v>
      </c>
      <c r="AH128" s="12" t="e">
        <v>#NAME?</v>
      </c>
      <c r="AI128" s="10">
        <f>_xll.BDP($D128,$AI$5)</f>
        <v>1065.55</v>
      </c>
      <c r="AJ128" s="12" t="e">
        <v>#NAME?</v>
      </c>
    </row>
    <row r="129" spans="3:36" x14ac:dyDescent="0.25">
      <c r="C129">
        <v>124</v>
      </c>
      <c r="D129" s="1" t="str">
        <f>DATA!B126</f>
        <v>APH US Equity</v>
      </c>
      <c r="E129" s="1" t="str">
        <f>_xll.BDP($D129,$E$5)</f>
        <v>AMPHENOL CORP-A</v>
      </c>
      <c r="F129" s="2" t="str">
        <f>_xll.BDP($D129,$F$5)</f>
        <v>Electronic Equipment, Instrume</v>
      </c>
      <c r="G129" s="2" t="str">
        <f>_xll.BDP($D129,$G$5)</f>
        <v>Electronic Components</v>
      </c>
      <c r="H129" s="35" t="str">
        <f>_xll.BDP($D129,$H$5)</f>
        <v>26/04/2023</v>
      </c>
      <c r="I129" s="3">
        <f t="shared" ca="1" si="8"/>
        <v>79</v>
      </c>
      <c r="J129" s="2">
        <f>_xll.BDP($D129,$J$5)</f>
        <v>0.81</v>
      </c>
      <c r="K129" s="2" t="str">
        <f>_xll.BDP($D129,$K$5)</f>
        <v>20/03/2023</v>
      </c>
      <c r="L129" s="2" t="str">
        <f>_xll.BDP($D129,$L$5)</f>
        <v>12/04/2023</v>
      </c>
      <c r="M129" s="1" t="str">
        <f>_xll.BDP($D129,$M$5)</f>
        <v>UNITED STATES</v>
      </c>
      <c r="N129" s="1" t="str">
        <f>_xll.BDP($D129,$N$5)</f>
        <v>USD</v>
      </c>
      <c r="O129" s="4">
        <f>_xll.BDP($D129,$O$5)</f>
        <v>16.176432671155254</v>
      </c>
      <c r="P129" s="40">
        <f>_xll.BDP($D129,$P$5)</f>
        <v>26.97886848559753</v>
      </c>
      <c r="Q129" s="47">
        <f>_xll.BDP($D129,$Q$5)/1000000</f>
        <v>48446.646501399999</v>
      </c>
      <c r="R129" s="47">
        <f>_xll.BDP($D129,$R$5)</f>
        <v>51668.646501399999</v>
      </c>
      <c r="S129" s="47">
        <f t="shared" si="7"/>
        <v>3222</v>
      </c>
      <c r="T129" s="40">
        <f>_xll.BDP($D129,$T$5)</f>
        <v>1.0552907210957432</v>
      </c>
      <c r="U129" s="2">
        <f>VLOOKUP($D129,DATA!$B$3:$G$2400,6,0)</f>
        <v>0</v>
      </c>
      <c r="V129" s="2">
        <f>VLOOKUP($D129,DATA!$B$3:$AY$2400,47,0)</f>
        <v>0</v>
      </c>
      <c r="W129" s="2">
        <f>VLOOKUP($D129,DATA!$B$3:$AY$2400,48,0)</f>
        <v>0</v>
      </c>
      <c r="X129" s="2">
        <f>VLOOKUP($D129,DATA!$B$3:$AY$2400,49,0)</f>
        <v>0</v>
      </c>
      <c r="Y129" s="44">
        <f>VLOOKUP($D129,DATA!$B$3:$AY$2400,50,0)</f>
        <v>0</v>
      </c>
      <c r="Z129" s="45">
        <f t="shared" si="9"/>
        <v>-1</v>
      </c>
      <c r="AA129" s="42">
        <f>_xll.BDP($D129,$AA$5)</f>
        <v>87.461540222167969</v>
      </c>
      <c r="AB129" s="59">
        <f t="shared" si="10"/>
        <v>7.1504321251675051E-2</v>
      </c>
      <c r="AC129" s="41">
        <f>$AD129/_xll.BDP($D129,$AC$5)-1</f>
        <v>7.203835040714468E-2</v>
      </c>
      <c r="AD129" s="36">
        <f>_xll.BDP($D129,$AD$5)</f>
        <v>81.625</v>
      </c>
      <c r="AE129" s="37">
        <f t="shared" si="11"/>
        <v>6.1255742725824835E-5</v>
      </c>
      <c r="AF129" s="38">
        <f>_xll.BDP($D129,$AF$5)</f>
        <v>81.62</v>
      </c>
      <c r="AG129" s="10">
        <f>_xll.BDP($D129,$AG$5)</f>
        <v>82.86</v>
      </c>
      <c r="AH129" s="12" t="e">
        <v>#NAME?</v>
      </c>
      <c r="AI129" s="10">
        <f>_xll.BDP($D129,$AI$5)</f>
        <v>61.67</v>
      </c>
      <c r="AJ129" s="12" t="e">
        <v>#NAME?</v>
      </c>
    </row>
    <row r="130" spans="3:36" x14ac:dyDescent="0.25">
      <c r="C130">
        <v>125</v>
      </c>
      <c r="D130" s="1" t="str">
        <f>DATA!B127</f>
        <v>BRC US Equity</v>
      </c>
      <c r="E130" s="1" t="str">
        <f>_xll.BDP($D130,$E$5)</f>
        <v>BRADY CORP - A</v>
      </c>
      <c r="F130" s="2" t="str">
        <f>_xll.BDP($D130,$F$5)</f>
        <v>Commercial Services &amp; Supplies</v>
      </c>
      <c r="G130" s="2" t="str">
        <f>_xll.BDP($D130,$G$5)</f>
        <v>Commercial Printing</v>
      </c>
      <c r="H130" s="35" t="str">
        <f>_xll.BDP($D130,$H$5)</f>
        <v>17/02/2023</v>
      </c>
      <c r="I130" s="3">
        <f t="shared" ca="1" si="8"/>
        <v>11</v>
      </c>
      <c r="J130" s="2">
        <f>_xll.BDP($D130,$J$5)</f>
        <v>1.78</v>
      </c>
      <c r="K130" s="2" t="str">
        <f>_xll.BDP($D130,$K$5)</f>
        <v>09/01/2023</v>
      </c>
      <c r="L130" s="2" t="str">
        <f>_xll.BDP($D130,$L$5)</f>
        <v>31/01/2023</v>
      </c>
      <c r="M130" s="1" t="str">
        <f>_xll.BDP($D130,$M$5)</f>
        <v>UNITED STATES</v>
      </c>
      <c r="N130" s="1" t="str">
        <f>_xll.BDP($D130,$N$5)</f>
        <v>USD</v>
      </c>
      <c r="O130" s="4">
        <f>_xll.BDP($D130,$O$5)</f>
        <v>9.8127824114262854</v>
      </c>
      <c r="P130" s="40">
        <f>_xll.BDP($D130,$P$5)</f>
        <v>17.776285132292454</v>
      </c>
      <c r="Q130" s="47">
        <f>_xll.BDP($D130,$Q$5)/1000000</f>
        <v>2680.4546493000003</v>
      </c>
      <c r="R130" s="47">
        <f>_xll.BDP($D130,$R$5)</f>
        <v>2694.6676493000004</v>
      </c>
      <c r="S130" s="47">
        <f t="shared" si="7"/>
        <v>14.213000000000193</v>
      </c>
      <c r="T130" s="40">
        <f>_xll.BDP($D130,$T$5)</f>
        <v>5.9596289960081823E-2</v>
      </c>
      <c r="U130" s="2">
        <f>VLOOKUP($D130,DATA!$B$3:$G$2400,6,0)</f>
        <v>0</v>
      </c>
      <c r="V130" s="2">
        <f>VLOOKUP($D130,DATA!$B$3:$AY$2400,47,0)</f>
        <v>0</v>
      </c>
      <c r="W130" s="2">
        <f>VLOOKUP($D130,DATA!$B$3:$AY$2400,48,0)</f>
        <v>0</v>
      </c>
      <c r="X130" s="2">
        <f>VLOOKUP($D130,DATA!$B$3:$AY$2400,49,0)</f>
        <v>0</v>
      </c>
      <c r="Y130" s="44">
        <f>VLOOKUP($D130,DATA!$B$3:$AY$2400,50,0)</f>
        <v>0</v>
      </c>
      <c r="Z130" s="45">
        <f t="shared" si="9"/>
        <v>-1</v>
      </c>
      <c r="AA130" s="42">
        <f>_xll.BDP($D130,$AA$5)</f>
        <v>60.333332061767578</v>
      </c>
      <c r="AB130" s="59">
        <f t="shared" si="10"/>
        <v>0.11357202033531899</v>
      </c>
      <c r="AC130" s="41">
        <f>$AD130/_xll.BDP($D130,$AC$5)-1</f>
        <v>0.15031847133757958</v>
      </c>
      <c r="AD130" s="36">
        <f>_xll.BDP($D130,$AD$5)</f>
        <v>54.18</v>
      </c>
      <c r="AE130" s="37">
        <f t="shared" si="11"/>
        <v>-1.0889627168697E-2</v>
      </c>
      <c r="AF130" s="38">
        <f>_xll.BDP($D130,$AF$5)</f>
        <v>54.77</v>
      </c>
      <c r="AG130" s="10">
        <f>_xll.BDP($D130,$AG$5)</f>
        <v>55.72</v>
      </c>
      <c r="AH130" s="12" t="e">
        <v>#NAME?</v>
      </c>
      <c r="AI130" s="10">
        <f>_xll.BDP($D130,$AI$5)</f>
        <v>40.520000000000003</v>
      </c>
      <c r="AJ130" s="12" t="e">
        <v>#NAME?</v>
      </c>
    </row>
    <row r="131" spans="3:36" x14ac:dyDescent="0.25">
      <c r="C131">
        <v>126</v>
      </c>
      <c r="D131" s="1" t="str">
        <f>DATA!B128</f>
        <v>A US Equity</v>
      </c>
      <c r="E131" s="1" t="str">
        <f>_xll.BDP($D131,$E$5)</f>
        <v>AGILENT TECH INC</v>
      </c>
      <c r="F131" s="2" t="str">
        <f>_xll.BDP($D131,$F$5)</f>
        <v>Life Sciences Tools &amp; Services</v>
      </c>
      <c r="G131" s="2" t="str">
        <f>_xll.BDP($D131,$G$5)</f>
        <v>Life Sciences Tools &amp; Services</v>
      </c>
      <c r="H131" s="35" t="str">
        <f>_xll.BDP($D131,$H$5)</f>
        <v>28/02/2023</v>
      </c>
      <c r="I131" s="3">
        <f t="shared" ca="1" si="8"/>
        <v>22</v>
      </c>
      <c r="J131" s="2">
        <f>_xll.BDP($D131,$J$5)</f>
        <v>0.84</v>
      </c>
      <c r="K131" s="2" t="str">
        <f>_xll.BDP($D131,$K$5)</f>
        <v>30/12/2022</v>
      </c>
      <c r="L131" s="2" t="str">
        <f>_xll.BDP($D131,$L$5)</f>
        <v>25/01/2023</v>
      </c>
      <c r="M131" s="1" t="str">
        <f>_xll.BDP($D131,$M$5)</f>
        <v>UNITED STATES</v>
      </c>
      <c r="N131" s="1" t="str">
        <f>_xll.BDP($D131,$N$5)</f>
        <v>USD</v>
      </c>
      <c r="O131" s="4">
        <f>_xll.BDP($D131,$O$5)</f>
        <v>20.363191793893129</v>
      </c>
      <c r="P131" s="40">
        <f>_xll.BDP($D131,$P$5)</f>
        <v>32.651502574692827</v>
      </c>
      <c r="Q131" s="47">
        <f>_xll.BDP($D131,$Q$5)/1000000</f>
        <v>45417.48011325</v>
      </c>
      <c r="R131" s="47">
        <f>_xll.BDP($D131,$R$5)</f>
        <v>47285.48011325</v>
      </c>
      <c r="S131" s="47">
        <f t="shared" si="7"/>
        <v>1868</v>
      </c>
      <c r="T131" s="40">
        <f>_xll.BDP($D131,$T$5)</f>
        <v>0.96537467700258395</v>
      </c>
      <c r="U131" s="2">
        <f>VLOOKUP($D131,DATA!$B$3:$G$2400,6,0)</f>
        <v>0</v>
      </c>
      <c r="V131" s="2">
        <f>VLOOKUP($D131,DATA!$B$3:$AY$2400,47,0)</f>
        <v>0</v>
      </c>
      <c r="W131" s="2">
        <f>VLOOKUP($D131,DATA!$B$3:$AY$2400,48,0)</f>
        <v>0</v>
      </c>
      <c r="X131" s="2">
        <f>VLOOKUP($D131,DATA!$B$3:$AY$2400,49,0)</f>
        <v>0</v>
      </c>
      <c r="Y131" s="44">
        <f>VLOOKUP($D131,DATA!$B$3:$AY$2400,50,0)</f>
        <v>0</v>
      </c>
      <c r="Z131" s="45">
        <f t="shared" si="9"/>
        <v>-1</v>
      </c>
      <c r="AA131" s="42">
        <f>_xll.BDP($D131,$AA$5)</f>
        <v>161.875</v>
      </c>
      <c r="AB131" s="59">
        <f t="shared" si="10"/>
        <v>5.2708590752422291E-2</v>
      </c>
      <c r="AC131" s="41">
        <f>$AD131/_xll.BDP($D131,$AC$5)-1</f>
        <v>2.7530905446040865E-2</v>
      </c>
      <c r="AD131" s="36">
        <f>_xll.BDP($D131,$AD$5)</f>
        <v>153.77000000000001</v>
      </c>
      <c r="AE131" s="37">
        <f t="shared" si="11"/>
        <v>-5.0725108928919883E-3</v>
      </c>
      <c r="AF131" s="38">
        <f>_xll.BDP($D131,$AF$5)</f>
        <v>154.55000000000001</v>
      </c>
      <c r="AG131" s="10">
        <f>_xll.BDP($D131,$AG$5)</f>
        <v>160.26499999999999</v>
      </c>
      <c r="AH131" s="12" t="e">
        <v>#NAME?</v>
      </c>
      <c r="AI131" s="10">
        <f>_xll.BDP($D131,$AI$5)</f>
        <v>112.52</v>
      </c>
      <c r="AJ131" s="12" t="e">
        <v>#NAME?</v>
      </c>
    </row>
    <row r="132" spans="3:36" x14ac:dyDescent="0.25">
      <c r="C132">
        <v>127</v>
      </c>
      <c r="D132" s="1" t="str">
        <f>DATA!B129</f>
        <v>ROP US Equity</v>
      </c>
      <c r="E132" s="1" t="str">
        <f>_xll.BDP($D132,$E$5)</f>
        <v>ROPER TECHNOLOGI</v>
      </c>
      <c r="F132" s="2" t="str">
        <f>_xll.BDP($D132,$F$5)</f>
        <v>Software</v>
      </c>
      <c r="G132" s="2" t="str">
        <f>_xll.BDP($D132,$G$5)</f>
        <v>Application Software</v>
      </c>
      <c r="H132" s="35" t="str">
        <f>_xll.BDP($D132,$H$5)</f>
        <v>26/04/2023</v>
      </c>
      <c r="I132" s="3">
        <f t="shared" ca="1" si="8"/>
        <v>79</v>
      </c>
      <c r="J132" s="2">
        <f>_xll.BDP($D132,$J$5)</f>
        <v>2.48</v>
      </c>
      <c r="K132" s="2" t="str">
        <f>_xll.BDP($D132,$K$5)</f>
        <v>06/01/2023</v>
      </c>
      <c r="L132" s="2" t="str">
        <f>_xll.BDP($D132,$L$5)</f>
        <v>23/01/2023</v>
      </c>
      <c r="M132" s="1" t="str">
        <f>_xll.BDP($D132,$M$5)</f>
        <v>UNITED STATES</v>
      </c>
      <c r="N132" s="1" t="str">
        <f>_xll.BDP($D132,$N$5)</f>
        <v>USD</v>
      </c>
      <c r="O132" s="4">
        <f>_xll.BDP($D132,$O$5)</f>
        <v>23.236945374449341</v>
      </c>
      <c r="P132" s="40">
        <f>_xll.BDP($D132,$P$5)</f>
        <v>42.50065406209584</v>
      </c>
      <c r="Q132" s="47">
        <f>_xll.BDP($D132,$Q$5)/1000000</f>
        <v>45372.250262819995</v>
      </c>
      <c r="R132" s="47">
        <f>_xll.BDP($D132,$R$5)</f>
        <v>51241.150262819996</v>
      </c>
      <c r="S132" s="47">
        <f t="shared" si="7"/>
        <v>5868.9000000000015</v>
      </c>
      <c r="T132" s="40">
        <f>_xll.BDP($D132,$T$5)</f>
        <v>2.6202785963032409</v>
      </c>
      <c r="U132" s="2">
        <f>VLOOKUP($D132,DATA!$B$3:$G$2400,6,0)</f>
        <v>0</v>
      </c>
      <c r="V132" s="2">
        <f>VLOOKUP($D132,DATA!$B$3:$AY$2400,47,0)</f>
        <v>0</v>
      </c>
      <c r="W132" s="2">
        <f>VLOOKUP($D132,DATA!$B$3:$AY$2400,48,0)</f>
        <v>0</v>
      </c>
      <c r="X132" s="2">
        <f>VLOOKUP($D132,DATA!$B$3:$AY$2400,49,0)</f>
        <v>0</v>
      </c>
      <c r="Y132" s="44">
        <f>VLOOKUP($D132,DATA!$B$3:$AY$2400,50,0)</f>
        <v>0</v>
      </c>
      <c r="Z132" s="45">
        <f t="shared" si="9"/>
        <v>-1</v>
      </c>
      <c r="AA132" s="42">
        <f>_xll.BDP($D132,$AA$5)</f>
        <v>502.07693481445313</v>
      </c>
      <c r="AB132" s="59">
        <f t="shared" si="10"/>
        <v>0.17497117973942355</v>
      </c>
      <c r="AC132" s="41">
        <f>$AD132/_xll.BDP($D132,$AC$5)-1</f>
        <v>-1.1062510125205316E-2</v>
      </c>
      <c r="AD132" s="36">
        <f>_xll.BDP($D132,$AD$5)</f>
        <v>427.31</v>
      </c>
      <c r="AE132" s="37">
        <f t="shared" si="11"/>
        <v>-7.0908707963772731E-3</v>
      </c>
      <c r="AF132" s="38">
        <f>_xll.BDP($D132,$AF$5)</f>
        <v>430.34</v>
      </c>
      <c r="AG132" s="10">
        <f>_xll.BDP($D132,$AG$5)</f>
        <v>488.23</v>
      </c>
      <c r="AH132" s="12" t="e">
        <v>#NAME?</v>
      </c>
      <c r="AI132" s="10">
        <f>_xll.BDP($D132,$AI$5)</f>
        <v>356.21499999999997</v>
      </c>
      <c r="AJ132" s="12" t="e">
        <v>#NAME?</v>
      </c>
    </row>
    <row r="133" spans="3:36" x14ac:dyDescent="0.25">
      <c r="C133">
        <v>128</v>
      </c>
      <c r="D133" s="1" t="str">
        <f>DATA!B130</f>
        <v>GNTX US Equity</v>
      </c>
      <c r="E133" s="1" t="str">
        <f>_xll.BDP($D133,$E$5)</f>
        <v>GENTEX CORP</v>
      </c>
      <c r="F133" s="2" t="str">
        <f>_xll.BDP($D133,$F$5)</f>
        <v>Auto Components</v>
      </c>
      <c r="G133" s="2" t="str">
        <f>_xll.BDP($D133,$G$5)</f>
        <v>Auto Parts &amp; Equipment</v>
      </c>
      <c r="H133" s="35" t="str">
        <f>_xll.BDP($D133,$H$5)</f>
        <v>21/04/2023</v>
      </c>
      <c r="I133" s="3">
        <f t="shared" ca="1" si="8"/>
        <v>74</v>
      </c>
      <c r="J133" s="2">
        <f>_xll.BDP($D133,$J$5)</f>
        <v>0.48</v>
      </c>
      <c r="K133" s="2" t="str">
        <f>_xll.BDP($D133,$K$5)</f>
        <v>05/01/2023</v>
      </c>
      <c r="L133" s="2" t="str">
        <f>_xll.BDP($D133,$L$5)</f>
        <v>18/01/2023</v>
      </c>
      <c r="M133" s="1" t="str">
        <f>_xll.BDP($D133,$M$5)</f>
        <v>UNITED STATES</v>
      </c>
      <c r="N133" s="1" t="str">
        <f>_xll.BDP($D133,$N$5)</f>
        <v>USD</v>
      </c>
      <c r="O133" s="4">
        <f>_xll.BDP($D133,$O$5)</f>
        <v>15.67373361446683</v>
      </c>
      <c r="P133" s="40">
        <f>_xll.BDP($D133,$P$5)</f>
        <v>21.529157297560904</v>
      </c>
      <c r="Q133" s="47">
        <f>_xll.BDP($D133,$Q$5)/1000000</f>
        <v>6882.6401636399996</v>
      </c>
      <c r="R133" s="47">
        <f>_xll.BDP($D133,$R$5)</f>
        <v>6644.8781406399994</v>
      </c>
      <c r="S133" s="47">
        <f t="shared" si="7"/>
        <v>-237.76202300000023</v>
      </c>
      <c r="T133" s="40">
        <f>_xll.BDP($D133,$T$5)</f>
        <v>-0.60066151680184832</v>
      </c>
      <c r="U133" s="2">
        <f>VLOOKUP($D133,DATA!$B$3:$G$2400,6,0)</f>
        <v>0</v>
      </c>
      <c r="V133" s="2">
        <f>VLOOKUP($D133,DATA!$B$3:$AY$2400,47,0)</f>
        <v>0</v>
      </c>
      <c r="W133" s="2">
        <f>VLOOKUP($D133,DATA!$B$3:$AY$2400,48,0)</f>
        <v>0</v>
      </c>
      <c r="X133" s="2">
        <f>VLOOKUP($D133,DATA!$B$3:$AY$2400,49,0)</f>
        <v>0</v>
      </c>
      <c r="Y133" s="44">
        <f>VLOOKUP($D133,DATA!$B$3:$AY$2400,50,0)</f>
        <v>0</v>
      </c>
      <c r="Z133" s="45">
        <f t="shared" si="9"/>
        <v>-1</v>
      </c>
      <c r="AA133" s="42">
        <f>_xll.BDP($D133,$AA$5)</f>
        <v>32.200000762939453</v>
      </c>
      <c r="AB133" s="59">
        <f t="shared" si="10"/>
        <v>9.5610777915599021E-2</v>
      </c>
      <c r="AC133" s="41">
        <f>$AD133/_xll.BDP($D133,$AC$5)-1</f>
        <v>7.7741107444077695E-2</v>
      </c>
      <c r="AD133" s="36">
        <f>_xll.BDP($D133,$AD$5)</f>
        <v>29.39</v>
      </c>
      <c r="AE133" s="37">
        <f t="shared" si="11"/>
        <v>-2.824089826471583E-2</v>
      </c>
      <c r="AF133" s="38">
        <f>_xll.BDP($D133,$AF$5)</f>
        <v>30.22</v>
      </c>
      <c r="AG133" s="10">
        <f>_xll.BDP($D133,$AG$5)</f>
        <v>31.91</v>
      </c>
      <c r="AH133" s="12" t="e">
        <v>#NAME?</v>
      </c>
      <c r="AI133" s="10">
        <f>_xll.BDP($D133,$AI$5)</f>
        <v>23.277000000000001</v>
      </c>
      <c r="AJ133" s="12" t="e">
        <v>#NAME?</v>
      </c>
    </row>
    <row r="134" spans="3:36" x14ac:dyDescent="0.25">
      <c r="C134">
        <v>129</v>
      </c>
      <c r="D134" s="1" t="str">
        <f>DATA!B131</f>
        <v>VSH US Equity</v>
      </c>
      <c r="E134" s="1" t="str">
        <f>_xll.BDP($D134,$E$5)</f>
        <v>VISHAY INTERTECH</v>
      </c>
      <c r="F134" s="2" t="str">
        <f>_xll.BDP($D134,$F$5)</f>
        <v>Electronic Equipment, Instrume</v>
      </c>
      <c r="G134" s="2" t="str">
        <f>_xll.BDP($D134,$G$5)</f>
        <v>Electronic Components</v>
      </c>
      <c r="H134" s="35" t="str">
        <f>_xll.BDP($D134,$H$5)</f>
        <v>08/02/2023</v>
      </c>
      <c r="I134" s="3">
        <f t="shared" ca="1" si="8"/>
        <v>2</v>
      </c>
      <c r="J134" s="2">
        <f>_xll.BDP($D134,$J$5)</f>
        <v>0.38500000000000001</v>
      </c>
      <c r="K134" s="2" t="str">
        <f>_xll.BDP($D134,$K$5)</f>
        <v>29/11/2022</v>
      </c>
      <c r="L134" s="2" t="str">
        <f>_xll.BDP($D134,$L$5)</f>
        <v>15/12/2022</v>
      </c>
      <c r="M134" s="1" t="str">
        <f>_xll.BDP($D134,$M$5)</f>
        <v>UNITED STATES</v>
      </c>
      <c r="N134" s="1" t="str">
        <f>_xll.BDP($D134,$N$5)</f>
        <v>USD</v>
      </c>
      <c r="O134" s="4">
        <f>_xll.BDP($D134,$O$5)</f>
        <v>4.2889847049313845</v>
      </c>
      <c r="P134" s="40">
        <f>_xll.BDP($D134,$P$5)</f>
        <v>8.7537291346566874</v>
      </c>
      <c r="Q134" s="47">
        <f>_xll.BDP($D134,$Q$5)/1000000</f>
        <v>3370.2077568899999</v>
      </c>
      <c r="R134" s="47">
        <f>_xll.BDP($D134,$R$5)</f>
        <v>3033.5727568900002</v>
      </c>
      <c r="S134" s="47">
        <f t="shared" ref="S134:S197" si="12">R134-Q134</f>
        <v>-336.63499999999976</v>
      </c>
      <c r="T134" s="40">
        <f>_xll.BDP($D134,$T$5)</f>
        <v>-0.4303351751030855</v>
      </c>
      <c r="U134" s="2">
        <f>VLOOKUP($D134,DATA!$B$3:$G$2400,6,0)</f>
        <v>0</v>
      </c>
      <c r="V134" s="2">
        <f>VLOOKUP($D134,DATA!$B$3:$AY$2400,47,0)</f>
        <v>0</v>
      </c>
      <c r="W134" s="2">
        <f>VLOOKUP($D134,DATA!$B$3:$AY$2400,48,0)</f>
        <v>0</v>
      </c>
      <c r="X134" s="2">
        <f>VLOOKUP($D134,DATA!$B$3:$AY$2400,49,0)</f>
        <v>0</v>
      </c>
      <c r="Y134" s="44">
        <f>VLOOKUP($D134,DATA!$B$3:$AY$2400,50,0)</f>
        <v>0</v>
      </c>
      <c r="Z134" s="45">
        <f t="shared" si="9"/>
        <v>-1</v>
      </c>
      <c r="AA134" s="42">
        <f>_xll.BDP($D134,$AA$5)</f>
        <v>20.5</v>
      </c>
      <c r="AB134" s="59">
        <f t="shared" si="10"/>
        <v>-0.14046121593291405</v>
      </c>
      <c r="AC134" s="41">
        <f>$AD134/_xll.BDP($D134,$AC$5)-1</f>
        <v>0.10570236439499303</v>
      </c>
      <c r="AD134" s="36">
        <f>_xll.BDP($D134,$AD$5)</f>
        <v>23.85</v>
      </c>
      <c r="AE134" s="37">
        <f t="shared" si="11"/>
        <v>-1.5513626834381443E-2</v>
      </c>
      <c r="AF134" s="38">
        <f>_xll.BDP($D134,$AF$5)</f>
        <v>24.22</v>
      </c>
      <c r="AG134" s="10">
        <f>_xll.BDP($D134,$AG$5)</f>
        <v>24.475000000000001</v>
      </c>
      <c r="AH134" s="12" t="e">
        <v>#NAME?</v>
      </c>
      <c r="AI134" s="10">
        <f>_xll.BDP($D134,$AI$5)</f>
        <v>16.725000000000001</v>
      </c>
      <c r="AJ134" s="12" t="e">
        <v>#NAME?</v>
      </c>
    </row>
    <row r="135" spans="3:36" x14ac:dyDescent="0.25">
      <c r="C135">
        <v>130</v>
      </c>
      <c r="D135" s="1" t="str">
        <f>DATA!B132</f>
        <v>TRMB US Equity</v>
      </c>
      <c r="E135" s="1" t="str">
        <f>_xll.BDP($D135,$E$5)</f>
        <v>TRIMBLE INC</v>
      </c>
      <c r="F135" s="2" t="str">
        <f>_xll.BDP($D135,$F$5)</f>
        <v>Electronic Equipment, Instrume</v>
      </c>
      <c r="G135" s="2" t="str">
        <f>_xll.BDP($D135,$G$5)</f>
        <v>Electronic Equipment &amp; Instrum</v>
      </c>
      <c r="H135" s="35" t="str">
        <f>_xll.BDP($D135,$H$5)</f>
        <v>08/02/2023</v>
      </c>
      <c r="I135" s="3">
        <f t="shared" ref="I135:I198" ca="1" si="13">$H135-$I$5</f>
        <v>2</v>
      </c>
      <c r="J135" s="2">
        <f>_xll.BDP($D135,$J$5)</f>
        <v>0</v>
      </c>
      <c r="K135" s="2" t="str">
        <f>_xll.BDP($D135,$K$5)</f>
        <v>#N/A Field Not Applicable</v>
      </c>
      <c r="L135" s="2" t="str">
        <f>_xll.BDP($D135,$L$5)</f>
        <v>#N/A Field Not Applicable</v>
      </c>
      <c r="M135" s="1" t="str">
        <f>_xll.BDP($D135,$M$5)</f>
        <v>UNITED STATES</v>
      </c>
      <c r="N135" s="1" t="str">
        <f>_xll.BDP($D135,$N$5)</f>
        <v>USD</v>
      </c>
      <c r="O135" s="4">
        <f>_xll.BDP($D135,$O$5)</f>
        <v>25.549734503443684</v>
      </c>
      <c r="P135" s="40">
        <f>_xll.BDP($D135,$P$5)</f>
        <v>40.520568461483641</v>
      </c>
      <c r="Q135" s="47">
        <f>_xll.BDP($D135,$Q$5)/1000000</f>
        <v>14570.586744280001</v>
      </c>
      <c r="R135" s="47">
        <f>_xll.BDP($D135,$R$5)</f>
        <v>15953.98674428</v>
      </c>
      <c r="S135" s="47">
        <f t="shared" si="12"/>
        <v>1383.3999999999996</v>
      </c>
      <c r="T135" s="40">
        <f>_xll.BDP($D135,$T$5)</f>
        <v>1.9378064154643504</v>
      </c>
      <c r="U135" s="2">
        <f>VLOOKUP($D135,DATA!$B$3:$G$2400,6,0)</f>
        <v>0</v>
      </c>
      <c r="V135" s="2">
        <f>VLOOKUP($D135,DATA!$B$3:$AY$2400,47,0)</f>
        <v>0</v>
      </c>
      <c r="W135" s="2">
        <f>VLOOKUP($D135,DATA!$B$3:$AY$2400,48,0)</f>
        <v>0</v>
      </c>
      <c r="X135" s="2">
        <f>VLOOKUP($D135,DATA!$B$3:$AY$2400,49,0)</f>
        <v>0</v>
      </c>
      <c r="Y135" s="44">
        <f>VLOOKUP($D135,DATA!$B$3:$AY$2400,50,0)</f>
        <v>0</v>
      </c>
      <c r="Z135" s="45">
        <f t="shared" ref="Z135:Z179" si="14">(Y135/AD135)-1</f>
        <v>-1</v>
      </c>
      <c r="AA135" s="42">
        <f>_xll.BDP($D135,$AA$5)</f>
        <v>68.833335876464844</v>
      </c>
      <c r="AB135" s="59">
        <f t="shared" ref="AB135:AB198" si="15">($AA135/$AD135)-1</f>
        <v>0.16567884634148777</v>
      </c>
      <c r="AC135" s="41">
        <f>$AD135/_xll.BDP($D135,$AC$5)-1</f>
        <v>0.16791930379746822</v>
      </c>
      <c r="AD135" s="36">
        <f>_xll.BDP($D135,$AD$5)</f>
        <v>59.05</v>
      </c>
      <c r="AE135" s="37">
        <f t="shared" ref="AE135:AE198" si="16">($AD135-$AF135)/$AD135</f>
        <v>-2.1168501270110076E-2</v>
      </c>
      <c r="AF135" s="38">
        <f>_xll.BDP($D135,$AF$5)</f>
        <v>60.3</v>
      </c>
      <c r="AG135" s="10">
        <f>_xll.BDP($D135,$AG$5)</f>
        <v>74.866</v>
      </c>
      <c r="AH135" s="12" t="e">
        <v>#NAME?</v>
      </c>
      <c r="AI135" s="10">
        <f>_xll.BDP($D135,$AI$5)</f>
        <v>47.52</v>
      </c>
      <c r="AJ135" s="12" t="e">
        <v>#NAME?</v>
      </c>
    </row>
    <row r="136" spans="3:36" x14ac:dyDescent="0.25">
      <c r="C136">
        <v>131</v>
      </c>
      <c r="D136" s="1" t="str">
        <f>DATA!B133</f>
        <v>ACM US Equity</v>
      </c>
      <c r="E136" s="1" t="str">
        <f>_xll.BDP($D136,$E$5)</f>
        <v>AECOM</v>
      </c>
      <c r="F136" s="2" t="str">
        <f>_xll.BDP($D136,$F$5)</f>
        <v>Construction &amp; Engineering</v>
      </c>
      <c r="G136" s="2" t="str">
        <f>_xll.BDP($D136,$G$5)</f>
        <v>Construction &amp; Engineering</v>
      </c>
      <c r="H136" s="35" t="str">
        <f>_xll.BDP($D136,$H$5)</f>
        <v>06/02/2023</v>
      </c>
      <c r="I136" s="3">
        <f t="shared" ca="1" si="13"/>
        <v>0</v>
      </c>
      <c r="J136" s="2">
        <f>_xll.BDP($D136,$J$5)</f>
        <v>0</v>
      </c>
      <c r="K136" s="2" t="str">
        <f>_xll.BDP($D136,$K$5)</f>
        <v>03/01/2023</v>
      </c>
      <c r="L136" s="2" t="str">
        <f>_xll.BDP($D136,$L$5)</f>
        <v>20/01/2023</v>
      </c>
      <c r="M136" s="1" t="str">
        <f>_xll.BDP($D136,$M$5)</f>
        <v>UNITED STATES</v>
      </c>
      <c r="N136" s="1" t="str">
        <f>_xll.BDP($D136,$N$5)</f>
        <v>USD</v>
      </c>
      <c r="O136" s="4">
        <f>_xll.BDP($D136,$O$5)</f>
        <v>10.386928205221876</v>
      </c>
      <c r="P136" s="40">
        <f>_xll.BDP($D136,$P$5)</f>
        <v>26.08755825421272</v>
      </c>
      <c r="Q136" s="47">
        <f>_xll.BDP($D136,$Q$5)/1000000</f>
        <v>12089.1102172425</v>
      </c>
      <c r="R136" s="47">
        <f>_xll.BDP($D136,$R$5)</f>
        <v>13991.8262172425</v>
      </c>
      <c r="S136" s="47">
        <f t="shared" si="12"/>
        <v>1902.7160000000003</v>
      </c>
      <c r="T136" s="40">
        <f>_xll.BDP($D136,$T$5)</f>
        <v>1.7822069741508355</v>
      </c>
      <c r="U136" s="2">
        <f>VLOOKUP($D136,DATA!$B$3:$G$2400,6,0)</f>
        <v>0</v>
      </c>
      <c r="V136" s="2">
        <f>VLOOKUP($D136,DATA!$B$3:$AY$2400,47,0)</f>
        <v>0</v>
      </c>
      <c r="W136" s="2">
        <f>VLOOKUP($D136,DATA!$B$3:$AY$2400,48,0)</f>
        <v>0</v>
      </c>
      <c r="X136" s="2">
        <f>VLOOKUP($D136,DATA!$B$3:$AY$2400,49,0)</f>
        <v>0</v>
      </c>
      <c r="Y136" s="44">
        <f>VLOOKUP($D136,DATA!$B$3:$AY$2400,50,0)</f>
        <v>0</v>
      </c>
      <c r="Z136" s="45">
        <f t="shared" si="14"/>
        <v>-1</v>
      </c>
      <c r="AA136" s="42">
        <f>_xll.BDP($D136,$AA$5)</f>
        <v>92.916664123535156</v>
      </c>
      <c r="AB136" s="59">
        <f t="shared" si="15"/>
        <v>6.8376039134588451E-2</v>
      </c>
      <c r="AC136" s="41">
        <f>$AD136/_xll.BDP($D136,$AC$5)-1</f>
        <v>2.4019780996114459E-2</v>
      </c>
      <c r="AD136" s="36">
        <f>_xll.BDP($D136,$AD$5)</f>
        <v>86.97</v>
      </c>
      <c r="AE136" s="37">
        <f t="shared" si="16"/>
        <v>-7.7038059100839563E-3</v>
      </c>
      <c r="AF136" s="38">
        <f>_xll.BDP($D136,$AF$5)</f>
        <v>87.64</v>
      </c>
      <c r="AG136" s="10">
        <f>_xll.BDP($D136,$AG$5)</f>
        <v>88.42</v>
      </c>
      <c r="AH136" s="12" t="e">
        <v>#NAME?</v>
      </c>
      <c r="AI136" s="10">
        <f>_xll.BDP($D136,$AI$5)</f>
        <v>60.74</v>
      </c>
      <c r="AJ136" s="12" t="e">
        <v>#NAME?</v>
      </c>
    </row>
    <row r="137" spans="3:36" x14ac:dyDescent="0.25">
      <c r="C137">
        <v>132</v>
      </c>
      <c r="D137" s="1" t="str">
        <f>DATA!B134</f>
        <v>J US Equity</v>
      </c>
      <c r="E137" s="1" t="str">
        <f>_xll.BDP($D137,$E$5)</f>
        <v>JACOBS SOLUTIONS</v>
      </c>
      <c r="F137" s="2" t="str">
        <f>_xll.BDP($D137,$F$5)</f>
        <v>Professional Services</v>
      </c>
      <c r="G137" s="2" t="str">
        <f>_xll.BDP($D137,$G$5)</f>
        <v>Research &amp; Consulting Services</v>
      </c>
      <c r="H137" s="35" t="str">
        <f>_xll.BDP($D137,$H$5)</f>
        <v>07/02/2023</v>
      </c>
      <c r="I137" s="3">
        <f t="shared" ca="1" si="13"/>
        <v>1</v>
      </c>
      <c r="J137" s="2">
        <f>_xll.BDP($D137,$J$5)</f>
        <v>0.92</v>
      </c>
      <c r="K137" s="2" t="str">
        <f>_xll.BDP($D137,$K$5)</f>
        <v>23/02/2023</v>
      </c>
      <c r="L137" s="2" t="str">
        <f>_xll.BDP($D137,$L$5)</f>
        <v>24/03/2023</v>
      </c>
      <c r="M137" s="1" t="str">
        <f>_xll.BDP($D137,$M$5)</f>
        <v>UNITED STATES</v>
      </c>
      <c r="N137" s="1" t="str">
        <f>_xll.BDP($D137,$N$5)</f>
        <v>USD</v>
      </c>
      <c r="O137" s="4">
        <f>_xll.BDP($D137,$O$5)</f>
        <v>9.0475710322112288</v>
      </c>
      <c r="P137" s="40">
        <f>_xll.BDP($D137,$P$5)</f>
        <v>17.833310133365501</v>
      </c>
      <c r="Q137" s="47">
        <f>_xll.BDP($D137,$Q$5)/1000000</f>
        <v>15820.07706195</v>
      </c>
      <c r="R137" s="47">
        <f>_xll.BDP($D137,$R$5)</f>
        <v>19521.745061950001</v>
      </c>
      <c r="S137" s="47">
        <f t="shared" si="12"/>
        <v>3701.6680000000015</v>
      </c>
      <c r="T137" s="40">
        <f>_xll.BDP($D137,$T$5)</f>
        <v>2.2326072659877632</v>
      </c>
      <c r="U137" s="2">
        <f>VLOOKUP($D137,DATA!$B$3:$G$2400,6,0)</f>
        <v>0</v>
      </c>
      <c r="V137" s="2">
        <f>VLOOKUP($D137,DATA!$B$3:$AY$2400,47,0)</f>
        <v>0</v>
      </c>
      <c r="W137" s="2">
        <f>VLOOKUP($D137,DATA!$B$3:$AY$2400,48,0)</f>
        <v>0</v>
      </c>
      <c r="X137" s="2">
        <f>VLOOKUP($D137,DATA!$B$3:$AY$2400,49,0)</f>
        <v>0</v>
      </c>
      <c r="Y137" s="44">
        <f>VLOOKUP($D137,DATA!$B$3:$AY$2400,50,0)</f>
        <v>0</v>
      </c>
      <c r="Z137" s="45">
        <f t="shared" si="14"/>
        <v>-1</v>
      </c>
      <c r="AA137" s="42">
        <f>_xll.BDP($D137,$AA$5)</f>
        <v>153.9375</v>
      </c>
      <c r="AB137" s="59">
        <f t="shared" si="15"/>
        <v>0.2282574004627782</v>
      </c>
      <c r="AC137" s="41">
        <f>$AD137/_xll.BDP($D137,$AC$5)-1</f>
        <v>4.3807778795702523E-2</v>
      </c>
      <c r="AD137" s="36">
        <f>_xll.BDP($D137,$AD$5)</f>
        <v>125.33</v>
      </c>
      <c r="AE137" s="37">
        <f t="shared" si="16"/>
        <v>-1.755365834197709E-3</v>
      </c>
      <c r="AF137" s="38">
        <f>_xll.BDP($D137,$AF$5)</f>
        <v>125.55</v>
      </c>
      <c r="AG137" s="10">
        <f>_xll.BDP($D137,$AG$5)</f>
        <v>150.32</v>
      </c>
      <c r="AH137" s="12" t="e">
        <v>#NAME?</v>
      </c>
      <c r="AI137" s="10">
        <f>_xll.BDP($D137,$AI$5)</f>
        <v>106.78</v>
      </c>
      <c r="AJ137" s="12" t="e">
        <v>#NAME?</v>
      </c>
    </row>
    <row r="138" spans="3:36" x14ac:dyDescent="0.25">
      <c r="C138">
        <v>133</v>
      </c>
      <c r="D138" s="1" t="str">
        <f>DATA!B135</f>
        <v>EME US Equity</v>
      </c>
      <c r="E138" s="1" t="str">
        <f>_xll.BDP($D138,$E$5)</f>
        <v>EMCOR GROUP INC</v>
      </c>
      <c r="F138" s="2" t="str">
        <f>_xll.BDP($D138,$F$5)</f>
        <v>Construction &amp; Engineering</v>
      </c>
      <c r="G138" s="2" t="str">
        <f>_xll.BDP($D138,$G$5)</f>
        <v>Construction &amp; Engineering</v>
      </c>
      <c r="H138" s="35" t="str">
        <f>_xll.BDP($D138,$H$5)</f>
        <v>23/02/2023</v>
      </c>
      <c r="I138" s="3">
        <f t="shared" ca="1" si="13"/>
        <v>17</v>
      </c>
      <c r="J138" s="2">
        <f>_xll.BDP($D138,$J$5)</f>
        <v>0.52</v>
      </c>
      <c r="K138" s="2" t="str">
        <f>_xll.BDP($D138,$K$5)</f>
        <v>13/01/2023</v>
      </c>
      <c r="L138" s="2" t="str">
        <f>_xll.BDP($D138,$L$5)</f>
        <v>31/01/2023</v>
      </c>
      <c r="M138" s="1" t="str">
        <f>_xll.BDP($D138,$M$5)</f>
        <v>UNITED STATES</v>
      </c>
      <c r="N138" s="1" t="str">
        <f>_xll.BDP($D138,$N$5)</f>
        <v>USD</v>
      </c>
      <c r="O138" s="4">
        <f>_xll.BDP($D138,$O$5)</f>
        <v>9.1174703820080563</v>
      </c>
      <c r="P138" s="40">
        <f>_xll.BDP($D138,$P$5)</f>
        <v>19.687752191022462</v>
      </c>
      <c r="Q138" s="47">
        <f>_xll.BDP($D138,$Q$5)/1000000</f>
        <v>6971.0101162800001</v>
      </c>
      <c r="R138" s="47">
        <f>_xll.BDP($D138,$R$5)</f>
        <v>7280.8271162800002</v>
      </c>
      <c r="S138" s="47">
        <f t="shared" si="12"/>
        <v>309.81700000000001</v>
      </c>
      <c r="T138" s="40">
        <f>_xll.BDP($D138,$T$5)</f>
        <v>0.48334412243915092</v>
      </c>
      <c r="U138" s="2">
        <f>VLOOKUP($D138,DATA!$B$3:$G$2400,6,0)</f>
        <v>0</v>
      </c>
      <c r="V138" s="2">
        <f>VLOOKUP($D138,DATA!$B$3:$AY$2400,47,0)</f>
        <v>0</v>
      </c>
      <c r="W138" s="2">
        <f>VLOOKUP($D138,DATA!$B$3:$AY$2400,48,0)</f>
        <v>0</v>
      </c>
      <c r="X138" s="2">
        <f>VLOOKUP($D138,DATA!$B$3:$AY$2400,49,0)</f>
        <v>0</v>
      </c>
      <c r="Y138" s="44">
        <f>VLOOKUP($D138,DATA!$B$3:$AY$2400,50,0)</f>
        <v>0</v>
      </c>
      <c r="Z138" s="45">
        <f t="shared" si="14"/>
        <v>-1</v>
      </c>
      <c r="AA138" s="42">
        <f>_xll.BDP($D138,$AA$5)</f>
        <v>160</v>
      </c>
      <c r="AB138" s="59">
        <f t="shared" si="15"/>
        <v>9.2821528584113189E-2</v>
      </c>
      <c r="AC138" s="41">
        <f>$AD138/_xll.BDP($D138,$AC$5)-1</f>
        <v>-1.147795557356035E-2</v>
      </c>
      <c r="AD138" s="36">
        <f>_xll.BDP($D138,$AD$5)</f>
        <v>146.41</v>
      </c>
      <c r="AE138" s="37">
        <f t="shared" si="16"/>
        <v>-1.5231200054641007E-2</v>
      </c>
      <c r="AF138" s="38">
        <f>_xll.BDP($D138,$AF$5)</f>
        <v>148.63999999999999</v>
      </c>
      <c r="AG138" s="10">
        <f>_xll.BDP($D138,$AG$5)</f>
        <v>156.66999999999999</v>
      </c>
      <c r="AH138" s="12" t="e">
        <v>#NAME?</v>
      </c>
      <c r="AI138" s="10">
        <f>_xll.BDP($D138,$AI$5)</f>
        <v>95.64</v>
      </c>
      <c r="AJ138" s="12" t="e">
        <v>#NAME?</v>
      </c>
    </row>
    <row r="139" spans="3:36" x14ac:dyDescent="0.25">
      <c r="C139">
        <v>134</v>
      </c>
      <c r="D139" s="1" t="str">
        <f>DATA!B136</f>
        <v>EXPO US Equity</v>
      </c>
      <c r="E139" s="1" t="str">
        <f>_xll.BDP($D139,$E$5)</f>
        <v>EXPONENT INC</v>
      </c>
      <c r="F139" s="2" t="str">
        <f>_xll.BDP($D139,$F$5)</f>
        <v>Professional Services</v>
      </c>
      <c r="G139" s="2" t="str">
        <f>_xll.BDP($D139,$G$5)</f>
        <v>Research &amp; Consulting Services</v>
      </c>
      <c r="H139" s="35" t="str">
        <f>_xll.BDP($D139,$H$5)</f>
        <v>28/04/2023</v>
      </c>
      <c r="I139" s="3">
        <f t="shared" ca="1" si="13"/>
        <v>81</v>
      </c>
      <c r="J139" s="2">
        <f>_xll.BDP($D139,$J$5)</f>
        <v>1.04</v>
      </c>
      <c r="K139" s="2" t="str">
        <f>_xll.BDP($D139,$K$5)</f>
        <v>09/03/2023</v>
      </c>
      <c r="L139" s="2" t="str">
        <f>_xll.BDP($D139,$L$5)</f>
        <v>24/03/2023</v>
      </c>
      <c r="M139" s="1" t="str">
        <f>_xll.BDP($D139,$M$5)</f>
        <v>UNITED STATES</v>
      </c>
      <c r="N139" s="1" t="str">
        <f>_xll.BDP($D139,$N$5)</f>
        <v>USD</v>
      </c>
      <c r="O139" s="4">
        <f>_xll.BDP($D139,$O$5)</f>
        <v>32.955850893382276</v>
      </c>
      <c r="P139" s="40">
        <f>_xll.BDP($D139,$P$5)</f>
        <v>55.418318145129149</v>
      </c>
      <c r="Q139" s="47">
        <f>_xll.BDP($D139,$Q$5)/1000000</f>
        <v>5500.3193701570999</v>
      </c>
      <c r="R139" s="47">
        <f>_xll.BDP($D139,$R$5)</f>
        <v>5357.4623701570999</v>
      </c>
      <c r="S139" s="47">
        <f t="shared" si="12"/>
        <v>-142.85699999999997</v>
      </c>
      <c r="T139" s="40">
        <f>_xll.BDP($D139,$T$5)</f>
        <v>-0.93268176120338453</v>
      </c>
      <c r="U139" s="2">
        <f>VLOOKUP($D139,DATA!$B$3:$G$2400,6,0)</f>
        <v>0</v>
      </c>
      <c r="V139" s="2">
        <f>VLOOKUP($D139,DATA!$B$3:$AY$2400,47,0)</f>
        <v>0</v>
      </c>
      <c r="W139" s="2">
        <f>VLOOKUP($D139,DATA!$B$3:$AY$2400,48,0)</f>
        <v>0</v>
      </c>
      <c r="X139" s="2">
        <f>VLOOKUP($D139,DATA!$B$3:$AY$2400,49,0)</f>
        <v>0</v>
      </c>
      <c r="Y139" s="44">
        <f>VLOOKUP($D139,DATA!$B$3:$AY$2400,50,0)</f>
        <v>0</v>
      </c>
      <c r="Z139" s="45">
        <f t="shared" si="14"/>
        <v>-1</v>
      </c>
      <c r="AA139" s="42">
        <f>_xll.BDP($D139,$AA$5)</f>
        <v>120</v>
      </c>
      <c r="AB139" s="59">
        <f t="shared" si="15"/>
        <v>0.10056403907002331</v>
      </c>
      <c r="AC139" s="41">
        <f>$AD139/_xll.BDP($D139,$AC$5)-1</f>
        <v>0.1003633060853768</v>
      </c>
      <c r="AD139" s="36">
        <f>_xll.BDP($D139,$AD$5)</f>
        <v>109.035</v>
      </c>
      <c r="AE139" s="37">
        <f t="shared" si="16"/>
        <v>-2.0406291557756761E-2</v>
      </c>
      <c r="AF139" s="38">
        <f>_xll.BDP($D139,$AF$5)</f>
        <v>111.26</v>
      </c>
      <c r="AG139" s="10">
        <f>_xll.BDP($D139,$AG$5)</f>
        <v>112.749</v>
      </c>
      <c r="AH139" s="12" t="e">
        <v>#NAME?</v>
      </c>
      <c r="AI139" s="10">
        <f>_xll.BDP($D139,$AI$5)</f>
        <v>80.97</v>
      </c>
      <c r="AJ139" s="12" t="e">
        <v>#NAME?</v>
      </c>
    </row>
    <row r="140" spans="3:36" x14ac:dyDescent="0.25">
      <c r="C140">
        <v>135</v>
      </c>
      <c r="D140" s="1" t="str">
        <f>DATA!B137</f>
        <v>WSP CN Equity</v>
      </c>
      <c r="E140" s="1" t="str">
        <f>_xll.BDP($D140,$E$5)</f>
        <v>WSP GLOBAL INC</v>
      </c>
      <c r="F140" s="2" t="str">
        <f>_xll.BDP($D140,$F$5)</f>
        <v>Construction &amp; Engineering</v>
      </c>
      <c r="G140" s="2" t="str">
        <f>_xll.BDP($D140,$G$5)</f>
        <v>Construction &amp; Engineering</v>
      </c>
      <c r="H140" s="35" t="str">
        <f>_xll.BDP($D140,$H$5)</f>
        <v>09/03/2023</v>
      </c>
      <c r="I140" s="3">
        <f t="shared" ca="1" si="13"/>
        <v>31</v>
      </c>
      <c r="J140" s="2">
        <f>_xll.BDP($D140,$J$5)</f>
        <v>1.5</v>
      </c>
      <c r="K140" s="2" t="str">
        <f>_xll.BDP($D140,$K$5)</f>
        <v>29/12/2022</v>
      </c>
      <c r="L140" s="2" t="str">
        <f>_xll.BDP($D140,$L$5)</f>
        <v>15/01/2023</v>
      </c>
      <c r="M140" s="1" t="str">
        <f>_xll.BDP($D140,$M$5)</f>
        <v>CANADA</v>
      </c>
      <c r="N140" s="1" t="str">
        <f>_xll.BDP($D140,$N$5)</f>
        <v>CAD</v>
      </c>
      <c r="O140" s="4">
        <f>_xll.BDP($D140,$O$5)</f>
        <v>17.082578543508287</v>
      </c>
      <c r="P140" s="40">
        <f>_xll.BDP($D140,$P$5)</f>
        <v>36.633708687424807</v>
      </c>
      <c r="Q140" s="47">
        <f>_xll.BDP($D140,$Q$5)/1000000</f>
        <v>21191.97893076</v>
      </c>
      <c r="R140" s="47">
        <f>_xll.BDP($D140,$R$5)</f>
        <v>25177.678930760001</v>
      </c>
      <c r="S140" s="47">
        <f t="shared" si="12"/>
        <v>3985.7000000000007</v>
      </c>
      <c r="T140" s="40">
        <f>_xll.BDP($D140,$T$5)</f>
        <v>2.5525506280440915</v>
      </c>
      <c r="U140" s="2">
        <f>VLOOKUP($D140,DATA!$B$3:$G$2400,6,0)</f>
        <v>0</v>
      </c>
      <c r="V140" s="2">
        <f>VLOOKUP($D140,DATA!$B$3:$AY$2400,47,0)</f>
        <v>0</v>
      </c>
      <c r="W140" s="2">
        <f>VLOOKUP($D140,DATA!$B$3:$AY$2400,48,0)</f>
        <v>0</v>
      </c>
      <c r="X140" s="2">
        <f>VLOOKUP($D140,DATA!$B$3:$AY$2400,49,0)</f>
        <v>0</v>
      </c>
      <c r="Y140" s="44">
        <f>VLOOKUP($D140,DATA!$B$3:$AY$2400,50,0)</f>
        <v>0</v>
      </c>
      <c r="Z140" s="45">
        <f t="shared" si="14"/>
        <v>-1</v>
      </c>
      <c r="AA140" s="42">
        <f>_xll.BDP($D140,$AA$5)</f>
        <v>183</v>
      </c>
      <c r="AB140" s="59">
        <f t="shared" si="15"/>
        <v>6.7273204444055601E-2</v>
      </c>
      <c r="AC140" s="41">
        <f>$AD140/_xll.BDP($D140,$AC$5)-1</f>
        <v>9.1508052708638266E-2</v>
      </c>
      <c r="AD140" s="36">
        <f>_xll.BDP($D140,$AD$5)</f>
        <v>171.465</v>
      </c>
      <c r="AE140" s="37">
        <f t="shared" si="16"/>
        <v>-2.2453561951418124E-3</v>
      </c>
      <c r="AF140" s="38">
        <f>_xll.BDP($D140,$AF$5)</f>
        <v>171.85</v>
      </c>
      <c r="AG140" s="10">
        <f>_xll.BDP($D140,$AG$5)</f>
        <v>174.92</v>
      </c>
      <c r="AH140" s="12" t="e">
        <v>#NAME?</v>
      </c>
      <c r="AI140" s="10">
        <f>_xll.BDP($D140,$AI$5)</f>
        <v>130.56</v>
      </c>
      <c r="AJ140" s="12" t="e">
        <v>#NAME?</v>
      </c>
    </row>
    <row r="141" spans="3:36" x14ac:dyDescent="0.25">
      <c r="C141">
        <v>136</v>
      </c>
      <c r="D141" s="1" t="str">
        <f>DATA!B138</f>
        <v>STN CN Equity</v>
      </c>
      <c r="E141" s="1" t="str">
        <f>_xll.BDP($D141,$E$5)</f>
        <v>STANTEC INC</v>
      </c>
      <c r="F141" s="2" t="str">
        <f>_xll.BDP($D141,$F$5)</f>
        <v>Construction &amp; Engineering</v>
      </c>
      <c r="G141" s="2" t="str">
        <f>_xll.BDP($D141,$G$5)</f>
        <v>Construction &amp; Engineering</v>
      </c>
      <c r="H141" s="35" t="str">
        <f>_xll.BDP($D141,$H$5)</f>
        <v>22/02/2023</v>
      </c>
      <c r="I141" s="3">
        <f t="shared" ca="1" si="13"/>
        <v>16</v>
      </c>
      <c r="J141" s="2">
        <f>_xll.BDP($D141,$J$5)</f>
        <v>0.66</v>
      </c>
      <c r="K141" s="2" t="str">
        <f>_xll.BDP($D141,$K$5)</f>
        <v>29/12/2022</v>
      </c>
      <c r="L141" s="2" t="str">
        <f>_xll.BDP($D141,$L$5)</f>
        <v>17/01/2023</v>
      </c>
      <c r="M141" s="1" t="str">
        <f>_xll.BDP($D141,$M$5)</f>
        <v>CANADA</v>
      </c>
      <c r="N141" s="1" t="str">
        <f>_xll.BDP($D141,$N$5)</f>
        <v>CAD</v>
      </c>
      <c r="O141" s="4">
        <f>_xll.BDP($D141,$O$5)</f>
        <v>16.624021990912222</v>
      </c>
      <c r="P141" s="40">
        <f>_xll.BDP($D141,$P$5)</f>
        <v>30.349093440975125</v>
      </c>
      <c r="Q141" s="47">
        <f>_xll.BDP($D141,$Q$5)/1000000</f>
        <v>7829.7653531999995</v>
      </c>
      <c r="R141" s="47">
        <f>_xll.BDP($D141,$R$5)</f>
        <v>9729.2653532000004</v>
      </c>
      <c r="S141" s="47">
        <f t="shared" si="12"/>
        <v>1899.5000000000009</v>
      </c>
      <c r="T141" s="40">
        <f>_xll.BDP($D141,$T$5)</f>
        <v>3.2336114421930873</v>
      </c>
      <c r="U141" s="2">
        <f>VLOOKUP($D141,DATA!$B$3:$G$2400,6,0)</f>
        <v>0</v>
      </c>
      <c r="V141" s="2">
        <f>VLOOKUP($D141,DATA!$B$3:$AY$2400,47,0)</f>
        <v>0</v>
      </c>
      <c r="W141" s="2">
        <f>VLOOKUP($D141,DATA!$B$3:$AY$2400,48,0)</f>
        <v>0</v>
      </c>
      <c r="X141" s="2">
        <f>VLOOKUP($D141,DATA!$B$3:$AY$2400,49,0)</f>
        <v>0</v>
      </c>
      <c r="Y141" s="44">
        <f>VLOOKUP($D141,DATA!$B$3:$AY$2400,50,0)</f>
        <v>0</v>
      </c>
      <c r="Z141" s="45">
        <f t="shared" si="14"/>
        <v>-1</v>
      </c>
      <c r="AA141" s="42">
        <f>_xll.BDP($D141,$AA$5)</f>
        <v>78</v>
      </c>
      <c r="AB141" s="59">
        <f t="shared" si="15"/>
        <v>9.8591549295774739E-2</v>
      </c>
      <c r="AC141" s="41">
        <f>$AD141/_xll.BDP($D141,$AC$5)-1</f>
        <v>9.4327990135635087E-2</v>
      </c>
      <c r="AD141" s="36">
        <f>_xll.BDP($D141,$AD$5)</f>
        <v>71</v>
      </c>
      <c r="AE141" s="37">
        <f t="shared" si="16"/>
        <v>-2.8169014084507443E-3</v>
      </c>
      <c r="AF141" s="38">
        <f>_xll.BDP($D141,$AF$5)</f>
        <v>71.2</v>
      </c>
      <c r="AG141" s="10">
        <f>_xll.BDP($D141,$AG$5)</f>
        <v>71.55</v>
      </c>
      <c r="AH141" s="12" t="e">
        <v>#NAME?</v>
      </c>
      <c r="AI141" s="10">
        <f>_xll.BDP($D141,$AI$5)</f>
        <v>53.09</v>
      </c>
      <c r="AJ141" s="12" t="e">
        <v>#NAME?</v>
      </c>
    </row>
    <row r="142" spans="3:36" x14ac:dyDescent="0.25">
      <c r="C142">
        <v>137</v>
      </c>
      <c r="D142" s="1" t="str">
        <f>DATA!B139</f>
        <v>KBR US Equity</v>
      </c>
      <c r="E142" s="1" t="str">
        <f>_xll.BDP($D142,$E$5)</f>
        <v>KBR INC</v>
      </c>
      <c r="F142" s="2" t="str">
        <f>_xll.BDP($D142,$F$5)</f>
        <v>Professional Services</v>
      </c>
      <c r="G142" s="2" t="str">
        <f>_xll.BDP($D142,$G$5)</f>
        <v>Research &amp; Consulting Services</v>
      </c>
      <c r="H142" s="35" t="str">
        <f>_xll.BDP($D142,$H$5)</f>
        <v>16/02/2023</v>
      </c>
      <c r="I142" s="3">
        <f t="shared" ca="1" si="13"/>
        <v>10</v>
      </c>
      <c r="J142" s="2">
        <f>_xll.BDP($D142,$J$5)</f>
        <v>0.45</v>
      </c>
      <c r="K142" s="2" t="str">
        <f>_xll.BDP($D142,$K$5)</f>
        <v>14/12/2022</v>
      </c>
      <c r="L142" s="2" t="str">
        <f>_xll.BDP($D142,$L$5)</f>
        <v>13/01/2023</v>
      </c>
      <c r="M142" s="1" t="str">
        <f>_xll.BDP($D142,$M$5)</f>
        <v>UNITED STATES</v>
      </c>
      <c r="N142" s="1" t="str">
        <f>_xll.BDP($D142,$N$5)</f>
        <v>USD</v>
      </c>
      <c r="O142" s="4">
        <f>_xll.BDP($D142,$O$5)</f>
        <v>10.324167166673631</v>
      </c>
      <c r="P142" s="40">
        <f>_xll.BDP($D142,$P$5)</f>
        <v>24.005607359776896</v>
      </c>
      <c r="Q142" s="47">
        <f>_xll.BDP($D142,$Q$5)/1000000</f>
        <v>6986.0314714800006</v>
      </c>
      <c r="R142" s="47">
        <f>_xll.BDP($D142,$R$5)</f>
        <v>8494.0314714800006</v>
      </c>
      <c r="S142" s="47">
        <f t="shared" si="12"/>
        <v>1508</v>
      </c>
      <c r="T142" s="40">
        <f>_xll.BDP($D142,$T$5)</f>
        <v>3.1226611226611225</v>
      </c>
      <c r="U142" s="2">
        <f>VLOOKUP($D142,DATA!$B$3:$G$2400,6,0)</f>
        <v>0</v>
      </c>
      <c r="V142" s="2">
        <f>VLOOKUP($D142,DATA!$B$3:$AY$2400,47,0)</f>
        <v>0</v>
      </c>
      <c r="W142" s="2">
        <f>VLOOKUP($D142,DATA!$B$3:$AY$2400,48,0)</f>
        <v>0</v>
      </c>
      <c r="X142" s="2">
        <f>VLOOKUP($D142,DATA!$B$3:$AY$2400,49,0)</f>
        <v>0</v>
      </c>
      <c r="Y142" s="44">
        <f>VLOOKUP($D142,DATA!$B$3:$AY$2400,50,0)</f>
        <v>0</v>
      </c>
      <c r="Z142" s="45">
        <f t="shared" si="14"/>
        <v>-1</v>
      </c>
      <c r="AA142" s="42">
        <f>_xll.BDP($D142,$AA$5)</f>
        <v>64.5</v>
      </c>
      <c r="AB142" s="59">
        <f t="shared" si="15"/>
        <v>0.26495391253186895</v>
      </c>
      <c r="AC142" s="41">
        <f>$AD142/_xll.BDP($D142,$AC$5)-1</f>
        <v>-3.4280303030302939E-2</v>
      </c>
      <c r="AD142" s="36">
        <f>_xll.BDP($D142,$AD$5)</f>
        <v>50.99</v>
      </c>
      <c r="AE142" s="37">
        <f t="shared" si="16"/>
        <v>-1.7650519709746283E-3</v>
      </c>
      <c r="AF142" s="38">
        <f>_xll.BDP($D142,$AF$5)</f>
        <v>51.08</v>
      </c>
      <c r="AG142" s="10">
        <f>_xll.BDP($D142,$AG$5)</f>
        <v>56.935000000000002</v>
      </c>
      <c r="AH142" s="12" t="e">
        <v>#NAME?</v>
      </c>
      <c r="AI142" s="10">
        <f>_xll.BDP($D142,$AI$5)</f>
        <v>41.96</v>
      </c>
      <c r="AJ142" s="12" t="e">
        <v>#NAME?</v>
      </c>
    </row>
    <row r="143" spans="3:36" x14ac:dyDescent="0.25">
      <c r="C143">
        <v>138</v>
      </c>
      <c r="D143" s="1" t="str">
        <f>DATA!B140</f>
        <v>TTEK US Equity</v>
      </c>
      <c r="E143" s="1" t="str">
        <f>_xll.BDP($D143,$E$5)</f>
        <v>TETRA TECH INC</v>
      </c>
      <c r="F143" s="2" t="str">
        <f>_xll.BDP($D143,$F$5)</f>
        <v>Commercial Services &amp; Supplies</v>
      </c>
      <c r="G143" s="2" t="str">
        <f>_xll.BDP($D143,$G$5)</f>
        <v>Environmental &amp; Facilities Ser</v>
      </c>
      <c r="H143" s="35" t="str">
        <f>_xll.BDP($D143,$H$5)</f>
        <v>04/05/2023</v>
      </c>
      <c r="I143" s="3">
        <f t="shared" ca="1" si="13"/>
        <v>87</v>
      </c>
      <c r="J143" s="2">
        <f>_xll.BDP($D143,$J$5)</f>
        <v>0.86</v>
      </c>
      <c r="K143" s="2" t="str">
        <f>_xll.BDP($D143,$K$5)</f>
        <v>10/02/2023</v>
      </c>
      <c r="L143" s="2" t="str">
        <f>_xll.BDP($D143,$L$5)</f>
        <v>24/02/2023</v>
      </c>
      <c r="M143" s="1" t="str">
        <f>_xll.BDP($D143,$M$5)</f>
        <v>UNITED STATES</v>
      </c>
      <c r="N143" s="1" t="str">
        <f>_xll.BDP($D143,$N$5)</f>
        <v>USD</v>
      </c>
      <c r="O143" s="4">
        <f>_xll.BDP($D143,$O$5)</f>
        <v>15.594557214083602</v>
      </c>
      <c r="P143" s="40">
        <f>_xll.BDP($D143,$P$5)</f>
        <v>25.929406962491555</v>
      </c>
      <c r="Q143" s="47">
        <f>_xll.BDP($D143,$Q$5)/1000000</f>
        <v>8030.2275909300006</v>
      </c>
      <c r="R143" s="47">
        <f>_xll.BDP($D143,$R$5)</f>
        <v>8351.6855909300011</v>
      </c>
      <c r="S143" s="47">
        <f t="shared" si="12"/>
        <v>321.45800000000054</v>
      </c>
      <c r="T143" s="40">
        <f>_xll.BDP($D143,$T$5)</f>
        <v>0.70089826039738057</v>
      </c>
      <c r="U143" s="2">
        <f>VLOOKUP($D143,DATA!$B$3:$G$2400,6,0)</f>
        <v>0</v>
      </c>
      <c r="V143" s="2">
        <f>VLOOKUP($D143,DATA!$B$3:$AY$2400,47,0)</f>
        <v>0</v>
      </c>
      <c r="W143" s="2">
        <f>VLOOKUP($D143,DATA!$B$3:$AY$2400,48,0)</f>
        <v>0</v>
      </c>
      <c r="X143" s="2">
        <f>VLOOKUP($D143,DATA!$B$3:$AY$2400,49,0)</f>
        <v>0</v>
      </c>
      <c r="Y143" s="44">
        <f>VLOOKUP($D143,DATA!$B$3:$AY$2400,50,0)</f>
        <v>0</v>
      </c>
      <c r="Z143" s="45">
        <f t="shared" si="14"/>
        <v>-1</v>
      </c>
      <c r="AA143" s="42">
        <f>_xll.BDP($D143,$AA$5)</f>
        <v>183.60000610351563</v>
      </c>
      <c r="AB143" s="59">
        <f t="shared" si="15"/>
        <v>0.21304222591599631</v>
      </c>
      <c r="AC143" s="41">
        <f>$AD143/_xll.BDP($D143,$AC$5)-1</f>
        <v>4.2461602038707857E-2</v>
      </c>
      <c r="AD143" s="36">
        <f>_xll.BDP($D143,$AD$5)</f>
        <v>151.35499999999999</v>
      </c>
      <c r="AE143" s="37">
        <f t="shared" si="16"/>
        <v>-2.5866340722143444E-2</v>
      </c>
      <c r="AF143" s="38">
        <f>_xll.BDP($D143,$AF$5)</f>
        <v>155.27000000000001</v>
      </c>
      <c r="AG143" s="10">
        <f>_xll.BDP($D143,$AG$5)</f>
        <v>169.95</v>
      </c>
      <c r="AH143" s="12" t="e">
        <v>#NAME?</v>
      </c>
      <c r="AI143" s="10">
        <f>_xll.BDP($D143,$AI$5)</f>
        <v>118.55</v>
      </c>
      <c r="AJ143" s="12" t="e">
        <v>#NAME?</v>
      </c>
    </row>
    <row r="144" spans="3:36" x14ac:dyDescent="0.25">
      <c r="C144">
        <v>139</v>
      </c>
      <c r="D144" s="1" t="str">
        <f>DATA!B141</f>
        <v>RSG US Equity</v>
      </c>
      <c r="E144" s="1" t="str">
        <f>_xll.BDP($D144,$E$5)</f>
        <v>REPUBLIC SVCS</v>
      </c>
      <c r="F144" s="2" t="str">
        <f>_xll.BDP($D144,$F$5)</f>
        <v>Commercial Services &amp; Supplies</v>
      </c>
      <c r="G144" s="2" t="str">
        <f>_xll.BDP($D144,$G$5)</f>
        <v>Environmental &amp; Facilities Ser</v>
      </c>
      <c r="H144" s="35" t="str">
        <f>_xll.BDP($D144,$H$5)</f>
        <v>15/02/2023</v>
      </c>
      <c r="I144" s="3">
        <f t="shared" ca="1" si="13"/>
        <v>9</v>
      </c>
      <c r="J144" s="2">
        <f>_xll.BDP($D144,$J$5)</f>
        <v>1.77</v>
      </c>
      <c r="K144" s="2" t="str">
        <f>_xll.BDP($D144,$K$5)</f>
        <v>30/12/2022</v>
      </c>
      <c r="L144" s="2" t="str">
        <f>_xll.BDP($D144,$L$5)</f>
        <v>13/01/2023</v>
      </c>
      <c r="M144" s="1" t="str">
        <f>_xll.BDP($D144,$M$5)</f>
        <v>UNITED STATES</v>
      </c>
      <c r="N144" s="1" t="str">
        <f>_xll.BDP($D144,$N$5)</f>
        <v>USD</v>
      </c>
      <c r="O144" s="4">
        <f>_xll.BDP($D144,$O$5)</f>
        <v>15.762941571132696</v>
      </c>
      <c r="P144" s="40">
        <f>_xll.BDP($D144,$P$5)</f>
        <v>25.592809208306576</v>
      </c>
      <c r="Q144" s="47">
        <f>_xll.BDP($D144,$Q$5)/1000000</f>
        <v>39041.915642799999</v>
      </c>
      <c r="R144" s="47">
        <f>_xll.BDP($D144,$R$5)</f>
        <v>50902.8156428</v>
      </c>
      <c r="S144" s="47">
        <f t="shared" si="12"/>
        <v>11860.900000000001</v>
      </c>
      <c r="T144" s="40">
        <f>_xll.BDP($D144,$T$5)</f>
        <v>3.2015062354910118</v>
      </c>
      <c r="U144" s="2">
        <f>VLOOKUP($D144,DATA!$B$3:$G$2400,6,0)</f>
        <v>0</v>
      </c>
      <c r="V144" s="2">
        <f>VLOOKUP($D144,DATA!$B$3:$AY$2400,47,0)</f>
        <v>0</v>
      </c>
      <c r="W144" s="2">
        <f>VLOOKUP($D144,DATA!$B$3:$AY$2400,48,0)</f>
        <v>0</v>
      </c>
      <c r="X144" s="2">
        <f>VLOOKUP($D144,DATA!$B$3:$AY$2400,49,0)</f>
        <v>0</v>
      </c>
      <c r="Y144" s="44">
        <f>VLOOKUP($D144,DATA!$B$3:$AY$2400,50,0)</f>
        <v>0</v>
      </c>
      <c r="Z144" s="45">
        <f t="shared" si="14"/>
        <v>-1</v>
      </c>
      <c r="AA144" s="42">
        <f>_xll.BDP($D144,$AA$5)</f>
        <v>145.33332824707031</v>
      </c>
      <c r="AB144" s="59">
        <f t="shared" si="15"/>
        <v>0.17322565688855951</v>
      </c>
      <c r="AC144" s="41">
        <f>$AD144/_xll.BDP($D144,$AC$5)-1</f>
        <v>-3.9654236762539763E-2</v>
      </c>
      <c r="AD144" s="36">
        <f>_xll.BDP($D144,$AD$5)</f>
        <v>123.875</v>
      </c>
      <c r="AE144" s="37">
        <f t="shared" si="16"/>
        <v>6.4177598385469362E-3</v>
      </c>
      <c r="AF144" s="38">
        <f>_xll.BDP($D144,$AF$5)</f>
        <v>123.08</v>
      </c>
      <c r="AG144" s="10">
        <f>_xll.BDP($D144,$AG$5)</f>
        <v>149.16999999999999</v>
      </c>
      <c r="AH144" s="12" t="e">
        <v>#NAME?</v>
      </c>
      <c r="AI144" s="10">
        <f>_xll.BDP($D144,$AI$5)</f>
        <v>113.57340000000001</v>
      </c>
      <c r="AJ144" s="12" t="e">
        <v>#NAME?</v>
      </c>
    </row>
    <row r="145" spans="3:36" x14ac:dyDescent="0.25">
      <c r="C145">
        <v>140</v>
      </c>
      <c r="D145" s="1" t="str">
        <f>DATA!B142</f>
        <v>SRCL US Equity</v>
      </c>
      <c r="E145" s="1" t="str">
        <f>_xll.BDP($D145,$E$5)</f>
        <v>STERICYCLE INC</v>
      </c>
      <c r="F145" s="2" t="str">
        <f>_xll.BDP($D145,$F$5)</f>
        <v>Commercial Services &amp; Supplies</v>
      </c>
      <c r="G145" s="2" t="str">
        <f>_xll.BDP($D145,$G$5)</f>
        <v>Environmental &amp; Facilities Ser</v>
      </c>
      <c r="H145" s="35" t="str">
        <f>_xll.BDP($D145,$H$5)</f>
        <v>23/02/2023</v>
      </c>
      <c r="I145" s="3">
        <f t="shared" ca="1" si="13"/>
        <v>17</v>
      </c>
      <c r="J145" s="2">
        <f>_xll.BDP($D145,$J$5)</f>
        <v>0</v>
      </c>
      <c r="K145" s="2" t="str">
        <f>_xll.BDP($D145,$K$5)</f>
        <v>#N/A Field Not Applicable</v>
      </c>
      <c r="L145" s="2" t="str">
        <f>_xll.BDP($D145,$L$5)</f>
        <v>#N/A Field Not Applicable</v>
      </c>
      <c r="M145" s="1" t="str">
        <f>_xll.BDP($D145,$M$5)</f>
        <v>UNITED STATES</v>
      </c>
      <c r="N145" s="1" t="str">
        <f>_xll.BDP($D145,$N$5)</f>
        <v>USD</v>
      </c>
      <c r="O145" s="4">
        <f>_xll.BDP($D145,$O$5)</f>
        <v>10.929775678866587</v>
      </c>
      <c r="P145" s="40">
        <f>_xll.BDP($D145,$P$5)</f>
        <v>96.679066790128815</v>
      </c>
      <c r="Q145" s="47">
        <f>_xll.BDP($D145,$Q$5)/1000000</f>
        <v>5035.10204178</v>
      </c>
      <c r="R145" s="47">
        <f>_xll.BDP($D145,$R$5)</f>
        <v>7066.5020417799997</v>
      </c>
      <c r="S145" s="47">
        <f t="shared" si="12"/>
        <v>2031.3999999999996</v>
      </c>
      <c r="T145" s="40">
        <f>_xll.BDP($D145,$T$5)</f>
        <v>6.0378088716880027</v>
      </c>
      <c r="U145" s="2">
        <f>VLOOKUP($D145,DATA!$B$3:$G$2400,6,0)</f>
        <v>0.39502649325719752</v>
      </c>
      <c r="V145" s="2" t="str">
        <f>VLOOKUP($D145,DATA!$B$3:$AY$2400,47,0)</f>
        <v>Tactical</v>
      </c>
      <c r="W145" s="2">
        <f>VLOOKUP($D145,DATA!$B$3:$AY$2400,48,0)</f>
        <v>19</v>
      </c>
      <c r="X145" s="2">
        <f>VLOOKUP($D145,DATA!$B$3:$AY$2400,49,0)</f>
        <v>12.666666666666666</v>
      </c>
      <c r="Y145" s="44">
        <f>VLOOKUP($D145,DATA!$B$3:$AY$2400,50,0)</f>
        <v>38</v>
      </c>
      <c r="Z145" s="45">
        <f t="shared" si="14"/>
        <v>-0.30504754937820044</v>
      </c>
      <c r="AA145" s="42">
        <f>_xll.BDP($D145,$AA$5)</f>
        <v>70</v>
      </c>
      <c r="AB145" s="59">
        <f t="shared" si="15"/>
        <v>0.28017556693489398</v>
      </c>
      <c r="AC145" s="41">
        <f>$AD145/_xll.BDP($D145,$AC$5)-1</f>
        <v>9.6011224694327435E-2</v>
      </c>
      <c r="AD145" s="36">
        <f>_xll.BDP($D145,$AD$5)</f>
        <v>54.68</v>
      </c>
      <c r="AE145" s="37">
        <f t="shared" si="16"/>
        <v>-6.7666422823701071E-3</v>
      </c>
      <c r="AF145" s="38">
        <f>_xll.BDP($D145,$AF$5)</f>
        <v>55.05</v>
      </c>
      <c r="AG145" s="10">
        <f>_xll.BDP($D145,$AG$5)</f>
        <v>60.35</v>
      </c>
      <c r="AH145" s="12" t="e">
        <v>#NAME?</v>
      </c>
      <c r="AI145" s="10">
        <f>_xll.BDP($D145,$AI$5)</f>
        <v>39.630000000000003</v>
      </c>
      <c r="AJ145" s="12" t="e">
        <v>#NAME?</v>
      </c>
    </row>
    <row r="146" spans="3:36" x14ac:dyDescent="0.25">
      <c r="C146">
        <v>141</v>
      </c>
      <c r="D146" s="1" t="str">
        <f>DATA!B143</f>
        <v>WM US Equity</v>
      </c>
      <c r="E146" s="1" t="str">
        <f>_xll.BDP($D146,$E$5)</f>
        <v>WASTE MANAGEMENT</v>
      </c>
      <c r="F146" s="2" t="str">
        <f>_xll.BDP($D146,$F$5)</f>
        <v>Commercial Services &amp; Supplies</v>
      </c>
      <c r="G146" s="2" t="str">
        <f>_xll.BDP($D146,$G$5)</f>
        <v>Environmental &amp; Facilities Ser</v>
      </c>
      <c r="H146" s="35" t="str">
        <f>_xll.BDP($D146,$H$5)</f>
        <v>26/04/2023</v>
      </c>
      <c r="I146" s="3">
        <f t="shared" ca="1" si="13"/>
        <v>79</v>
      </c>
      <c r="J146" s="2">
        <f>_xll.BDP($D146,$J$5)</f>
        <v>2.6</v>
      </c>
      <c r="K146" s="2" t="str">
        <f>_xll.BDP($D146,$K$5)</f>
        <v>01/12/2022</v>
      </c>
      <c r="L146" s="2" t="str">
        <f>_xll.BDP($D146,$L$5)</f>
        <v>16/12/2022</v>
      </c>
      <c r="M146" s="1" t="str">
        <f>_xll.BDP($D146,$M$5)</f>
        <v>UNITED STATES</v>
      </c>
      <c r="N146" s="1" t="str">
        <f>_xll.BDP($D146,$N$5)</f>
        <v>USD</v>
      </c>
      <c r="O146" s="4">
        <f>_xll.BDP($D146,$O$5)</f>
        <v>14.340281523947748</v>
      </c>
      <c r="P146" s="40">
        <f>_xll.BDP($D146,$P$5)</f>
        <v>27.077408102756326</v>
      </c>
      <c r="Q146" s="47">
        <f>_xll.BDP($D146,$Q$5)/1000000</f>
        <v>62133.918021520003</v>
      </c>
      <c r="R146" s="47">
        <f>_xll.BDP($D146,$R$5)</f>
        <v>76781.918021520003</v>
      </c>
      <c r="S146" s="47">
        <f t="shared" si="12"/>
        <v>14648</v>
      </c>
      <c r="T146" s="40">
        <f>_xll.BDP($D146,$T$5)</f>
        <v>2.7083101980381268</v>
      </c>
      <c r="U146" s="2">
        <f>VLOOKUP($D146,DATA!$B$3:$G$2400,6,0)</f>
        <v>0</v>
      </c>
      <c r="V146" s="2">
        <f>VLOOKUP($D146,DATA!$B$3:$AY$2400,47,0)</f>
        <v>0</v>
      </c>
      <c r="W146" s="2">
        <f>VLOOKUP($D146,DATA!$B$3:$AY$2400,48,0)</f>
        <v>0</v>
      </c>
      <c r="X146" s="2">
        <f>VLOOKUP($D146,DATA!$B$3:$AY$2400,49,0)</f>
        <v>0</v>
      </c>
      <c r="Y146" s="44">
        <f>VLOOKUP($D146,DATA!$B$3:$AY$2400,50,0)</f>
        <v>0</v>
      </c>
      <c r="Z146" s="45">
        <f t="shared" si="14"/>
        <v>-1</v>
      </c>
      <c r="AA146" s="42">
        <f>_xll.BDP($D146,$AA$5)</f>
        <v>164.28572082519531</v>
      </c>
      <c r="AB146" s="59">
        <f t="shared" si="15"/>
        <v>8.3321601221202135E-2</v>
      </c>
      <c r="AC146" s="41">
        <f>$AD146/_xll.BDP($D146,$AC$5)-1</f>
        <v>-3.333758286588473E-2</v>
      </c>
      <c r="AD146" s="36">
        <f>_xll.BDP($D146,$AD$5)</f>
        <v>151.65</v>
      </c>
      <c r="AE146" s="37">
        <f t="shared" si="16"/>
        <v>3.8905374216947142E-3</v>
      </c>
      <c r="AF146" s="38">
        <f>_xll.BDP($D146,$AF$5)</f>
        <v>151.06</v>
      </c>
      <c r="AG146" s="10">
        <f>_xll.BDP($D146,$AG$5)</f>
        <v>175.98</v>
      </c>
      <c r="AH146" s="12" t="e">
        <v>#NAME?</v>
      </c>
      <c r="AI146" s="10">
        <f>_xll.BDP($D146,$AI$5)</f>
        <v>138.58000000000001</v>
      </c>
      <c r="AJ146" s="12" t="e">
        <v>#NAME?</v>
      </c>
    </row>
    <row r="147" spans="3:36" x14ac:dyDescent="0.25">
      <c r="C147">
        <v>142</v>
      </c>
      <c r="D147" s="1" t="str">
        <f>DATA!B144</f>
        <v>WCN US Equity</v>
      </c>
      <c r="E147" s="1" t="str">
        <f>_xll.BDP($D147,$E$5)</f>
        <v>WASTE CONNECTION</v>
      </c>
      <c r="F147" s="2" t="str">
        <f>_xll.BDP($D147,$F$5)</f>
        <v>Commercial Services &amp; Supplies</v>
      </c>
      <c r="G147" s="2" t="str">
        <f>_xll.BDP($D147,$G$5)</f>
        <v>Environmental &amp; Facilities Ser</v>
      </c>
      <c r="H147" s="35" t="str">
        <f>_xll.BDP($D147,$H$5)</f>
        <v>15/02/2023</v>
      </c>
      <c r="I147" s="3">
        <f t="shared" ca="1" si="13"/>
        <v>9</v>
      </c>
      <c r="J147" s="2">
        <f>_xll.BDP($D147,$J$5)</f>
        <v>0.84499999999999997</v>
      </c>
      <c r="K147" s="2" t="str">
        <f>_xll.BDP($D147,$K$5)</f>
        <v>15/11/2022</v>
      </c>
      <c r="L147" s="2" t="str">
        <f>_xll.BDP($D147,$L$5)</f>
        <v>01/12/2022</v>
      </c>
      <c r="M147" s="1" t="str">
        <f>_xll.BDP($D147,$M$5)</f>
        <v>UNITED STATES</v>
      </c>
      <c r="N147" s="1" t="str">
        <f>_xll.BDP($D147,$N$5)</f>
        <v>USD</v>
      </c>
      <c r="O147" s="4">
        <f>_xll.BDP($D147,$O$5)</f>
        <v>21.100307400731054</v>
      </c>
      <c r="P147" s="40">
        <f>_xll.BDP($D147,$P$5)</f>
        <v>39.713143670644115</v>
      </c>
      <c r="Q147" s="47">
        <f>_xll.BDP($D147,$Q$5)/1000000</f>
        <v>34050.886461719994</v>
      </c>
      <c r="R147" s="47">
        <f>_xll.BDP($D147,$R$5)</f>
        <v>40369.264461719999</v>
      </c>
      <c r="S147" s="47">
        <f t="shared" si="12"/>
        <v>6318.3780000000042</v>
      </c>
      <c r="T147" s="40">
        <f>_xll.BDP($D147,$T$5)</f>
        <v>3.0357536634329882</v>
      </c>
      <c r="U147" s="2">
        <f>VLOOKUP($D147,DATA!$B$3:$G$2400,6,0)</f>
        <v>0</v>
      </c>
      <c r="V147" s="2">
        <f>VLOOKUP($D147,DATA!$B$3:$AY$2400,47,0)</f>
        <v>0</v>
      </c>
      <c r="W147" s="2">
        <f>VLOOKUP($D147,DATA!$B$3:$AY$2400,48,0)</f>
        <v>0</v>
      </c>
      <c r="X147" s="2">
        <f>VLOOKUP($D147,DATA!$B$3:$AY$2400,49,0)</f>
        <v>0</v>
      </c>
      <c r="Y147" s="44">
        <f>VLOOKUP($D147,DATA!$B$3:$AY$2400,50,0)</f>
        <v>0</v>
      </c>
      <c r="Z147" s="45">
        <f t="shared" si="14"/>
        <v>-1</v>
      </c>
      <c r="AA147" s="42">
        <f>_xll.BDP($D147,$AA$5)</f>
        <v>148.27139282226563</v>
      </c>
      <c r="AB147" s="59">
        <f t="shared" si="15"/>
        <v>0.11831197211046218</v>
      </c>
      <c r="AC147" s="41">
        <f>$AD147/_xll.BDP($D147,$AC$5)-1</f>
        <v>1.8859384429692483E-4</v>
      </c>
      <c r="AD147" s="36">
        <f>_xll.BDP($D147,$AD$5)</f>
        <v>132.58500000000001</v>
      </c>
      <c r="AE147" s="37">
        <f t="shared" si="16"/>
        <v>2.6775276237886499E-3</v>
      </c>
      <c r="AF147" s="38">
        <f>_xll.BDP($D147,$AF$5)</f>
        <v>132.22999999999999</v>
      </c>
      <c r="AG147" s="10">
        <f>_xll.BDP($D147,$AG$5)</f>
        <v>148.19999999999999</v>
      </c>
      <c r="AH147" s="12" t="e">
        <v>#NAME?</v>
      </c>
      <c r="AI147" s="10">
        <f>_xll.BDP($D147,$AI$5)</f>
        <v>113.5</v>
      </c>
      <c r="AJ147" s="12" t="e">
        <v>#NAME?</v>
      </c>
    </row>
    <row r="148" spans="3:36" x14ac:dyDescent="0.25">
      <c r="C148">
        <v>143</v>
      </c>
      <c r="D148" s="1" t="str">
        <f>DATA!B145</f>
        <v>CLH US Equity</v>
      </c>
      <c r="E148" s="1" t="str">
        <f>_xll.BDP($D148,$E$5)</f>
        <v>CLEAN HARBORS</v>
      </c>
      <c r="F148" s="2" t="str">
        <f>_xll.BDP($D148,$F$5)</f>
        <v>Commercial Services &amp; Supplies</v>
      </c>
      <c r="G148" s="2" t="str">
        <f>_xll.BDP($D148,$G$5)</f>
        <v>Environmental &amp; Facilities Ser</v>
      </c>
      <c r="H148" s="35" t="str">
        <f>_xll.BDP($D148,$H$5)</f>
        <v>23/02/2023</v>
      </c>
      <c r="I148" s="3">
        <f t="shared" ca="1" si="13"/>
        <v>17</v>
      </c>
      <c r="J148" s="2">
        <f>_xll.BDP($D148,$J$5)</f>
        <v>0</v>
      </c>
      <c r="K148" s="2" t="str">
        <f>_xll.BDP($D148,$K$5)</f>
        <v>#N/A Field Not Applicable</v>
      </c>
      <c r="L148" s="2" t="str">
        <f>_xll.BDP($D148,$L$5)</f>
        <v>#N/A Field Not Applicable</v>
      </c>
      <c r="M148" s="1" t="str">
        <f>_xll.BDP($D148,$M$5)</f>
        <v>UNITED STATES</v>
      </c>
      <c r="N148" s="1" t="str">
        <f>_xll.BDP($D148,$N$5)</f>
        <v>USD</v>
      </c>
      <c r="O148" s="4">
        <f>_xll.BDP($D148,$O$5)</f>
        <v>10.742712757167411</v>
      </c>
      <c r="P148" s="40">
        <f>_xll.BDP($D148,$P$5)</f>
        <v>19.270955503712752</v>
      </c>
      <c r="Q148" s="47">
        <f>_xll.BDP($D148,$Q$5)/1000000</f>
        <v>7100.4958077599995</v>
      </c>
      <c r="R148" s="47">
        <f>_xll.BDP($D148,$R$5)</f>
        <v>9276.4058077599984</v>
      </c>
      <c r="S148" s="47">
        <f t="shared" si="12"/>
        <v>2175.9099999999989</v>
      </c>
      <c r="T148" s="40">
        <f>_xll.BDP($D148,$T$5)</f>
        <v>2.332072575899991</v>
      </c>
      <c r="U148" s="2">
        <f>VLOOKUP($D148,DATA!$B$3:$G$2400,6,0)</f>
        <v>0</v>
      </c>
      <c r="V148" s="2">
        <f>VLOOKUP($D148,DATA!$B$3:$AY$2400,47,0)</f>
        <v>0</v>
      </c>
      <c r="W148" s="2">
        <f>VLOOKUP($D148,DATA!$B$3:$AY$2400,48,0)</f>
        <v>0</v>
      </c>
      <c r="X148" s="2">
        <f>VLOOKUP($D148,DATA!$B$3:$AY$2400,49,0)</f>
        <v>0</v>
      </c>
      <c r="Y148" s="44">
        <f>VLOOKUP($D148,DATA!$B$3:$AY$2400,50,0)</f>
        <v>0</v>
      </c>
      <c r="Z148" s="45">
        <f t="shared" si="14"/>
        <v>-1</v>
      </c>
      <c r="AA148" s="42">
        <f>_xll.BDP($D148,$AA$5)</f>
        <v>143</v>
      </c>
      <c r="AB148" s="59">
        <f t="shared" si="15"/>
        <v>8.9606827186833105E-2</v>
      </c>
      <c r="AC148" s="41">
        <f>$AD148/_xll.BDP($D148,$AC$5)-1</f>
        <v>0.15001752541184721</v>
      </c>
      <c r="AD148" s="36">
        <f>_xll.BDP($D148,$AD$5)</f>
        <v>131.24</v>
      </c>
      <c r="AE148" s="37">
        <f t="shared" si="16"/>
        <v>-5.1051508686375145E-3</v>
      </c>
      <c r="AF148" s="38">
        <f>_xll.BDP($D148,$AF$5)</f>
        <v>131.91</v>
      </c>
      <c r="AG148" s="10">
        <f>_xll.BDP($D148,$AG$5)</f>
        <v>132.63</v>
      </c>
      <c r="AH148" s="12" t="e">
        <v>#NAME?</v>
      </c>
      <c r="AI148" s="10">
        <f>_xll.BDP($D148,$AI$5)</f>
        <v>81.56</v>
      </c>
      <c r="AJ148" s="12" t="e">
        <v>#NAME?</v>
      </c>
    </row>
    <row r="149" spans="3:36" x14ac:dyDescent="0.25">
      <c r="C149">
        <v>144</v>
      </c>
      <c r="D149" s="1" t="str">
        <f>DATA!B146</f>
        <v>LECO US Equity</v>
      </c>
      <c r="E149" s="1" t="str">
        <f>_xll.BDP($D149,$E$5)</f>
        <v>LINCOLN ELECTRIC</v>
      </c>
      <c r="F149" s="2" t="str">
        <f>_xll.BDP($D149,$F$5)</f>
        <v>Machinery</v>
      </c>
      <c r="G149" s="2" t="str">
        <f>_xll.BDP($D149,$G$5)</f>
        <v>Industrial Machinery</v>
      </c>
      <c r="H149" s="35" t="str">
        <f>_xll.BDP($D149,$H$5)</f>
        <v>21/02/2023</v>
      </c>
      <c r="I149" s="3">
        <f t="shared" ca="1" si="13"/>
        <v>15</v>
      </c>
      <c r="J149" s="2">
        <f>_xll.BDP($D149,$J$5)</f>
        <v>2.09</v>
      </c>
      <c r="K149" s="2" t="str">
        <f>_xll.BDP($D149,$K$5)</f>
        <v>29/12/2022</v>
      </c>
      <c r="L149" s="2" t="str">
        <f>_xll.BDP($D149,$L$5)</f>
        <v>13/01/2023</v>
      </c>
      <c r="M149" s="1" t="str">
        <f>_xll.BDP($D149,$M$5)</f>
        <v>UNITED STATES</v>
      </c>
      <c r="N149" s="1" t="str">
        <f>_xll.BDP($D149,$N$5)</f>
        <v>USD</v>
      </c>
      <c r="O149" s="4">
        <f>_xll.BDP($D149,$O$5)</f>
        <v>15.213243865838269</v>
      </c>
      <c r="P149" s="40">
        <f>_xll.BDP($D149,$P$5)</f>
        <v>21.561425145639475</v>
      </c>
      <c r="Q149" s="47">
        <f>_xll.BDP($D149,$Q$5)/1000000</f>
        <v>9903.8677520000001</v>
      </c>
      <c r="R149" s="47">
        <f>_xll.BDP($D149,$R$5)</f>
        <v>10588.693751999999</v>
      </c>
      <c r="S149" s="47">
        <f t="shared" si="12"/>
        <v>684.82599999999911</v>
      </c>
      <c r="T149" s="40">
        <f>_xll.BDP($D149,$T$5)</f>
        <v>0.98931411279547599</v>
      </c>
      <c r="U149" s="2">
        <f>VLOOKUP($D149,DATA!$B$3:$G$2400,6,0)</f>
        <v>0</v>
      </c>
      <c r="V149" s="2">
        <f>VLOOKUP($D149,DATA!$B$3:$AY$2400,47,0)</f>
        <v>0</v>
      </c>
      <c r="W149" s="2">
        <f>VLOOKUP($D149,DATA!$B$3:$AY$2400,48,0)</f>
        <v>0</v>
      </c>
      <c r="X149" s="2">
        <f>VLOOKUP($D149,DATA!$B$3:$AY$2400,49,0)</f>
        <v>0</v>
      </c>
      <c r="Y149" s="44">
        <f>VLOOKUP($D149,DATA!$B$3:$AY$2400,50,0)</f>
        <v>0</v>
      </c>
      <c r="Z149" s="45">
        <f t="shared" si="14"/>
        <v>-1</v>
      </c>
      <c r="AA149" s="42">
        <f>_xll.BDP($D149,$AA$5)</f>
        <v>164.14285278320313</v>
      </c>
      <c r="AB149" s="59">
        <f t="shared" si="15"/>
        <v>-4.7840055785120184E-2</v>
      </c>
      <c r="AC149" s="41">
        <f>$AD149/_xll.BDP($D149,$AC$5)-1</f>
        <v>0.193092947608831</v>
      </c>
      <c r="AD149" s="36">
        <f>_xll.BDP($D149,$AD$5)</f>
        <v>172.39</v>
      </c>
      <c r="AE149" s="37">
        <f t="shared" si="16"/>
        <v>-1.2239689077092719E-2</v>
      </c>
      <c r="AF149" s="38">
        <f>_xll.BDP($D149,$AF$5)</f>
        <v>174.5</v>
      </c>
      <c r="AG149" s="10">
        <f>_xll.BDP($D149,$AG$5)</f>
        <v>174.62</v>
      </c>
      <c r="AH149" s="12" t="e">
        <v>#NAME?</v>
      </c>
      <c r="AI149" s="10">
        <f>_xll.BDP($D149,$AI$5)</f>
        <v>118.17</v>
      </c>
      <c r="AJ149" s="12" t="e">
        <v>#NAME?</v>
      </c>
    </row>
    <row r="150" spans="3:36" x14ac:dyDescent="0.25">
      <c r="C150">
        <v>145</v>
      </c>
      <c r="D150" s="1" t="str">
        <f>DATA!B147</f>
        <v>MSA US Equity</v>
      </c>
      <c r="E150" s="1" t="str">
        <f>_xll.BDP($D150,$E$5)</f>
        <v>MSA SAFETY INC</v>
      </c>
      <c r="F150" s="2" t="str">
        <f>_xll.BDP($D150,$F$5)</f>
        <v>Commercial Services &amp; Supplies</v>
      </c>
      <c r="G150" s="2" t="str">
        <f>_xll.BDP($D150,$G$5)</f>
        <v>Office Services &amp; Supplies</v>
      </c>
      <c r="H150" s="35" t="str">
        <f>_xll.BDP($D150,$H$5)</f>
        <v>17/02/2023</v>
      </c>
      <c r="I150" s="3">
        <f t="shared" ca="1" si="13"/>
        <v>11</v>
      </c>
      <c r="J150" s="2">
        <f>_xll.BDP($D150,$J$5)</f>
        <v>1.75</v>
      </c>
      <c r="K150" s="2" t="str">
        <f>_xll.BDP($D150,$K$5)</f>
        <v>13/02/2023</v>
      </c>
      <c r="L150" s="2" t="str">
        <f>_xll.BDP($D150,$L$5)</f>
        <v>10/03/2023</v>
      </c>
      <c r="M150" s="1" t="str">
        <f>_xll.BDP($D150,$M$5)</f>
        <v>UNITED STATES</v>
      </c>
      <c r="N150" s="1" t="str">
        <f>_xll.BDP($D150,$N$5)</f>
        <v>USD</v>
      </c>
      <c r="O150" s="4">
        <f>_xll.BDP($D150,$O$5)</f>
        <v>52.970477399376705</v>
      </c>
      <c r="P150" s="40">
        <f>_xll.BDP($D150,$P$5)</f>
        <v>64.117400082417078</v>
      </c>
      <c r="Q150" s="47">
        <f>_xll.BDP($D150,$Q$5)/1000000</f>
        <v>5429.5594502499989</v>
      </c>
      <c r="R150" s="47">
        <f>_xll.BDP($D150,$R$5)</f>
        <v>5888.6594502499993</v>
      </c>
      <c r="S150" s="47">
        <f t="shared" si="12"/>
        <v>459.10000000000036</v>
      </c>
      <c r="T150" s="40">
        <f>_xll.BDP($D150,$T$5)</f>
        <v>3.2314409551036047</v>
      </c>
      <c r="U150" s="2">
        <f>VLOOKUP($D150,DATA!$B$3:$G$2400,6,0)</f>
        <v>0</v>
      </c>
      <c r="V150" s="2">
        <f>VLOOKUP($D150,DATA!$B$3:$AY$2400,47,0)</f>
        <v>0</v>
      </c>
      <c r="W150" s="2">
        <f>VLOOKUP($D150,DATA!$B$3:$AY$2400,48,0)</f>
        <v>0</v>
      </c>
      <c r="X150" s="2">
        <f>VLOOKUP($D150,DATA!$B$3:$AY$2400,49,0)</f>
        <v>0</v>
      </c>
      <c r="Y150" s="44">
        <f>VLOOKUP($D150,DATA!$B$3:$AY$2400,50,0)</f>
        <v>0</v>
      </c>
      <c r="Z150" s="45">
        <f t="shared" si="14"/>
        <v>-1</v>
      </c>
      <c r="AA150" s="42">
        <f>_xll.BDP($D150,$AA$5)</f>
        <v>161</v>
      </c>
      <c r="AB150" s="59">
        <f t="shared" si="15"/>
        <v>0.16485186123069129</v>
      </c>
      <c r="AC150" s="41">
        <f>$AD150/_xll.BDP($D150,$AC$5)-1</f>
        <v>-4.1438379915389345E-2</v>
      </c>
      <c r="AD150" s="36">
        <f>_xll.BDP($D150,$AD$5)</f>
        <v>138.215</v>
      </c>
      <c r="AE150" s="37">
        <f t="shared" si="16"/>
        <v>-1.544694859458084E-2</v>
      </c>
      <c r="AF150" s="38">
        <f>_xll.BDP($D150,$AF$5)</f>
        <v>140.35</v>
      </c>
      <c r="AG150" s="10">
        <f>_xll.BDP($D150,$AG$5)</f>
        <v>146.33000000000001</v>
      </c>
      <c r="AH150" s="12" t="e">
        <v>#NAME?</v>
      </c>
      <c r="AI150" s="10">
        <f>_xll.BDP($D150,$AI$5)</f>
        <v>108.75</v>
      </c>
      <c r="AJ150" s="12" t="e">
        <v>#NAME?</v>
      </c>
    </row>
    <row r="151" spans="3:36" x14ac:dyDescent="0.25">
      <c r="C151">
        <v>146</v>
      </c>
      <c r="D151" s="1" t="str">
        <f>DATA!B148</f>
        <v>SNA US Equity</v>
      </c>
      <c r="E151" s="1" t="str">
        <f>_xll.BDP($D151,$E$5)</f>
        <v>SNAP-ON INC</v>
      </c>
      <c r="F151" s="2" t="str">
        <f>_xll.BDP($D151,$F$5)</f>
        <v>Machinery</v>
      </c>
      <c r="G151" s="2" t="str">
        <f>_xll.BDP($D151,$G$5)</f>
        <v>Industrial Machinery</v>
      </c>
      <c r="H151" s="35" t="str">
        <f>_xll.BDP($D151,$H$5)</f>
        <v>21/04/2023</v>
      </c>
      <c r="I151" s="3">
        <f t="shared" ca="1" si="13"/>
        <v>74</v>
      </c>
      <c r="J151" s="2">
        <f>_xll.BDP($D151,$J$5)</f>
        <v>5.88</v>
      </c>
      <c r="K151" s="2" t="str">
        <f>_xll.BDP($D151,$K$5)</f>
        <v>18/11/2022</v>
      </c>
      <c r="L151" s="2" t="str">
        <f>_xll.BDP($D151,$L$5)</f>
        <v>09/12/2022</v>
      </c>
      <c r="M151" s="1" t="str">
        <f>_xll.BDP($D151,$M$5)</f>
        <v>UNITED STATES</v>
      </c>
      <c r="N151" s="1" t="str">
        <f>_xll.BDP($D151,$N$5)</f>
        <v>USD</v>
      </c>
      <c r="O151" s="4">
        <f>_xll.BDP($D151,$O$5)</f>
        <v>9.7033550180173282</v>
      </c>
      <c r="P151" s="40">
        <f>_xll.BDP($D151,$P$5)</f>
        <v>15.217115050938338</v>
      </c>
      <c r="Q151" s="47">
        <f>_xll.BDP($D151,$Q$5)/1000000</f>
        <v>13576.6250067825</v>
      </c>
      <c r="R151" s="47">
        <f>_xll.BDP($D151,$R$5)</f>
        <v>14087.325006782501</v>
      </c>
      <c r="S151" s="47">
        <f t="shared" si="12"/>
        <v>510.70000000000073</v>
      </c>
      <c r="T151" s="40">
        <f>_xll.BDP($D151,$T$5)</f>
        <v>0.37364234358268322</v>
      </c>
      <c r="U151" s="2">
        <f>VLOOKUP($D151,DATA!$B$3:$G$2400,6,0)</f>
        <v>0</v>
      </c>
      <c r="V151" s="2">
        <f>VLOOKUP($D151,DATA!$B$3:$AY$2400,47,0)</f>
        <v>0</v>
      </c>
      <c r="W151" s="2">
        <f>VLOOKUP($D151,DATA!$B$3:$AY$2400,48,0)</f>
        <v>0</v>
      </c>
      <c r="X151" s="2">
        <f>VLOOKUP($D151,DATA!$B$3:$AY$2400,49,0)</f>
        <v>0</v>
      </c>
      <c r="Y151" s="44">
        <f>VLOOKUP($D151,DATA!$B$3:$AY$2400,50,0)</f>
        <v>0</v>
      </c>
      <c r="Z151" s="45">
        <f t="shared" si="14"/>
        <v>-1</v>
      </c>
      <c r="AA151" s="42">
        <f>_xll.BDP($D151,$AA$5)</f>
        <v>243.875</v>
      </c>
      <c r="AB151" s="59">
        <f t="shared" si="15"/>
        <v>-5.0441926566211048E-2</v>
      </c>
      <c r="AC151" s="41">
        <f>$AD151/_xll.BDP($D151,$AC$5)-1</f>
        <v>0.12403168628824002</v>
      </c>
      <c r="AD151" s="36">
        <f>_xll.BDP($D151,$AD$5)</f>
        <v>256.83</v>
      </c>
      <c r="AE151" s="37">
        <f t="shared" si="16"/>
        <v>-1.101896195927283E-2</v>
      </c>
      <c r="AF151" s="38">
        <f>_xll.BDP($D151,$AF$5)</f>
        <v>259.66000000000003</v>
      </c>
      <c r="AG151" s="10">
        <f>_xll.BDP($D151,$AG$5)</f>
        <v>259.77999999999997</v>
      </c>
      <c r="AH151" s="12" t="e">
        <v>#NAME?</v>
      </c>
      <c r="AI151" s="10">
        <f>_xll.BDP($D151,$AI$5)</f>
        <v>190.08</v>
      </c>
      <c r="AJ151" s="12" t="e">
        <v>#NAME?</v>
      </c>
    </row>
    <row r="152" spans="3:36" x14ac:dyDescent="0.25">
      <c r="C152">
        <v>147</v>
      </c>
      <c r="D152" s="1" t="str">
        <f>DATA!B149</f>
        <v>CAT US Equity</v>
      </c>
      <c r="E152" s="1" t="str">
        <f>_xll.BDP($D152,$E$5)</f>
        <v>CATERPILLAR INC</v>
      </c>
      <c r="F152" s="2" t="str">
        <f>_xll.BDP($D152,$F$5)</f>
        <v>Machinery</v>
      </c>
      <c r="G152" s="2" t="str">
        <f>_xll.BDP($D152,$G$5)</f>
        <v>Construction Machinery &amp; Heavy</v>
      </c>
      <c r="H152" s="35" t="str">
        <f>_xll.BDP($D152,$H$5)</f>
        <v>28/04/2023</v>
      </c>
      <c r="I152" s="3">
        <f t="shared" ca="1" si="13"/>
        <v>81</v>
      </c>
      <c r="J152" s="2">
        <f>_xll.BDP($D152,$J$5)</f>
        <v>4.71</v>
      </c>
      <c r="K152" s="2" t="str">
        <f>_xll.BDP($D152,$K$5)</f>
        <v>19/01/2023</v>
      </c>
      <c r="L152" s="2" t="str">
        <f>_xll.BDP($D152,$L$5)</f>
        <v>17/02/2023</v>
      </c>
      <c r="M152" s="1" t="str">
        <f>_xll.BDP($D152,$M$5)</f>
        <v>UNITED STATES</v>
      </c>
      <c r="N152" s="1" t="str">
        <f>_xll.BDP($D152,$N$5)</f>
        <v>USD</v>
      </c>
      <c r="O152" s="4">
        <f>_xll.BDP($D152,$O$5)</f>
        <v>11.304325375870274</v>
      </c>
      <c r="P152" s="40">
        <f>_xll.BDP($D152,$P$5)</f>
        <v>17.858075974874154</v>
      </c>
      <c r="Q152" s="47">
        <f>_xll.BDP($D152,$Q$5)/1000000</f>
        <v>129493.45980465</v>
      </c>
      <c r="R152" s="47">
        <f>_xll.BDP($D152,$R$5)</f>
        <v>133094.45980464999</v>
      </c>
      <c r="S152" s="47">
        <f t="shared" si="12"/>
        <v>3600.9999999999854</v>
      </c>
      <c r="T152" s="40">
        <f>_xll.BDP($D152,$T$5)</f>
        <v>0.35355131877901808</v>
      </c>
      <c r="U152" s="2">
        <f>VLOOKUP($D152,DATA!$B$3:$G$2400,6,0)</f>
        <v>0</v>
      </c>
      <c r="V152" s="2">
        <f>VLOOKUP($D152,DATA!$B$3:$AY$2400,47,0)</f>
        <v>0</v>
      </c>
      <c r="W152" s="2">
        <f>VLOOKUP($D152,DATA!$B$3:$AY$2400,48,0)</f>
        <v>0</v>
      </c>
      <c r="X152" s="2">
        <f>VLOOKUP($D152,DATA!$B$3:$AY$2400,49,0)</f>
        <v>0</v>
      </c>
      <c r="Y152" s="44">
        <f>VLOOKUP($D152,DATA!$B$3:$AY$2400,50,0)</f>
        <v>0</v>
      </c>
      <c r="Z152" s="45">
        <f t="shared" si="14"/>
        <v>-1</v>
      </c>
      <c r="AA152" s="42">
        <f>_xll.BDP($D152,$AA$5)</f>
        <v>255.60000610351563</v>
      </c>
      <c r="AB152" s="59">
        <f t="shared" si="15"/>
        <v>2.2645459324300399E-2</v>
      </c>
      <c r="AC152" s="41">
        <f>$AD152/_xll.BDP($D152,$AC$5)-1</f>
        <v>4.3329437301719897E-2</v>
      </c>
      <c r="AD152" s="36">
        <f>_xll.BDP($D152,$AD$5)</f>
        <v>249.94</v>
      </c>
      <c r="AE152" s="37">
        <f t="shared" si="16"/>
        <v>8.7220933023926007E-3</v>
      </c>
      <c r="AF152" s="38">
        <f>_xll.BDP($D152,$AF$5)</f>
        <v>247.76</v>
      </c>
      <c r="AG152" s="10">
        <f>_xll.BDP($D152,$AG$5)</f>
        <v>266.04000000000002</v>
      </c>
      <c r="AH152" s="12" t="e">
        <v>#NAME?</v>
      </c>
      <c r="AI152" s="10">
        <f>_xll.BDP($D152,$AI$5)</f>
        <v>160.6</v>
      </c>
      <c r="AJ152" s="12" t="e">
        <v>#NAME?</v>
      </c>
    </row>
    <row r="153" spans="3:36" x14ac:dyDescent="0.25">
      <c r="C153">
        <v>148</v>
      </c>
      <c r="D153" s="1" t="str">
        <f>DATA!B150</f>
        <v>BWXT US Equity</v>
      </c>
      <c r="E153" s="1" t="str">
        <f>_xll.BDP($D153,$E$5)</f>
        <v>BWX TECHNOLOGIES</v>
      </c>
      <c r="F153" s="2" t="str">
        <f>_xll.BDP($D153,$F$5)</f>
        <v>Aerospace &amp; Defense</v>
      </c>
      <c r="G153" s="2" t="str">
        <f>_xll.BDP($D153,$G$5)</f>
        <v>Aerospace &amp; Defense</v>
      </c>
      <c r="H153" s="35" t="str">
        <f>_xll.BDP($D153,$H$5)</f>
        <v>23/02/2023</v>
      </c>
      <c r="I153" s="3">
        <f t="shared" ca="1" si="13"/>
        <v>17</v>
      </c>
      <c r="J153" s="2">
        <f>_xll.BDP($D153,$J$5)</f>
        <v>0.85</v>
      </c>
      <c r="K153" s="2" t="str">
        <f>_xll.BDP($D153,$K$5)</f>
        <v>18/11/2022</v>
      </c>
      <c r="L153" s="2" t="str">
        <f>_xll.BDP($D153,$L$5)</f>
        <v>13/12/2022</v>
      </c>
      <c r="M153" s="1" t="str">
        <f>_xll.BDP($D153,$M$5)</f>
        <v>UNITED STATES</v>
      </c>
      <c r="N153" s="1" t="str">
        <f>_xll.BDP($D153,$N$5)</f>
        <v>USD</v>
      </c>
      <c r="O153" s="4">
        <f>_xll.BDP($D153,$O$5)</f>
        <v>13.335988466571452</v>
      </c>
      <c r="P153" s="40">
        <f>_xll.BDP($D153,$P$5)</f>
        <v>17.449265467944496</v>
      </c>
      <c r="Q153" s="47">
        <f>_xll.BDP($D153,$Q$5)/1000000</f>
        <v>5491.5817376000005</v>
      </c>
      <c r="R153" s="47">
        <f>_xll.BDP($D153,$R$5)</f>
        <v>6777.3057376000006</v>
      </c>
      <c r="S153" s="47">
        <f t="shared" si="12"/>
        <v>1285.7240000000002</v>
      </c>
      <c r="T153" s="40">
        <f>_xll.BDP($D153,$T$5)</f>
        <v>3.043941133987663</v>
      </c>
      <c r="U153" s="2">
        <f>VLOOKUP($D153,DATA!$B$3:$G$2400,6,0)</f>
        <v>0</v>
      </c>
      <c r="V153" s="2">
        <f>VLOOKUP($D153,DATA!$B$3:$AY$2400,47,0)</f>
        <v>0</v>
      </c>
      <c r="W153" s="2">
        <f>VLOOKUP($D153,DATA!$B$3:$AY$2400,48,0)</f>
        <v>0</v>
      </c>
      <c r="X153" s="2">
        <f>VLOOKUP($D153,DATA!$B$3:$AY$2400,49,0)</f>
        <v>0</v>
      </c>
      <c r="Y153" s="44">
        <f>VLOOKUP($D153,DATA!$B$3:$AY$2400,50,0)</f>
        <v>0</v>
      </c>
      <c r="Z153" s="45">
        <f t="shared" si="14"/>
        <v>-1</v>
      </c>
      <c r="AA153" s="42">
        <f>_xll.BDP($D153,$AA$5)</f>
        <v>67.5</v>
      </c>
      <c r="AB153" s="59">
        <f t="shared" si="15"/>
        <v>0.12107623318385641</v>
      </c>
      <c r="AC153" s="41">
        <f>$AD153/_xll.BDP($D153,$AC$5)-1</f>
        <v>3.6673553719008378E-2</v>
      </c>
      <c r="AD153" s="36">
        <f>_xll.BDP($D153,$AD$5)</f>
        <v>60.21</v>
      </c>
      <c r="AE153" s="37">
        <f t="shared" si="16"/>
        <v>-1.3286829430326904E-3</v>
      </c>
      <c r="AF153" s="38">
        <f>_xll.BDP($D153,$AF$5)</f>
        <v>60.29</v>
      </c>
      <c r="AG153" s="10">
        <f>_xll.BDP($D153,$AG$5)</f>
        <v>62.84</v>
      </c>
      <c r="AH153" s="12" t="e">
        <v>#NAME?</v>
      </c>
      <c r="AI153" s="10">
        <f>_xll.BDP($D153,$AI$5)</f>
        <v>42.77</v>
      </c>
      <c r="AJ153" s="12" t="e">
        <v>#NAME?</v>
      </c>
    </row>
    <row r="154" spans="3:36" x14ac:dyDescent="0.25">
      <c r="C154">
        <v>149</v>
      </c>
      <c r="D154" s="1" t="str">
        <f>DATA!B151</f>
        <v>OSK US Equity</v>
      </c>
      <c r="E154" s="1" t="str">
        <f>_xll.BDP($D154,$E$5)</f>
        <v>OSHKOSH CORP</v>
      </c>
      <c r="F154" s="2" t="str">
        <f>_xll.BDP($D154,$F$5)</f>
        <v>Machinery</v>
      </c>
      <c r="G154" s="2" t="str">
        <f>_xll.BDP($D154,$G$5)</f>
        <v>Construction Machinery &amp; Heavy</v>
      </c>
      <c r="H154" s="35" t="str">
        <f>_xll.BDP($D154,$H$5)</f>
        <v>28/04/2023</v>
      </c>
      <c r="I154" s="3">
        <f t="shared" ca="1" si="13"/>
        <v>81</v>
      </c>
      <c r="J154" s="2">
        <f>_xll.BDP($D154,$J$5)</f>
        <v>1.52</v>
      </c>
      <c r="K154" s="2" t="str">
        <f>_xll.BDP($D154,$K$5)</f>
        <v>15/02/2023</v>
      </c>
      <c r="L154" s="2" t="str">
        <f>_xll.BDP($D154,$L$5)</f>
        <v>02/03/2023</v>
      </c>
      <c r="M154" s="1" t="str">
        <f>_xll.BDP($D154,$M$5)</f>
        <v>UNITED STATES</v>
      </c>
      <c r="N154" s="1" t="str">
        <f>_xll.BDP($D154,$N$5)</f>
        <v>USD</v>
      </c>
      <c r="O154" s="4">
        <f>_xll.BDP($D154,$O$5)</f>
        <v>13.613883546920217</v>
      </c>
      <c r="P154" s="40">
        <f>_xll.BDP($D154,$P$5)</f>
        <v>33.596251915773877</v>
      </c>
      <c r="Q154" s="47">
        <f>_xll.BDP($D154,$Q$5)/1000000</f>
        <v>6769.5659689599997</v>
      </c>
      <c r="R154" s="47">
        <f>_xll.BDP($D154,$R$5)</f>
        <v>7588.8659689599999</v>
      </c>
      <c r="S154" s="47">
        <f t="shared" si="12"/>
        <v>819.30000000000018</v>
      </c>
      <c r="T154" s="40">
        <f>_xll.BDP($D154,$T$5)</f>
        <v>1.7787668258792879</v>
      </c>
      <c r="U154" s="2">
        <f>VLOOKUP($D154,DATA!$B$3:$G$2400,6,0)</f>
        <v>0</v>
      </c>
      <c r="V154" s="2">
        <f>VLOOKUP($D154,DATA!$B$3:$AY$2400,47,0)</f>
        <v>0</v>
      </c>
      <c r="W154" s="2">
        <f>VLOOKUP($D154,DATA!$B$3:$AY$2400,48,0)</f>
        <v>0</v>
      </c>
      <c r="X154" s="2">
        <f>VLOOKUP($D154,DATA!$B$3:$AY$2400,49,0)</f>
        <v>0</v>
      </c>
      <c r="Y154" s="44">
        <f>VLOOKUP($D154,DATA!$B$3:$AY$2400,50,0)</f>
        <v>0</v>
      </c>
      <c r="Z154" s="45">
        <f t="shared" si="14"/>
        <v>-1</v>
      </c>
      <c r="AA154" s="42">
        <f>_xll.BDP($D154,$AA$5)</f>
        <v>101.88888549804688</v>
      </c>
      <c r="AB154" s="59">
        <f t="shared" si="15"/>
        <v>-2.0110737660637867E-2</v>
      </c>
      <c r="AC154" s="41">
        <f>$AD154/_xll.BDP($D154,$AC$5)-1</f>
        <v>0.17904524322485549</v>
      </c>
      <c r="AD154" s="36">
        <f>_xll.BDP($D154,$AD$5)</f>
        <v>103.98</v>
      </c>
      <c r="AE154" s="37">
        <f t="shared" si="16"/>
        <v>-1.6445470282746621E-2</v>
      </c>
      <c r="AF154" s="38">
        <f>_xll.BDP($D154,$AF$5)</f>
        <v>105.69</v>
      </c>
      <c r="AG154" s="10">
        <f>_xll.BDP($D154,$AG$5)</f>
        <v>117.98</v>
      </c>
      <c r="AH154" s="12" t="e">
        <v>#NAME?</v>
      </c>
      <c r="AI154" s="10">
        <f>_xll.BDP($D154,$AI$5)</f>
        <v>69.3005</v>
      </c>
      <c r="AJ154" s="12" t="e">
        <v>#NAME?</v>
      </c>
    </row>
    <row r="155" spans="3:36" x14ac:dyDescent="0.25">
      <c r="C155">
        <v>150</v>
      </c>
      <c r="D155" s="1" t="str">
        <f>DATA!B152</f>
        <v>ROK US Equity</v>
      </c>
      <c r="E155" s="1" t="str">
        <f>_xll.BDP($D155,$E$5)</f>
        <v>ROCKWELL AUTOMAT</v>
      </c>
      <c r="F155" s="2" t="str">
        <f>_xll.BDP($D155,$F$5)</f>
        <v>Electrical Equipment</v>
      </c>
      <c r="G155" s="2" t="str">
        <f>_xll.BDP($D155,$G$5)</f>
        <v>Electrical Components &amp; Equipm</v>
      </c>
      <c r="H155" s="35" t="str">
        <f>_xll.BDP($D155,$H$5)</f>
        <v>03/05/2023</v>
      </c>
      <c r="I155" s="3">
        <f t="shared" ca="1" si="13"/>
        <v>86</v>
      </c>
      <c r="J155" s="2">
        <f>_xll.BDP($D155,$J$5)</f>
        <v>4.4800000000000004</v>
      </c>
      <c r="K155" s="2" t="str">
        <f>_xll.BDP($D155,$K$5)</f>
        <v>10/11/2022</v>
      </c>
      <c r="L155" s="2" t="str">
        <f>_xll.BDP($D155,$L$5)</f>
        <v>12/12/2022</v>
      </c>
      <c r="M155" s="1" t="str">
        <f>_xll.BDP($D155,$M$5)</f>
        <v>UNITED STATES</v>
      </c>
      <c r="N155" s="1" t="str">
        <f>_xll.BDP($D155,$N$5)</f>
        <v>USD</v>
      </c>
      <c r="O155" s="4">
        <f>_xll.BDP($D155,$O$5)</f>
        <v>15.073724828168334</v>
      </c>
      <c r="P155" s="40">
        <f>_xll.BDP($D155,$P$5)</f>
        <v>29.007451515943306</v>
      </c>
      <c r="Q155" s="47">
        <f>_xll.BDP($D155,$Q$5)/1000000</f>
        <v>32677.426314674703</v>
      </c>
      <c r="R155" s="47">
        <f>_xll.BDP($D155,$R$5)</f>
        <v>36861.926314674696</v>
      </c>
      <c r="S155" s="47">
        <f t="shared" si="12"/>
        <v>4184.4999999999927</v>
      </c>
      <c r="T155" s="40">
        <f>_xll.BDP($D155,$T$5)</f>
        <v>2.6433656519086042</v>
      </c>
      <c r="U155" s="2">
        <f>VLOOKUP($D155,DATA!$B$3:$G$2400,6,0)</f>
        <v>0</v>
      </c>
      <c r="V155" s="2">
        <f>VLOOKUP($D155,DATA!$B$3:$AY$2400,47,0)</f>
        <v>0</v>
      </c>
      <c r="W155" s="2">
        <f>VLOOKUP($D155,DATA!$B$3:$AY$2400,48,0)</f>
        <v>0</v>
      </c>
      <c r="X155" s="2">
        <f>VLOOKUP($D155,DATA!$B$3:$AY$2400,49,0)</f>
        <v>0</v>
      </c>
      <c r="Y155" s="44">
        <f>VLOOKUP($D155,DATA!$B$3:$AY$2400,50,0)</f>
        <v>0</v>
      </c>
      <c r="Z155" s="45">
        <f t="shared" si="14"/>
        <v>-1</v>
      </c>
      <c r="AA155" s="42">
        <f>_xll.BDP($D155,$AA$5)</f>
        <v>277.31817626953125</v>
      </c>
      <c r="AB155" s="59">
        <f t="shared" si="15"/>
        <v>-3.1405901751488829E-2</v>
      </c>
      <c r="AC155" s="41">
        <f>$AD155/_xll.BDP($D155,$AC$5)-1</f>
        <v>0.11158131770004265</v>
      </c>
      <c r="AD155" s="36">
        <f>_xll.BDP($D155,$AD$5)</f>
        <v>286.31</v>
      </c>
      <c r="AE155" s="37">
        <f t="shared" si="16"/>
        <v>-1.2748419545248078E-2</v>
      </c>
      <c r="AF155" s="38">
        <f>_xll.BDP($D155,$AF$5)</f>
        <v>289.95999999999998</v>
      </c>
      <c r="AG155" s="10">
        <f>_xll.BDP($D155,$AG$5)</f>
        <v>294.20999999999998</v>
      </c>
      <c r="AH155" s="12" t="e">
        <v>#NAME?</v>
      </c>
      <c r="AI155" s="10">
        <f>_xll.BDP($D155,$AI$5)</f>
        <v>190.08</v>
      </c>
      <c r="AJ155" s="12" t="e">
        <v>#NAME?</v>
      </c>
    </row>
    <row r="156" spans="3:36" x14ac:dyDescent="0.25">
      <c r="C156">
        <v>151</v>
      </c>
      <c r="D156" s="1" t="str">
        <f>DATA!B153</f>
        <v>CR US Equity</v>
      </c>
      <c r="E156" s="1" t="str">
        <f>_xll.BDP($D156,$E$5)</f>
        <v>CRANE HOLDINGS C</v>
      </c>
      <c r="F156" s="2" t="str">
        <f>_xll.BDP($D156,$F$5)</f>
        <v>Machinery</v>
      </c>
      <c r="G156" s="2" t="str">
        <f>_xll.BDP($D156,$G$5)</f>
        <v>Industrial Machinery</v>
      </c>
      <c r="H156" s="35" t="str">
        <f>_xll.BDP($D156,$H$5)</f>
        <v>27/04/2023</v>
      </c>
      <c r="I156" s="3">
        <f t="shared" ca="1" si="13"/>
        <v>80</v>
      </c>
      <c r="J156" s="2">
        <f>_xll.BDP($D156,$J$5)</f>
        <v>1.88</v>
      </c>
      <c r="K156" s="2" t="str">
        <f>_xll.BDP($D156,$K$5)</f>
        <v>27/02/2023</v>
      </c>
      <c r="L156" s="2" t="str">
        <f>_xll.BDP($D156,$L$5)</f>
        <v>08/03/2023</v>
      </c>
      <c r="M156" s="1" t="str">
        <f>_xll.BDP($D156,$M$5)</f>
        <v>UNITED STATES</v>
      </c>
      <c r="N156" s="1" t="str">
        <f>_xll.BDP($D156,$N$5)</f>
        <v>USD</v>
      </c>
      <c r="O156" s="4">
        <f>_xll.BDP($D156,$O$5)</f>
        <v>8.8778361284965044</v>
      </c>
      <c r="P156" s="40">
        <f>_xll.BDP($D156,$P$5)</f>
        <v>16.398992692520711</v>
      </c>
      <c r="Q156" s="47">
        <f>_xll.BDP($D156,$Q$5)/1000000</f>
        <v>6603.1460594700002</v>
      </c>
      <c r="R156" s="47">
        <f>_xll.BDP($D156,$R$5)</f>
        <v>7188.5460594699998</v>
      </c>
      <c r="S156" s="47">
        <f t="shared" si="12"/>
        <v>585.39999999999964</v>
      </c>
      <c r="T156" s="40">
        <f>_xll.BDP($D156,$T$5)</f>
        <v>1.2324210526315789</v>
      </c>
      <c r="U156" s="2">
        <f>VLOOKUP($D156,DATA!$B$3:$G$2400,6,0)</f>
        <v>0</v>
      </c>
      <c r="V156" s="2">
        <f>VLOOKUP($D156,DATA!$B$3:$AY$2400,47,0)</f>
        <v>0</v>
      </c>
      <c r="W156" s="2">
        <f>VLOOKUP($D156,DATA!$B$3:$AY$2400,48,0)</f>
        <v>0</v>
      </c>
      <c r="X156" s="2">
        <f>VLOOKUP($D156,DATA!$B$3:$AY$2400,49,0)</f>
        <v>0</v>
      </c>
      <c r="Y156" s="44">
        <f>VLOOKUP($D156,DATA!$B$3:$AY$2400,50,0)</f>
        <v>0</v>
      </c>
      <c r="Z156" s="45">
        <f t="shared" si="14"/>
        <v>-1</v>
      </c>
      <c r="AA156" s="42">
        <f>_xll.BDP($D156,$AA$5)</f>
        <v>131.28572082519531</v>
      </c>
      <c r="AB156" s="59">
        <f t="shared" si="15"/>
        <v>0.10864483047792017</v>
      </c>
      <c r="AC156" s="41">
        <f>$AD156/_xll.BDP($D156,$AC$5)-1</f>
        <v>0.17889497262319565</v>
      </c>
      <c r="AD156" s="36">
        <f>_xll.BDP($D156,$AD$5)</f>
        <v>118.42</v>
      </c>
      <c r="AE156" s="37">
        <f t="shared" si="16"/>
        <v>-7.5156223610876585E-3</v>
      </c>
      <c r="AF156" s="38">
        <f>_xll.BDP($D156,$AF$5)</f>
        <v>119.31</v>
      </c>
      <c r="AG156" s="10">
        <f>_xll.BDP($D156,$AG$5)</f>
        <v>119.67</v>
      </c>
      <c r="AH156" s="12" t="e">
        <v>#NAME?</v>
      </c>
      <c r="AI156" s="10">
        <f>_xll.BDP($D156,$AI$5)</f>
        <v>82.14</v>
      </c>
      <c r="AJ156" s="12" t="e">
        <v>#NAME?</v>
      </c>
    </row>
    <row r="157" spans="3:36" x14ac:dyDescent="0.25">
      <c r="C157">
        <v>152</v>
      </c>
      <c r="D157" s="1" t="str">
        <f>DATA!B154</f>
        <v>GGG US Equity</v>
      </c>
      <c r="E157" s="1" t="str">
        <f>_xll.BDP($D157,$E$5)</f>
        <v>GRACO INC</v>
      </c>
      <c r="F157" s="2" t="str">
        <f>_xll.BDP($D157,$F$5)</f>
        <v>Machinery</v>
      </c>
      <c r="G157" s="2" t="str">
        <f>_xll.BDP($D157,$G$5)</f>
        <v>Industrial Machinery</v>
      </c>
      <c r="H157" s="35" t="str">
        <f>_xll.BDP($D157,$H$5)</f>
        <v>27/04/2023</v>
      </c>
      <c r="I157" s="3">
        <f t="shared" ca="1" si="13"/>
        <v>80</v>
      </c>
      <c r="J157" s="2">
        <f>_xll.BDP($D157,$J$5)</f>
        <v>0.21</v>
      </c>
      <c r="K157" s="2" t="str">
        <f>_xll.BDP($D157,$K$5)</f>
        <v>17/01/2023</v>
      </c>
      <c r="L157" s="2" t="str">
        <f>_xll.BDP($D157,$L$5)</f>
        <v>01/02/2023</v>
      </c>
      <c r="M157" s="1" t="str">
        <f>_xll.BDP($D157,$M$5)</f>
        <v>UNITED STATES</v>
      </c>
      <c r="N157" s="1" t="str">
        <f>_xll.BDP($D157,$N$5)</f>
        <v>USD</v>
      </c>
      <c r="O157" s="4">
        <f>_xll.BDP($D157,$O$5)</f>
        <v>17.399636353388228</v>
      </c>
      <c r="P157" s="40">
        <f>_xll.BDP($D157,$P$5)</f>
        <v>26.567414815952713</v>
      </c>
      <c r="Q157" s="47">
        <f>_xll.BDP($D157,$Q$5)/1000000</f>
        <v>11954.605679024999</v>
      </c>
      <c r="R157" s="47">
        <f>_xll.BDP($D157,$R$5)</f>
        <v>11732.440679024998</v>
      </c>
      <c r="S157" s="47">
        <f t="shared" si="12"/>
        <v>-222.16500000000087</v>
      </c>
      <c r="T157" s="40">
        <f>_xll.BDP($D157,$T$5)</f>
        <v>-0.33107712391418059</v>
      </c>
      <c r="U157" s="2">
        <f>VLOOKUP($D157,DATA!$B$3:$G$2400,6,0)</f>
        <v>0</v>
      </c>
      <c r="V157" s="2">
        <f>VLOOKUP($D157,DATA!$B$3:$AY$2400,47,0)</f>
        <v>0</v>
      </c>
      <c r="W157" s="2">
        <f>VLOOKUP($D157,DATA!$B$3:$AY$2400,48,0)</f>
        <v>0</v>
      </c>
      <c r="X157" s="2">
        <f>VLOOKUP($D157,DATA!$B$3:$AY$2400,49,0)</f>
        <v>0</v>
      </c>
      <c r="Y157" s="44">
        <f>VLOOKUP($D157,DATA!$B$3:$AY$2400,50,0)</f>
        <v>0</v>
      </c>
      <c r="Z157" s="45">
        <f t="shared" si="14"/>
        <v>-1</v>
      </c>
      <c r="AA157" s="42">
        <f>_xll.BDP($D157,$AA$5)</f>
        <v>75</v>
      </c>
      <c r="AB157" s="59">
        <f t="shared" si="15"/>
        <v>5.3666760325934204E-2</v>
      </c>
      <c r="AC157" s="41">
        <f>$AD157/_xll.BDP($D157,$AC$5)-1</f>
        <v>5.8281296461492715E-2</v>
      </c>
      <c r="AD157" s="36">
        <f>_xll.BDP($D157,$AD$5)</f>
        <v>71.180000000000007</v>
      </c>
      <c r="AE157" s="37">
        <f t="shared" si="16"/>
        <v>-1.826355717898222E-3</v>
      </c>
      <c r="AF157" s="38">
        <f>_xll.BDP($D157,$AF$5)</f>
        <v>71.31</v>
      </c>
      <c r="AG157" s="10">
        <f>_xll.BDP($D157,$AG$5)</f>
        <v>74.56</v>
      </c>
      <c r="AH157" s="12" t="e">
        <v>#NAME?</v>
      </c>
      <c r="AI157" s="10">
        <f>_xll.BDP($D157,$AI$5)</f>
        <v>56.48</v>
      </c>
      <c r="AJ157" s="12" t="e">
        <v>#NAME?</v>
      </c>
    </row>
    <row r="158" spans="3:36" x14ac:dyDescent="0.25">
      <c r="C158">
        <v>153</v>
      </c>
      <c r="D158" s="1" t="str">
        <f>DATA!B155</f>
        <v>NDSN US Equity</v>
      </c>
      <c r="E158" s="1" t="str">
        <f>_xll.BDP($D158,$E$5)</f>
        <v>NORDSON CORP</v>
      </c>
      <c r="F158" s="2" t="str">
        <f>_xll.BDP($D158,$F$5)</f>
        <v>Machinery</v>
      </c>
      <c r="G158" s="2" t="str">
        <f>_xll.BDP($D158,$G$5)</f>
        <v>Industrial Machinery</v>
      </c>
      <c r="H158" s="35" t="str">
        <f>_xll.BDP($D158,$H$5)</f>
        <v>20/02/2023</v>
      </c>
      <c r="I158" s="3">
        <f t="shared" ca="1" si="13"/>
        <v>14</v>
      </c>
      <c r="J158" s="2">
        <f>_xll.BDP($D158,$J$5)</f>
        <v>2.1800000000000002</v>
      </c>
      <c r="K158" s="2" t="str">
        <f>_xll.BDP($D158,$K$5)</f>
        <v>19/12/2022</v>
      </c>
      <c r="L158" s="2" t="str">
        <f>_xll.BDP($D158,$L$5)</f>
        <v>03/01/2023</v>
      </c>
      <c r="M158" s="1" t="str">
        <f>_xll.BDP($D158,$M$5)</f>
        <v>UNITED STATES</v>
      </c>
      <c r="N158" s="1" t="str">
        <f>_xll.BDP($D158,$N$5)</f>
        <v>USD</v>
      </c>
      <c r="O158" s="4">
        <f>_xll.BDP($D158,$O$5)</f>
        <v>16.491920745058732</v>
      </c>
      <c r="P158" s="40">
        <f>_xll.BDP($D158,$P$5)</f>
        <v>26.134946975492159</v>
      </c>
      <c r="Q158" s="47">
        <f>_xll.BDP($D158,$Q$5)/1000000</f>
        <v>14078.535328259999</v>
      </c>
      <c r="R158" s="47">
        <f>_xll.BDP($D158,$R$5)</f>
        <v>14775.532328259998</v>
      </c>
      <c r="S158" s="47">
        <f t="shared" si="12"/>
        <v>696.99699999999939</v>
      </c>
      <c r="T158" s="40">
        <f>_xll.BDP($D158,$T$5)</f>
        <v>0.86876700615618174</v>
      </c>
      <c r="U158" s="2">
        <f>VLOOKUP($D158,DATA!$B$3:$G$2400,6,0)</f>
        <v>0</v>
      </c>
      <c r="V158" s="2">
        <f>VLOOKUP($D158,DATA!$B$3:$AY$2400,47,0)</f>
        <v>0</v>
      </c>
      <c r="W158" s="2">
        <f>VLOOKUP($D158,DATA!$B$3:$AY$2400,48,0)</f>
        <v>0</v>
      </c>
      <c r="X158" s="2">
        <f>VLOOKUP($D158,DATA!$B$3:$AY$2400,49,0)</f>
        <v>0</v>
      </c>
      <c r="Y158" s="44">
        <f>VLOOKUP($D158,DATA!$B$3:$AY$2400,50,0)</f>
        <v>0</v>
      </c>
      <c r="Z158" s="45">
        <f t="shared" si="14"/>
        <v>-1</v>
      </c>
      <c r="AA158" s="42">
        <f>_xll.BDP($D158,$AA$5)</f>
        <v>259.71429443359375</v>
      </c>
      <c r="AB158" s="59">
        <f t="shared" si="15"/>
        <v>5.1943353046270735E-2</v>
      </c>
      <c r="AC158" s="41">
        <f>$AD158/_xll.BDP($D158,$AC$5)-1</f>
        <v>3.8574793875147284E-2</v>
      </c>
      <c r="AD158" s="36">
        <f>_xll.BDP($D158,$AD$5)</f>
        <v>246.89</v>
      </c>
      <c r="AE158" s="37">
        <f t="shared" si="16"/>
        <v>-7.1286807890154295E-3</v>
      </c>
      <c r="AF158" s="38">
        <f>_xll.BDP($D158,$AF$5)</f>
        <v>248.65</v>
      </c>
      <c r="AG158" s="10">
        <f>_xll.BDP($D158,$AG$5)</f>
        <v>251.26</v>
      </c>
      <c r="AH158" s="12" t="e">
        <v>#NAME?</v>
      </c>
      <c r="AI158" s="10">
        <f>_xll.BDP($D158,$AI$5)</f>
        <v>194.89</v>
      </c>
      <c r="AJ158" s="12" t="e">
        <v>#NAME?</v>
      </c>
    </row>
    <row r="159" spans="3:36" x14ac:dyDescent="0.25">
      <c r="C159">
        <v>154</v>
      </c>
      <c r="D159" s="1" t="str">
        <f>DATA!B156</f>
        <v>DE US Equity</v>
      </c>
      <c r="E159" s="1" t="str">
        <f>_xll.BDP($D159,$E$5)</f>
        <v>DEERE &amp; CO</v>
      </c>
      <c r="F159" s="2" t="str">
        <f>_xll.BDP($D159,$F$5)</f>
        <v>Machinery</v>
      </c>
      <c r="G159" s="2" t="str">
        <f>_xll.BDP($D159,$G$5)</f>
        <v>Agricultural &amp; Farm Machinery</v>
      </c>
      <c r="H159" s="35" t="str">
        <f>_xll.BDP($D159,$H$5)</f>
        <v>17/02/2023</v>
      </c>
      <c r="I159" s="3">
        <f t="shared" ca="1" si="13"/>
        <v>11</v>
      </c>
      <c r="J159" s="2">
        <f>_xll.BDP($D159,$J$5)</f>
        <v>4.3600000000000003</v>
      </c>
      <c r="K159" s="2" t="str">
        <f>_xll.BDP($D159,$K$5)</f>
        <v>29/12/2022</v>
      </c>
      <c r="L159" s="2" t="str">
        <f>_xll.BDP($D159,$L$5)</f>
        <v>08/02/2023</v>
      </c>
      <c r="M159" s="1" t="str">
        <f>_xll.BDP($D159,$M$5)</f>
        <v>UNITED STATES</v>
      </c>
      <c r="N159" s="1" t="str">
        <f>_xll.BDP($D159,$N$5)</f>
        <v>USD</v>
      </c>
      <c r="O159" s="4">
        <f>_xll.BDP($D159,$O$5)</f>
        <v>10.277429179555833</v>
      </c>
      <c r="P159" s="40">
        <f>_xll.BDP($D159,$P$5)</f>
        <v>17.593054995891698</v>
      </c>
      <c r="Q159" s="47">
        <f>_xll.BDP($D159,$Q$5)/1000000</f>
        <v>121406.48598224</v>
      </c>
      <c r="R159" s="47">
        <f>_xll.BDP($D159,$R$5)</f>
        <v>126630.48598224</v>
      </c>
      <c r="S159" s="47">
        <f t="shared" si="12"/>
        <v>5224</v>
      </c>
      <c r="T159" s="40">
        <f>_xll.BDP($D159,$T$5)</f>
        <v>0.4244806753289746</v>
      </c>
      <c r="U159" s="2">
        <f>VLOOKUP($D159,DATA!$B$3:$G$2400,6,0)</f>
        <v>0</v>
      </c>
      <c r="V159" s="2">
        <f>VLOOKUP($D159,DATA!$B$3:$AY$2400,47,0)</f>
        <v>0</v>
      </c>
      <c r="W159" s="2">
        <f>VLOOKUP($D159,DATA!$B$3:$AY$2400,48,0)</f>
        <v>0</v>
      </c>
      <c r="X159" s="2">
        <f>VLOOKUP($D159,DATA!$B$3:$AY$2400,49,0)</f>
        <v>0</v>
      </c>
      <c r="Y159" s="44">
        <f>VLOOKUP($D159,DATA!$B$3:$AY$2400,50,0)</f>
        <v>0</v>
      </c>
      <c r="Z159" s="45">
        <f t="shared" si="14"/>
        <v>-1</v>
      </c>
      <c r="AA159" s="42">
        <f>_xll.BDP($D159,$AA$5)</f>
        <v>460.55999755859375</v>
      </c>
      <c r="AB159" s="59">
        <f t="shared" si="15"/>
        <v>0.12416704717858318</v>
      </c>
      <c r="AC159" s="41">
        <f>$AD159/_xll.BDP($D159,$AC$5)-1</f>
        <v>-4.4477096744099276E-2</v>
      </c>
      <c r="AD159" s="36">
        <f>_xll.BDP($D159,$AD$5)</f>
        <v>409.69</v>
      </c>
      <c r="AE159" s="37">
        <f t="shared" si="16"/>
        <v>8.860357831531147E-3</v>
      </c>
      <c r="AF159" s="38">
        <f>_xll.BDP($D159,$AF$5)</f>
        <v>406.06</v>
      </c>
      <c r="AG159" s="10">
        <f>_xll.BDP($D159,$AG$5)</f>
        <v>448.3999</v>
      </c>
      <c r="AH159" s="12" t="e">
        <v>#NAME?</v>
      </c>
      <c r="AI159" s="10">
        <f>_xll.BDP($D159,$AI$5)</f>
        <v>283.81</v>
      </c>
      <c r="AJ159" s="12" t="e">
        <v>#NAME?</v>
      </c>
    </row>
    <row r="160" spans="3:36" x14ac:dyDescent="0.25">
      <c r="C160">
        <v>155</v>
      </c>
      <c r="D160" s="1" t="str">
        <f>DATA!B157</f>
        <v>ITW US Equity</v>
      </c>
      <c r="E160" s="1" t="str">
        <f>_xll.BDP($D160,$E$5)</f>
        <v>ILLINOIS TOOL WO</v>
      </c>
      <c r="F160" s="2" t="str">
        <f>_xll.BDP($D160,$F$5)</f>
        <v>Machinery</v>
      </c>
      <c r="G160" s="2" t="str">
        <f>_xll.BDP($D160,$G$5)</f>
        <v>Industrial Machinery</v>
      </c>
      <c r="H160" s="35" t="str">
        <f>_xll.BDP($D160,$H$5)</f>
        <v>03/05/2023</v>
      </c>
      <c r="I160" s="3">
        <f t="shared" ca="1" si="13"/>
        <v>86</v>
      </c>
      <c r="J160" s="2">
        <f>_xll.BDP($D160,$J$5)</f>
        <v>4.97</v>
      </c>
      <c r="K160" s="2" t="str">
        <f>_xll.BDP($D160,$K$5)</f>
        <v>29/12/2022</v>
      </c>
      <c r="L160" s="2" t="str">
        <f>_xll.BDP($D160,$L$5)</f>
        <v>12/01/2023</v>
      </c>
      <c r="M160" s="1" t="str">
        <f>_xll.BDP($D160,$M$5)</f>
        <v>UNITED STATES</v>
      </c>
      <c r="N160" s="1" t="str">
        <f>_xll.BDP($D160,$N$5)</f>
        <v>USD</v>
      </c>
      <c r="O160" s="4">
        <f>_xll.BDP($D160,$O$5)</f>
        <v>21.116402223345123</v>
      </c>
      <c r="P160" s="40">
        <f>_xll.BDP($D160,$P$5)</f>
        <v>25.514033053177052</v>
      </c>
      <c r="Q160" s="47">
        <f>_xll.BDP($D160,$Q$5)/1000000</f>
        <v>74394.397266219996</v>
      </c>
      <c r="R160" s="47">
        <f>_xll.BDP($D160,$R$5)</f>
        <v>81450.397266219996</v>
      </c>
      <c r="S160" s="47">
        <f t="shared" si="12"/>
        <v>7056</v>
      </c>
      <c r="T160" s="40">
        <f>_xll.BDP($D160,$T$5)</f>
        <v>1.691093017517888</v>
      </c>
      <c r="U160" s="2">
        <f>VLOOKUP($D160,DATA!$B$3:$G$2400,6,0)</f>
        <v>0</v>
      </c>
      <c r="V160" s="2">
        <f>VLOOKUP($D160,DATA!$B$3:$AY$2400,47,0)</f>
        <v>0</v>
      </c>
      <c r="W160" s="2">
        <f>VLOOKUP($D160,DATA!$B$3:$AY$2400,48,0)</f>
        <v>0</v>
      </c>
      <c r="X160" s="2">
        <f>VLOOKUP($D160,DATA!$B$3:$AY$2400,49,0)</f>
        <v>0</v>
      </c>
      <c r="Y160" s="44">
        <f>VLOOKUP($D160,DATA!$B$3:$AY$2400,50,0)</f>
        <v>0</v>
      </c>
      <c r="Z160" s="45">
        <f t="shared" si="14"/>
        <v>-1</v>
      </c>
      <c r="AA160" s="42">
        <f>_xll.BDP($D160,$AA$5)</f>
        <v>233.14285278320313</v>
      </c>
      <c r="AB160" s="59">
        <f t="shared" si="15"/>
        <v>-4.6820855768911374E-2</v>
      </c>
      <c r="AC160" s="41">
        <f>$AD160/_xll.BDP($D160,$AC$5)-1</f>
        <v>0.11028143440762594</v>
      </c>
      <c r="AD160" s="36">
        <f>_xll.BDP($D160,$AD$5)</f>
        <v>244.595</v>
      </c>
      <c r="AE160" s="37">
        <f t="shared" si="16"/>
        <v>-8.7287148142848013E-3</v>
      </c>
      <c r="AF160" s="38">
        <f>_xll.BDP($D160,$AF$5)</f>
        <v>246.73</v>
      </c>
      <c r="AG160" s="10">
        <f>_xll.BDP($D160,$AG$5)</f>
        <v>253.37</v>
      </c>
      <c r="AH160" s="12" t="e">
        <v>#NAME?</v>
      </c>
      <c r="AI160" s="10">
        <f>_xll.BDP($D160,$AI$5)</f>
        <v>173.52</v>
      </c>
      <c r="AJ160" s="12" t="e">
        <v>#NAME?</v>
      </c>
    </row>
    <row r="161" spans="3:36" x14ac:dyDescent="0.25">
      <c r="C161">
        <v>156</v>
      </c>
      <c r="D161" s="1" t="str">
        <f>DATA!B158</f>
        <v>ITT US Equity</v>
      </c>
      <c r="E161" s="1" t="str">
        <f>_xll.BDP($D161,$E$5)</f>
        <v>ITT INC</v>
      </c>
      <c r="F161" s="2" t="str">
        <f>_xll.BDP($D161,$F$5)</f>
        <v>Machinery</v>
      </c>
      <c r="G161" s="2" t="str">
        <f>_xll.BDP($D161,$G$5)</f>
        <v>Industrial Machinery</v>
      </c>
      <c r="H161" s="35" t="str">
        <f>_xll.BDP($D161,$H$5)</f>
        <v>09/02/2023</v>
      </c>
      <c r="I161" s="3">
        <f t="shared" ca="1" si="13"/>
        <v>3</v>
      </c>
      <c r="J161" s="2">
        <f>_xll.BDP($D161,$J$5)</f>
        <v>0.88</v>
      </c>
      <c r="K161" s="2" t="str">
        <f>_xll.BDP($D161,$K$5)</f>
        <v>30/11/2022</v>
      </c>
      <c r="L161" s="2" t="str">
        <f>_xll.BDP($D161,$L$5)</f>
        <v>30/12/2022</v>
      </c>
      <c r="M161" s="1" t="str">
        <f>_xll.BDP($D161,$M$5)</f>
        <v>UNITED STATES</v>
      </c>
      <c r="N161" s="1" t="str">
        <f>_xll.BDP($D161,$N$5)</f>
        <v>USD</v>
      </c>
      <c r="O161" s="4">
        <f>_xll.BDP($D161,$O$5)</f>
        <v>17.132267620020428</v>
      </c>
      <c r="P161" s="40">
        <f>_xll.BDP($D161,$P$5)</f>
        <v>20.639603701057602</v>
      </c>
      <c r="Q161" s="47">
        <f>_xll.BDP($D161,$Q$5)/1000000</f>
        <v>7469.4639999999999</v>
      </c>
      <c r="R161" s="47">
        <f>_xll.BDP($D161,$R$5)</f>
        <v>7584.7640000000001</v>
      </c>
      <c r="S161" s="47">
        <f t="shared" si="12"/>
        <v>115.30000000000018</v>
      </c>
      <c r="T161" s="40">
        <f>_xll.BDP($D161,$T$5)</f>
        <v>0.19796107506950894</v>
      </c>
      <c r="U161" s="2">
        <f>VLOOKUP($D161,DATA!$B$3:$G$2400,6,0)</f>
        <v>0</v>
      </c>
      <c r="V161" s="2">
        <f>VLOOKUP($D161,DATA!$B$3:$AY$2400,47,0)</f>
        <v>0</v>
      </c>
      <c r="W161" s="2">
        <f>VLOOKUP($D161,DATA!$B$3:$AY$2400,48,0)</f>
        <v>0</v>
      </c>
      <c r="X161" s="2">
        <f>VLOOKUP($D161,DATA!$B$3:$AY$2400,49,0)</f>
        <v>0</v>
      </c>
      <c r="Y161" s="44">
        <f>VLOOKUP($D161,DATA!$B$3:$AY$2400,50,0)</f>
        <v>0</v>
      </c>
      <c r="Z161" s="45">
        <f t="shared" si="14"/>
        <v>-1</v>
      </c>
      <c r="AA161" s="42">
        <f>_xll.BDP($D161,$AA$5)</f>
        <v>93.285713195800781</v>
      </c>
      <c r="AB161" s="59">
        <f t="shared" si="15"/>
        <v>2.7036366792918543E-2</v>
      </c>
      <c r="AC161" s="41">
        <f>$AD161/_xll.BDP($D161,$AC$5)-1</f>
        <v>0.11997533908754621</v>
      </c>
      <c r="AD161" s="36">
        <f>_xll.BDP($D161,$AD$5)</f>
        <v>90.83</v>
      </c>
      <c r="AE161" s="37">
        <f t="shared" si="16"/>
        <v>-1.7285037983045332E-2</v>
      </c>
      <c r="AF161" s="38">
        <f>_xll.BDP($D161,$AF$5)</f>
        <v>92.4</v>
      </c>
      <c r="AG161" s="10">
        <f>_xll.BDP($D161,$AG$5)</f>
        <v>96.27</v>
      </c>
      <c r="AH161" s="12" t="e">
        <v>#NAME?</v>
      </c>
      <c r="AI161" s="10">
        <f>_xll.BDP($D161,$AI$5)</f>
        <v>63.77</v>
      </c>
      <c r="AJ161" s="12" t="e">
        <v>#NAME?</v>
      </c>
    </row>
    <row r="162" spans="3:36" x14ac:dyDescent="0.25">
      <c r="C162">
        <v>157</v>
      </c>
      <c r="D162" s="1" t="str">
        <f>DATA!B159</f>
        <v>AAXN US Equity</v>
      </c>
      <c r="E162" s="1" t="str">
        <f>_xll.BDP($D162,$E$5)</f>
        <v>AXON ENTERPRISE</v>
      </c>
      <c r="F162" s="2" t="str">
        <f>_xll.BDP($D162,$F$5)</f>
        <v>Aerospace &amp; Defense</v>
      </c>
      <c r="G162" s="2" t="str">
        <f>_xll.BDP($D162,$G$5)</f>
        <v>Aerospace &amp; Defense</v>
      </c>
      <c r="H162" s="35" t="str">
        <f>_xll.BDP($D162,$H$5)</f>
        <v>24/02/2023</v>
      </c>
      <c r="I162" s="3">
        <f t="shared" ca="1" si="13"/>
        <v>18</v>
      </c>
      <c r="J162" s="2" t="str">
        <f>_xll.BDP($D162,$J$5)</f>
        <v>#N/A Field Not Applicable</v>
      </c>
      <c r="K162" s="2" t="str">
        <f>_xll.BDP($D162,$K$5)</f>
        <v>#N/A N/A</v>
      </c>
      <c r="L162" s="2" t="str">
        <f>_xll.BDP($D162,$L$5)</f>
        <v>#N/A N/A</v>
      </c>
      <c r="M162" s="1" t="str">
        <f>_xll.BDP($D162,$M$5)</f>
        <v>UNITED STATES</v>
      </c>
      <c r="N162" s="1" t="str">
        <f>_xll.BDP($D162,$N$5)</f>
        <v>USD</v>
      </c>
      <c r="O162" s="4" t="str">
        <f>_xll.BDP($D162,$O$5)</f>
        <v>#N/A Field Not Applicable</v>
      </c>
      <c r="P162" s="40" t="str">
        <f>_xll.BDP($D162,$P$5)</f>
        <v>#N/A Field Not Applicable</v>
      </c>
      <c r="Q162" s="47" t="e">
        <f>_xll.BDP($D162,$Q$5)/1000000</f>
        <v>#VALUE!</v>
      </c>
      <c r="R162" s="47" t="str">
        <f>_xll.BDP($D162,$R$5)</f>
        <v>#N/A N/A</v>
      </c>
      <c r="S162" s="47" t="e">
        <f t="shared" si="12"/>
        <v>#VALUE!</v>
      </c>
      <c r="T162" s="40">
        <f>_xll.BDP($D162,$T$5)</f>
        <v>-5.3612743352326699</v>
      </c>
      <c r="U162" s="2">
        <f>VLOOKUP($D162,DATA!$B$3:$G$2400,6,0)</f>
        <v>0</v>
      </c>
      <c r="V162" s="2">
        <f>VLOOKUP($D162,DATA!$B$3:$AY$2400,47,0)</f>
        <v>0</v>
      </c>
      <c r="W162" s="2">
        <f>VLOOKUP($D162,DATA!$B$3:$AY$2400,48,0)</f>
        <v>0</v>
      </c>
      <c r="X162" s="2">
        <f>VLOOKUP($D162,DATA!$B$3:$AY$2400,49,0)</f>
        <v>0</v>
      </c>
      <c r="Y162" s="44">
        <f>VLOOKUP($D162,DATA!$B$3:$AY$2400,50,0)</f>
        <v>0</v>
      </c>
      <c r="Z162" s="45" t="e">
        <f t="shared" si="14"/>
        <v>#VALUE!</v>
      </c>
      <c r="AA162" s="42">
        <f>_xll.BDP($D162,$AA$5)</f>
        <v>198.60000610351563</v>
      </c>
      <c r="AB162" s="59" t="e">
        <f t="shared" si="15"/>
        <v>#VALUE!</v>
      </c>
      <c r="AC162" s="41" t="e">
        <f>$AD162/_xll.BDP($D162,$AC$5)-1</f>
        <v>#VALUE!</v>
      </c>
      <c r="AD162" s="36" t="str">
        <f>_xll.BDP($D162,$AD$5)</f>
        <v>#N/A Real Time</v>
      </c>
      <c r="AE162" s="37" t="e">
        <f t="shared" si="16"/>
        <v>#VALUE!</v>
      </c>
      <c r="AF162" s="38">
        <f>_xll.BDP($D162,$AF$5)</f>
        <v>174.54</v>
      </c>
      <c r="AG162" s="10" t="str">
        <f>_xll.BDP($D162,$AG$5)</f>
        <v>#N/A N/A</v>
      </c>
      <c r="AH162" s="12" t="e">
        <v>#NAME?</v>
      </c>
      <c r="AI162" s="10" t="str">
        <f>_xll.BDP($D162,$AI$5)</f>
        <v>#N/A N/A</v>
      </c>
      <c r="AJ162" s="12" t="e">
        <v>#NAME?</v>
      </c>
    </row>
    <row r="163" spans="3:36" x14ac:dyDescent="0.25">
      <c r="C163">
        <v>158</v>
      </c>
      <c r="D163" s="1" t="str">
        <f>DATA!B160</f>
        <v>IR US Equity</v>
      </c>
      <c r="E163" s="1" t="str">
        <f>_xll.BDP($D163,$E$5)</f>
        <v>INGERSOLL-RAND I</v>
      </c>
      <c r="F163" s="2" t="str">
        <f>_xll.BDP($D163,$F$5)</f>
        <v>Machinery</v>
      </c>
      <c r="G163" s="2" t="str">
        <f>_xll.BDP($D163,$G$5)</f>
        <v>Industrial Machinery</v>
      </c>
      <c r="H163" s="35" t="str">
        <f>_xll.BDP($D163,$H$5)</f>
        <v>20/02/2023</v>
      </c>
      <c r="I163" s="3">
        <f t="shared" ca="1" si="13"/>
        <v>14</v>
      </c>
      <c r="J163" s="2">
        <f>_xll.BDP($D163,$J$5)</f>
        <v>0.02</v>
      </c>
      <c r="K163" s="2" t="str">
        <f>_xll.BDP($D163,$K$5)</f>
        <v>15/11/2022</v>
      </c>
      <c r="L163" s="2" t="str">
        <f>_xll.BDP($D163,$L$5)</f>
        <v>16/12/2022</v>
      </c>
      <c r="M163" s="1" t="str">
        <f>_xll.BDP($D163,$M$5)</f>
        <v>UNITED STATES</v>
      </c>
      <c r="N163" s="1" t="str">
        <f>_xll.BDP($D163,$N$5)</f>
        <v>USD</v>
      </c>
      <c r="O163" s="4">
        <f>_xll.BDP($D163,$O$5)</f>
        <v>24.621161452869643</v>
      </c>
      <c r="P163" s="40">
        <f>_xll.BDP($D163,$P$5)</f>
        <v>34.45764948722298</v>
      </c>
      <c r="Q163" s="47">
        <f>_xll.BDP($D163,$Q$5)/1000000</f>
        <v>22687.989380290001</v>
      </c>
      <c r="R163" s="47">
        <f>_xll.BDP($D163,$R$5)</f>
        <v>24083.989380290001</v>
      </c>
      <c r="S163" s="47">
        <f t="shared" si="12"/>
        <v>1396</v>
      </c>
      <c r="T163" s="40">
        <f>_xll.BDP($D163,$T$5)</f>
        <v>1.184332207006936</v>
      </c>
      <c r="U163" s="2">
        <f>VLOOKUP($D163,DATA!$B$3:$G$2400,6,0)</f>
        <v>0</v>
      </c>
      <c r="V163" s="2">
        <f>VLOOKUP($D163,DATA!$B$3:$AY$2400,47,0)</f>
        <v>0</v>
      </c>
      <c r="W163" s="2">
        <f>VLOOKUP($D163,DATA!$B$3:$AY$2400,48,0)</f>
        <v>0</v>
      </c>
      <c r="X163" s="2">
        <f>VLOOKUP($D163,DATA!$B$3:$AY$2400,49,0)</f>
        <v>0</v>
      </c>
      <c r="Y163" s="44">
        <f>VLOOKUP($D163,DATA!$B$3:$AY$2400,50,0)</f>
        <v>0</v>
      </c>
      <c r="Z163" s="45">
        <f t="shared" si="14"/>
        <v>-1</v>
      </c>
      <c r="AA163" s="42">
        <f>_xll.BDP($D163,$AA$5)</f>
        <v>60.818180084228516</v>
      </c>
      <c r="AB163" s="59">
        <f t="shared" si="15"/>
        <v>7.4526149898030303E-2</v>
      </c>
      <c r="AC163" s="41">
        <f>$AD163/_xll.BDP($D163,$AC$5)-1</f>
        <v>8.3253588516746468E-2</v>
      </c>
      <c r="AD163" s="36">
        <f>_xll.BDP($D163,$AD$5)</f>
        <v>56.6</v>
      </c>
      <c r="AE163" s="37">
        <f t="shared" si="16"/>
        <v>-9.0106007067137454E-3</v>
      </c>
      <c r="AF163" s="38">
        <f>_xll.BDP($D163,$AF$5)</f>
        <v>57.11</v>
      </c>
      <c r="AG163" s="10">
        <f>_xll.BDP($D163,$AG$5)</f>
        <v>57.77</v>
      </c>
      <c r="AH163" s="12" t="e">
        <v>#NAME?</v>
      </c>
      <c r="AI163" s="10">
        <f>_xll.BDP($D163,$AI$5)</f>
        <v>39.284999999999997</v>
      </c>
      <c r="AJ163" s="12" t="e">
        <v>#NAME?</v>
      </c>
    </row>
    <row r="164" spans="3:36" x14ac:dyDescent="0.25">
      <c r="C164">
        <v>159</v>
      </c>
      <c r="D164" s="1" t="str">
        <f>DATA!B161</f>
        <v>PH US Equity</v>
      </c>
      <c r="E164" s="1" t="str">
        <f>_xll.BDP($D164,$E$5)</f>
        <v>PARKER HANNIFIN</v>
      </c>
      <c r="F164" s="2" t="str">
        <f>_xll.BDP($D164,$F$5)</f>
        <v>Machinery</v>
      </c>
      <c r="G164" s="2" t="str">
        <f>_xll.BDP($D164,$G$5)</f>
        <v>Industrial Machinery</v>
      </c>
      <c r="H164" s="35" t="str">
        <f>_xll.BDP($D164,$H$5)</f>
        <v>05/05/2023</v>
      </c>
      <c r="I164" s="3">
        <f t="shared" ca="1" si="13"/>
        <v>88</v>
      </c>
      <c r="J164" s="2">
        <f>_xll.BDP($D164,$J$5)</f>
        <v>4.42</v>
      </c>
      <c r="K164" s="2" t="str">
        <f>_xll.BDP($D164,$K$5)</f>
        <v>09/02/2023</v>
      </c>
      <c r="L164" s="2" t="str">
        <f>_xll.BDP($D164,$L$5)</f>
        <v>03/03/2023</v>
      </c>
      <c r="M164" s="1" t="str">
        <f>_xll.BDP($D164,$M$5)</f>
        <v>UNITED STATES</v>
      </c>
      <c r="N164" s="1" t="str">
        <f>_xll.BDP($D164,$N$5)</f>
        <v>USD</v>
      </c>
      <c r="O164" s="4">
        <f>_xll.BDP($D164,$O$5)</f>
        <v>9.3517188889575618</v>
      </c>
      <c r="P164" s="40">
        <f>_xll.BDP($D164,$P$5)</f>
        <v>21.111995149491285</v>
      </c>
      <c r="Q164" s="47">
        <f>_xll.BDP($D164,$Q$5)/1000000</f>
        <v>44478.461161090003</v>
      </c>
      <c r="R164" s="47">
        <f>_xll.BDP($D164,$R$5)</f>
        <v>57733.084161090002</v>
      </c>
      <c r="S164" s="47">
        <f t="shared" si="12"/>
        <v>13254.623</v>
      </c>
      <c r="T164" s="40">
        <f>_xll.BDP($D164,$T$5)</f>
        <v>3.8750922133995838</v>
      </c>
      <c r="U164" s="2">
        <f>VLOOKUP($D164,DATA!$B$3:$G$2400,6,0)</f>
        <v>0</v>
      </c>
      <c r="V164" s="2">
        <f>VLOOKUP($D164,DATA!$B$3:$AY$2400,47,0)</f>
        <v>0</v>
      </c>
      <c r="W164" s="2">
        <f>VLOOKUP($D164,DATA!$B$3:$AY$2400,48,0)</f>
        <v>0</v>
      </c>
      <c r="X164" s="2">
        <f>VLOOKUP($D164,DATA!$B$3:$AY$2400,49,0)</f>
        <v>0</v>
      </c>
      <c r="Y164" s="44">
        <f>VLOOKUP($D164,DATA!$B$3:$AY$2400,50,0)</f>
        <v>0</v>
      </c>
      <c r="Z164" s="45">
        <f t="shared" si="14"/>
        <v>-1</v>
      </c>
      <c r="AA164" s="42">
        <f>_xll.BDP($D164,$AA$5)</f>
        <v>374.75</v>
      </c>
      <c r="AB164" s="59">
        <f t="shared" si="15"/>
        <v>6.7055808656036442E-2</v>
      </c>
      <c r="AC164" s="41">
        <f>$AD164/_xll.BDP($D164,$AC$5)-1</f>
        <v>0.20687285223367691</v>
      </c>
      <c r="AD164" s="36">
        <f>_xll.BDP($D164,$AD$5)</f>
        <v>351.2</v>
      </c>
      <c r="AE164" s="37">
        <f t="shared" si="16"/>
        <v>3.4168564920273024E-3</v>
      </c>
      <c r="AF164" s="38">
        <f>_xll.BDP($D164,$AF$5)</f>
        <v>350</v>
      </c>
      <c r="AG164" s="10">
        <f>_xll.BDP($D164,$AG$5)</f>
        <v>350.36</v>
      </c>
      <c r="AH164" s="12" t="e">
        <v>#NAME?</v>
      </c>
      <c r="AI164" s="10">
        <f>_xll.BDP($D164,$AI$5)</f>
        <v>230.44</v>
      </c>
      <c r="AJ164" s="12" t="e">
        <v>#NAME?</v>
      </c>
    </row>
    <row r="165" spans="3:36" x14ac:dyDescent="0.25">
      <c r="C165">
        <v>160</v>
      </c>
      <c r="D165" s="1" t="str">
        <f>DATA!B162</f>
        <v>SEE US Equity</v>
      </c>
      <c r="E165" s="1" t="str">
        <f>_xll.BDP($D165,$E$5)</f>
        <v>SEALED AIR CORP</v>
      </c>
      <c r="F165" s="2" t="str">
        <f>_xll.BDP($D165,$F$5)</f>
        <v>Containers &amp; Packaging</v>
      </c>
      <c r="G165" s="2" t="str">
        <f>_xll.BDP($D165,$G$5)</f>
        <v>Paper Packaging</v>
      </c>
      <c r="H165" s="35" t="str">
        <f>_xll.BDP($D165,$H$5)</f>
        <v>09/02/2023</v>
      </c>
      <c r="I165" s="3">
        <f t="shared" ca="1" si="13"/>
        <v>3</v>
      </c>
      <c r="J165" s="2">
        <f>_xll.BDP($D165,$J$5)</f>
        <v>0.76</v>
      </c>
      <c r="K165" s="2" t="str">
        <f>_xll.BDP($D165,$K$5)</f>
        <v>01/12/2022</v>
      </c>
      <c r="L165" s="2" t="str">
        <f>_xll.BDP($D165,$L$5)</f>
        <v>16/12/2022</v>
      </c>
      <c r="M165" s="1" t="str">
        <f>_xll.BDP($D165,$M$5)</f>
        <v>UNITED STATES</v>
      </c>
      <c r="N165" s="1" t="str">
        <f>_xll.BDP($D165,$N$5)</f>
        <v>USD</v>
      </c>
      <c r="O165" s="4">
        <f>_xll.BDP($D165,$O$5)</f>
        <v>11.897056286271154</v>
      </c>
      <c r="P165" s="40">
        <f>_xll.BDP($D165,$P$5)</f>
        <v>13.565410977833238</v>
      </c>
      <c r="Q165" s="47">
        <f>_xll.BDP($D165,$Q$5)/1000000</f>
        <v>7825.9719402000001</v>
      </c>
      <c r="R165" s="47">
        <f>_xll.BDP($D165,$R$5)</f>
        <v>11298.971940199999</v>
      </c>
      <c r="S165" s="47">
        <f t="shared" si="12"/>
        <v>3472.9999999999991</v>
      </c>
      <c r="T165" s="40">
        <f>_xll.BDP($D165,$T$5)</f>
        <v>2.8240364286875907</v>
      </c>
      <c r="U165" s="2">
        <f>VLOOKUP($D165,DATA!$B$3:$G$2400,6,0)</f>
        <v>0</v>
      </c>
      <c r="V165" s="2">
        <f>VLOOKUP($D165,DATA!$B$3:$AY$2400,47,0)</f>
        <v>0</v>
      </c>
      <c r="W165" s="2">
        <f>VLOOKUP($D165,DATA!$B$3:$AY$2400,48,0)</f>
        <v>0</v>
      </c>
      <c r="X165" s="2">
        <f>VLOOKUP($D165,DATA!$B$3:$AY$2400,49,0)</f>
        <v>0</v>
      </c>
      <c r="Y165" s="44">
        <f>VLOOKUP($D165,DATA!$B$3:$AY$2400,50,0)</f>
        <v>0</v>
      </c>
      <c r="Z165" s="45">
        <f t="shared" si="14"/>
        <v>-1</v>
      </c>
      <c r="AA165" s="42">
        <f>_xll.BDP($D165,$AA$5)</f>
        <v>59.181819915771484</v>
      </c>
      <c r="AB165" s="59">
        <f t="shared" si="15"/>
        <v>9.0306188573535007E-2</v>
      </c>
      <c r="AC165" s="41">
        <f>$AD165/_xll.BDP($D165,$AC$5)-1</f>
        <v>8.8211708099438679E-2</v>
      </c>
      <c r="AD165" s="36">
        <f>_xll.BDP($D165,$AD$5)</f>
        <v>54.28</v>
      </c>
      <c r="AE165" s="37">
        <f t="shared" si="16"/>
        <v>-1.3633014001473875E-2</v>
      </c>
      <c r="AF165" s="38">
        <f>_xll.BDP($D165,$AF$5)</f>
        <v>55.02</v>
      </c>
      <c r="AG165" s="10">
        <f>_xll.BDP($D165,$AG$5)</f>
        <v>70.724999999999994</v>
      </c>
      <c r="AH165" s="12" t="e">
        <v>#NAME?</v>
      </c>
      <c r="AI165" s="10">
        <f>_xll.BDP($D165,$AI$5)</f>
        <v>41.24</v>
      </c>
      <c r="AJ165" s="12" t="e">
        <v>#NAME?</v>
      </c>
    </row>
    <row r="166" spans="3:36" x14ac:dyDescent="0.25">
      <c r="C166">
        <v>161</v>
      </c>
      <c r="D166" s="1" t="str">
        <f>DATA!B163</f>
        <v>CCK US Equity</v>
      </c>
      <c r="E166" s="1" t="str">
        <f>_xll.BDP($D166,$E$5)</f>
        <v>CROWN HOLDINGS I</v>
      </c>
      <c r="F166" s="2" t="str">
        <f>_xll.BDP($D166,$F$5)</f>
        <v>Containers &amp; Packaging</v>
      </c>
      <c r="G166" s="2" t="str">
        <f>_xll.BDP($D166,$G$5)</f>
        <v>Metal &amp; Glass Containers</v>
      </c>
      <c r="H166" s="35" t="str">
        <f>_xll.BDP($D166,$H$5)</f>
        <v>07/02/2023</v>
      </c>
      <c r="I166" s="3">
        <f t="shared" ca="1" si="13"/>
        <v>1</v>
      </c>
      <c r="J166" s="2">
        <f>_xll.BDP($D166,$J$5)</f>
        <v>0.22</v>
      </c>
      <c r="K166" s="2" t="str">
        <f>_xll.BDP($D166,$K$5)</f>
        <v>09/11/2022</v>
      </c>
      <c r="L166" s="2" t="str">
        <f>_xll.BDP($D166,$L$5)</f>
        <v>25/11/2022</v>
      </c>
      <c r="M166" s="1" t="str">
        <f>_xll.BDP($D166,$M$5)</f>
        <v>UNITED STATES</v>
      </c>
      <c r="N166" s="1" t="str">
        <f>_xll.BDP($D166,$N$5)</f>
        <v>USD</v>
      </c>
      <c r="O166" s="4">
        <f>_xll.BDP($D166,$O$5)</f>
        <v>11.034619350750001</v>
      </c>
      <c r="P166" s="40">
        <f>_xll.BDP($D166,$P$5)</f>
        <v>12.958100155942905</v>
      </c>
      <c r="Q166" s="47">
        <f>_xll.BDP($D166,$Q$5)/1000000</f>
        <v>10424.52154779</v>
      </c>
      <c r="R166" s="47">
        <f>_xll.BDP($D166,$R$5)</f>
        <v>17624.521547789998</v>
      </c>
      <c r="S166" s="47">
        <f t="shared" si="12"/>
        <v>7199.9999999999982</v>
      </c>
      <c r="T166" s="40">
        <f>_xll.BDP($D166,$T$5)</f>
        <v>3.6052490626673808</v>
      </c>
      <c r="U166" s="2">
        <f>VLOOKUP($D166,DATA!$B$3:$G$2400,6,0)</f>
        <v>0</v>
      </c>
      <c r="V166" s="2">
        <f>VLOOKUP($D166,DATA!$B$3:$AY$2400,47,0)</f>
        <v>0</v>
      </c>
      <c r="W166" s="2">
        <f>VLOOKUP($D166,DATA!$B$3:$AY$2400,48,0)</f>
        <v>0</v>
      </c>
      <c r="X166" s="2">
        <f>VLOOKUP($D166,DATA!$B$3:$AY$2400,49,0)</f>
        <v>0</v>
      </c>
      <c r="Y166" s="44">
        <f>VLOOKUP($D166,DATA!$B$3:$AY$2400,50,0)</f>
        <v>0</v>
      </c>
      <c r="Z166" s="45">
        <f t="shared" si="14"/>
        <v>-1</v>
      </c>
      <c r="AA166" s="42">
        <f>_xll.BDP($D166,$AA$5)</f>
        <v>95.666664123535156</v>
      </c>
      <c r="AB166" s="59">
        <f t="shared" si="15"/>
        <v>9.3583266158380862E-2</v>
      </c>
      <c r="AC166" s="41">
        <f>$AD166/_xll.BDP($D166,$AC$5)-1</f>
        <v>6.4104123585938533E-2</v>
      </c>
      <c r="AD166" s="36">
        <f>_xll.BDP($D166,$AD$5)</f>
        <v>87.48</v>
      </c>
      <c r="AE166" s="37">
        <f t="shared" si="16"/>
        <v>-3.3150434385001374E-3</v>
      </c>
      <c r="AF166" s="38">
        <f>_xll.BDP($D166,$AF$5)</f>
        <v>87.77</v>
      </c>
      <c r="AG166" s="10">
        <f>_xll.BDP($D166,$AG$5)</f>
        <v>130.41999999999999</v>
      </c>
      <c r="AH166" s="12" t="e">
        <v>#NAME?</v>
      </c>
      <c r="AI166" s="10">
        <f>_xll.BDP($D166,$AI$5)</f>
        <v>66</v>
      </c>
      <c r="AJ166" s="12" t="e">
        <v>#NAME?</v>
      </c>
    </row>
    <row r="167" spans="3:36" x14ac:dyDescent="0.25">
      <c r="C167">
        <v>162</v>
      </c>
      <c r="D167" s="1" t="str">
        <f>DATA!B164</f>
        <v>CCL/B CN Equity</v>
      </c>
      <c r="E167" s="1" t="str">
        <f>_xll.BDP($D167,$E$5)</f>
        <v>CCL INDS B</v>
      </c>
      <c r="F167" s="2" t="str">
        <f>_xll.BDP($D167,$F$5)</f>
        <v>Containers &amp; Packaging</v>
      </c>
      <c r="G167" s="2" t="str">
        <f>_xll.BDP($D167,$G$5)</f>
        <v>Metal &amp; Glass Containers</v>
      </c>
      <c r="H167" s="35" t="str">
        <f>_xll.BDP($D167,$H$5)</f>
        <v>23/02/2023</v>
      </c>
      <c r="I167" s="3">
        <f t="shared" ca="1" si="13"/>
        <v>17</v>
      </c>
      <c r="J167" s="2">
        <f>_xll.BDP($D167,$J$5)</f>
        <v>0.84</v>
      </c>
      <c r="K167" s="2" t="str">
        <f>_xll.BDP($D167,$K$5)</f>
        <v>14/12/2022</v>
      </c>
      <c r="L167" s="2" t="str">
        <f>_xll.BDP($D167,$L$5)</f>
        <v>29/12/2022</v>
      </c>
      <c r="M167" s="1" t="str">
        <f>_xll.BDP($D167,$M$5)</f>
        <v>CANADA</v>
      </c>
      <c r="N167" s="1" t="str">
        <f>_xll.BDP($D167,$N$5)</f>
        <v>CAD</v>
      </c>
      <c r="O167" s="4">
        <f>_xll.BDP($D167,$O$5)</f>
        <v>11.432591649694498</v>
      </c>
      <c r="P167" s="40">
        <f>_xll.BDP($D167,$P$5)</f>
        <v>18.134095994427941</v>
      </c>
      <c r="Q167" s="47">
        <f>_xll.BDP($D167,$Q$5)/1000000</f>
        <v>11050.571898240001</v>
      </c>
      <c r="R167" s="47">
        <f>_xll.BDP($D167,$R$5)</f>
        <v>12828.771898240002</v>
      </c>
      <c r="S167" s="47">
        <f t="shared" si="12"/>
        <v>1778.2000000000007</v>
      </c>
      <c r="T167" s="40">
        <f>_xll.BDP($D167,$T$5)</f>
        <v>1.454679319371728</v>
      </c>
      <c r="U167" s="2">
        <f>VLOOKUP($D167,DATA!$B$3:$G$2400,6,0)</f>
        <v>0</v>
      </c>
      <c r="V167" s="2">
        <f>VLOOKUP($D167,DATA!$B$3:$AY$2400,47,0)</f>
        <v>0</v>
      </c>
      <c r="W167" s="2">
        <f>VLOOKUP($D167,DATA!$B$3:$AY$2400,48,0)</f>
        <v>0</v>
      </c>
      <c r="X167" s="2">
        <f>VLOOKUP($D167,DATA!$B$3:$AY$2400,49,0)</f>
        <v>0</v>
      </c>
      <c r="Y167" s="44">
        <f>VLOOKUP($D167,DATA!$B$3:$AY$2400,50,0)</f>
        <v>0</v>
      </c>
      <c r="Z167" s="45">
        <f t="shared" si="14"/>
        <v>-1</v>
      </c>
      <c r="AA167" s="42">
        <f>_xll.BDP($D167,$AA$5)</f>
        <v>75.333335876464844</v>
      </c>
      <c r="AB167" s="59">
        <f t="shared" si="15"/>
        <v>0.20649160596516403</v>
      </c>
      <c r="AC167" s="41">
        <f>$AD167/_xll.BDP($D167,$AC$5)-1</f>
        <v>7.9529737206085693E-2</v>
      </c>
      <c r="AD167" s="36">
        <f>_xll.BDP($D167,$AD$5)</f>
        <v>62.44</v>
      </c>
      <c r="AE167" s="37">
        <f t="shared" si="16"/>
        <v>-6.5663036515055048E-3</v>
      </c>
      <c r="AF167" s="38">
        <f>_xll.BDP($D167,$AF$5)</f>
        <v>62.85</v>
      </c>
      <c r="AG167" s="10">
        <f>_xll.BDP($D167,$AG$5)</f>
        <v>69.39</v>
      </c>
      <c r="AH167" s="12" t="e">
        <v>#NAME?</v>
      </c>
      <c r="AI167" s="10">
        <f>_xll.BDP($D167,$AI$5)</f>
        <v>53.35</v>
      </c>
      <c r="AJ167" s="12" t="e">
        <v>#NAME?</v>
      </c>
    </row>
    <row r="168" spans="3:36" x14ac:dyDescent="0.25">
      <c r="C168">
        <v>163</v>
      </c>
      <c r="D168" s="1" t="str">
        <f>DATA!B165</f>
        <v>SON US Equity</v>
      </c>
      <c r="E168" s="1" t="str">
        <f>_xll.BDP($D168,$E$5)</f>
        <v>SONOCO PRODUCTS</v>
      </c>
      <c r="F168" s="2" t="str">
        <f>_xll.BDP($D168,$F$5)</f>
        <v>Containers &amp; Packaging</v>
      </c>
      <c r="G168" s="2" t="str">
        <f>_xll.BDP($D168,$G$5)</f>
        <v>Paper Packaging</v>
      </c>
      <c r="H168" s="35" t="str">
        <f>_xll.BDP($D168,$H$5)</f>
        <v>08/02/2023</v>
      </c>
      <c r="I168" s="3">
        <f t="shared" ca="1" si="13"/>
        <v>2</v>
      </c>
      <c r="J168" s="2">
        <f>_xll.BDP($D168,$J$5)</f>
        <v>1.8</v>
      </c>
      <c r="K168" s="2" t="str">
        <f>_xll.BDP($D168,$K$5)</f>
        <v>09/11/2022</v>
      </c>
      <c r="L168" s="2" t="str">
        <f>_xll.BDP($D168,$L$5)</f>
        <v>09/12/2022</v>
      </c>
      <c r="M168" s="1" t="str">
        <f>_xll.BDP($D168,$M$5)</f>
        <v>UNITED STATES</v>
      </c>
      <c r="N168" s="1" t="str">
        <f>_xll.BDP($D168,$N$5)</f>
        <v>USD</v>
      </c>
      <c r="O168" s="4">
        <f>_xll.BDP($D168,$O$5)</f>
        <v>5.3097208650057217</v>
      </c>
      <c r="P168" s="40">
        <f>_xll.BDP($D168,$P$5)</f>
        <v>10.927932336483734</v>
      </c>
      <c r="Q168" s="47">
        <f>_xll.BDP($D168,$Q$5)/1000000</f>
        <v>5971.6487202400003</v>
      </c>
      <c r="R168" s="47">
        <f>_xll.BDP($D168,$R$5)</f>
        <v>9238.9867202400001</v>
      </c>
      <c r="S168" s="47">
        <f t="shared" si="12"/>
        <v>3267.3379999999997</v>
      </c>
      <c r="T168" s="40">
        <f>_xll.BDP($D168,$T$5)</f>
        <v>3.3243457055940233</v>
      </c>
      <c r="U168" s="2">
        <f>VLOOKUP($D168,DATA!$B$3:$G$2400,6,0)</f>
        <v>0</v>
      </c>
      <c r="V168" s="2">
        <f>VLOOKUP($D168,DATA!$B$3:$AY$2400,47,0)</f>
        <v>0</v>
      </c>
      <c r="W168" s="2">
        <f>VLOOKUP($D168,DATA!$B$3:$AY$2400,48,0)</f>
        <v>0</v>
      </c>
      <c r="X168" s="2">
        <f>VLOOKUP($D168,DATA!$B$3:$AY$2400,49,0)</f>
        <v>0</v>
      </c>
      <c r="Y168" s="44">
        <f>VLOOKUP($D168,DATA!$B$3:$AY$2400,50,0)</f>
        <v>0</v>
      </c>
      <c r="Z168" s="45">
        <f t="shared" si="14"/>
        <v>-1</v>
      </c>
      <c r="AA168" s="42">
        <f>_xll.BDP($D168,$AA$5)</f>
        <v>67.333335876464844</v>
      </c>
      <c r="AB168" s="59">
        <f t="shared" si="15"/>
        <v>9.6812768797277071E-2</v>
      </c>
      <c r="AC168" s="41">
        <f>$AD168/_xll.BDP($D168,$AC$5)-1</f>
        <v>1.1200790644045444E-2</v>
      </c>
      <c r="AD168" s="36">
        <f>_xll.BDP($D168,$AD$5)</f>
        <v>61.39</v>
      </c>
      <c r="AE168" s="37">
        <f t="shared" si="16"/>
        <v>-8.7962208828799345E-3</v>
      </c>
      <c r="AF168" s="38">
        <f>_xll.BDP($D168,$AF$5)</f>
        <v>61.93</v>
      </c>
      <c r="AG168" s="10">
        <f>_xll.BDP($D168,$AG$5)</f>
        <v>67.06</v>
      </c>
      <c r="AH168" s="12" t="e">
        <v>#NAME?</v>
      </c>
      <c r="AI168" s="10">
        <f>_xll.BDP($D168,$AI$5)</f>
        <v>51.52</v>
      </c>
      <c r="AJ168" s="12" t="e">
        <v>#NAME?</v>
      </c>
    </row>
    <row r="169" spans="3:36" x14ac:dyDescent="0.25">
      <c r="C169">
        <v>164</v>
      </c>
      <c r="D169" s="1" t="str">
        <f>DATA!B166</f>
        <v>HII US Equity</v>
      </c>
      <c r="E169" s="1" t="str">
        <f>_xll.BDP($D169,$E$5)</f>
        <v>HUNTINGTON INGAL</v>
      </c>
      <c r="F169" s="2" t="str">
        <f>_xll.BDP($D169,$F$5)</f>
        <v>Aerospace &amp; Defense</v>
      </c>
      <c r="G169" s="2" t="str">
        <f>_xll.BDP($D169,$G$5)</f>
        <v>Aerospace &amp; Defense</v>
      </c>
      <c r="H169" s="35" t="str">
        <f>_xll.BDP($D169,$H$5)</f>
        <v>09/02/2023</v>
      </c>
      <c r="I169" s="3">
        <f t="shared" ca="1" si="13"/>
        <v>3</v>
      </c>
      <c r="J169" s="2">
        <f>_xll.BDP($D169,$J$5)</f>
        <v>4.5999999999999996</v>
      </c>
      <c r="K169" s="2" t="str">
        <f>_xll.BDP($D169,$K$5)</f>
        <v>23/02/2023</v>
      </c>
      <c r="L169" s="2" t="str">
        <f>_xll.BDP($D169,$L$5)</f>
        <v>10/03/2023</v>
      </c>
      <c r="M169" s="1" t="str">
        <f>_xll.BDP($D169,$M$5)</f>
        <v>UNITED STATES</v>
      </c>
      <c r="N169" s="1" t="str">
        <f>_xll.BDP($D169,$N$5)</f>
        <v>USD</v>
      </c>
      <c r="O169" s="4">
        <f>_xll.BDP($D169,$O$5)</f>
        <v>14.547058823529412</v>
      </c>
      <c r="P169" s="40">
        <f>_xll.BDP($D169,$P$5)</f>
        <v>14.179377321329991</v>
      </c>
      <c r="Q169" s="47">
        <f>_xll.BDP($D169,$Q$5)/1000000</f>
        <v>8771.1962481600003</v>
      </c>
      <c r="R169" s="47">
        <f>_xll.BDP($D169,$R$5)</f>
        <v>11860.19624816</v>
      </c>
      <c r="S169" s="47">
        <f t="shared" si="12"/>
        <v>3089</v>
      </c>
      <c r="T169" s="40">
        <f>_xll.BDP($D169,$T$5)</f>
        <v>3.3072805139186294</v>
      </c>
      <c r="U169" s="2">
        <f>VLOOKUP($D169,DATA!$B$3:$G$2400,6,0)</f>
        <v>0</v>
      </c>
      <c r="V169" s="2">
        <f>VLOOKUP($D169,DATA!$B$3:$AY$2400,47,0)</f>
        <v>0</v>
      </c>
      <c r="W169" s="2">
        <f>VLOOKUP($D169,DATA!$B$3:$AY$2400,48,0)</f>
        <v>0</v>
      </c>
      <c r="X169" s="2">
        <f>VLOOKUP($D169,DATA!$B$3:$AY$2400,49,0)</f>
        <v>0</v>
      </c>
      <c r="Y169" s="44">
        <f>VLOOKUP($D169,DATA!$B$3:$AY$2400,50,0)</f>
        <v>0</v>
      </c>
      <c r="Z169" s="45">
        <f t="shared" si="14"/>
        <v>-1</v>
      </c>
      <c r="AA169" s="42">
        <f>_xll.BDP($D169,$AA$5)</f>
        <v>254.55555725097656</v>
      </c>
      <c r="AB169" s="59">
        <f t="shared" si="15"/>
        <v>0.15162666146840653</v>
      </c>
      <c r="AC169" s="41">
        <f>$AD169/_xll.BDP($D169,$AC$5)-1</f>
        <v>-4.1789491936882306E-2</v>
      </c>
      <c r="AD169" s="36">
        <f>_xll.BDP($D169,$AD$5)</f>
        <v>221.04</v>
      </c>
      <c r="AE169" s="37">
        <f t="shared" si="16"/>
        <v>1.841295693087221E-2</v>
      </c>
      <c r="AF169" s="38">
        <f>_xll.BDP($D169,$AF$5)</f>
        <v>216.97</v>
      </c>
      <c r="AG169" s="10">
        <f>_xll.BDP($D169,$AG$5)</f>
        <v>260.02</v>
      </c>
      <c r="AH169" s="12" t="e">
        <v>#NAME?</v>
      </c>
      <c r="AI169" s="10">
        <f>_xll.BDP($D169,$AI$5)</f>
        <v>177.2</v>
      </c>
      <c r="AJ169" s="12" t="e">
        <v>#NAME?</v>
      </c>
    </row>
    <row r="170" spans="3:36" x14ac:dyDescent="0.25">
      <c r="C170">
        <v>165</v>
      </c>
      <c r="D170" s="1" t="str">
        <f>DATA!B167</f>
        <v>CP CN Equity</v>
      </c>
      <c r="E170" s="1" t="str">
        <f>_xll.BDP($D170,$E$5)</f>
        <v>CANADIAN PACIFIC</v>
      </c>
      <c r="F170" s="2" t="str">
        <f>_xll.BDP($D170,$F$5)</f>
        <v>Road &amp; Rail</v>
      </c>
      <c r="G170" s="2" t="str">
        <f>_xll.BDP($D170,$G$5)</f>
        <v>Railroads</v>
      </c>
      <c r="H170" s="35" t="str">
        <f>_xll.BDP($D170,$H$5)</f>
        <v>27/04/2023</v>
      </c>
      <c r="I170" s="3">
        <f t="shared" ca="1" si="13"/>
        <v>80</v>
      </c>
      <c r="J170" s="2">
        <f>_xll.BDP($D170,$J$5)</f>
        <v>0.76</v>
      </c>
      <c r="K170" s="2" t="str">
        <f>_xll.BDP($D170,$K$5)</f>
        <v>30/03/2023</v>
      </c>
      <c r="L170" s="2" t="str">
        <f>_xll.BDP($D170,$L$5)</f>
        <v>24/04/2023</v>
      </c>
      <c r="M170" s="1" t="str">
        <f>_xll.BDP($D170,$M$5)</f>
        <v>CANADA</v>
      </c>
      <c r="N170" s="1" t="str">
        <f>_xll.BDP($D170,$N$5)</f>
        <v>CAD</v>
      </c>
      <c r="O170" s="4">
        <f>_xll.BDP($D170,$O$5)</f>
        <v>27.07252734898135</v>
      </c>
      <c r="P170" s="40">
        <f>_xll.BDP($D170,$P$5)</f>
        <v>29.746053690210434</v>
      </c>
      <c r="Q170" s="47">
        <f>_xll.BDP($D170,$Q$5)/1000000</f>
        <v>97702.073279999997</v>
      </c>
      <c r="R170" s="47">
        <f>_xll.BDP($D170,$R$5)</f>
        <v>116902.07328</v>
      </c>
      <c r="S170" s="47">
        <f t="shared" si="12"/>
        <v>19200</v>
      </c>
      <c r="T170" s="40">
        <f>_xll.BDP($D170,$T$5)</f>
        <v>4.5911047345767573</v>
      </c>
      <c r="U170" s="2">
        <f>VLOOKUP($D170,DATA!$B$3:$G$2400,6,0)</f>
        <v>0</v>
      </c>
      <c r="V170" s="2">
        <f>VLOOKUP($D170,DATA!$B$3:$AY$2400,47,0)</f>
        <v>0</v>
      </c>
      <c r="W170" s="2">
        <f>VLOOKUP($D170,DATA!$B$3:$AY$2400,48,0)</f>
        <v>0</v>
      </c>
      <c r="X170" s="2">
        <f>VLOOKUP($D170,DATA!$B$3:$AY$2400,49,0)</f>
        <v>0</v>
      </c>
      <c r="Y170" s="44">
        <f>VLOOKUP($D170,DATA!$B$3:$AY$2400,50,0)</f>
        <v>0</v>
      </c>
      <c r="Z170" s="45">
        <f t="shared" si="14"/>
        <v>-1</v>
      </c>
      <c r="AA170" s="42">
        <f>_xll.BDP($D170,$AA$5)</f>
        <v>115.57073211669922</v>
      </c>
      <c r="AB170" s="59">
        <f t="shared" si="15"/>
        <v>9.4212574481151501E-2</v>
      </c>
      <c r="AC170" s="41">
        <f>$AD170/_xll.BDP($D170,$AC$5)-1</f>
        <v>4.5328582739509127E-2</v>
      </c>
      <c r="AD170" s="36">
        <f>_xll.BDP($D170,$AD$5)</f>
        <v>105.62</v>
      </c>
      <c r="AE170" s="37">
        <f t="shared" si="16"/>
        <v>-3.9765195985608948E-3</v>
      </c>
      <c r="AF170" s="38">
        <f>_xll.BDP($D170,$AF$5)</f>
        <v>106.04</v>
      </c>
      <c r="AG170" s="10">
        <f>_xll.BDP($D170,$AG$5)</f>
        <v>111.45</v>
      </c>
      <c r="AH170" s="12" t="e">
        <v>#NAME?</v>
      </c>
      <c r="AI170" s="10">
        <f>_xll.BDP($D170,$AI$5)</f>
        <v>86.12</v>
      </c>
      <c r="AJ170" s="12" t="e">
        <v>#NAME?</v>
      </c>
    </row>
    <row r="171" spans="3:36" x14ac:dyDescent="0.25">
      <c r="C171">
        <v>166</v>
      </c>
      <c r="D171" s="1" t="str">
        <f>DATA!B168</f>
        <v>NSC US Equity</v>
      </c>
      <c r="E171" s="1" t="str">
        <f>_xll.BDP($D171,$E$5)</f>
        <v>NORFOLK SOUTHERN</v>
      </c>
      <c r="F171" s="2" t="str">
        <f>_xll.BDP($D171,$F$5)</f>
        <v>Road &amp; Rail</v>
      </c>
      <c r="G171" s="2" t="str">
        <f>_xll.BDP($D171,$G$5)</f>
        <v>Railroads</v>
      </c>
      <c r="H171" s="35" t="str">
        <f>_xll.BDP($D171,$H$5)</f>
        <v>27/04/2023</v>
      </c>
      <c r="I171" s="3">
        <f t="shared" ca="1" si="13"/>
        <v>80</v>
      </c>
      <c r="J171" s="2">
        <f>_xll.BDP($D171,$J$5)</f>
        <v>4.96</v>
      </c>
      <c r="K171" s="2" t="str">
        <f>_xll.BDP($D171,$K$5)</f>
        <v>02/02/2023</v>
      </c>
      <c r="L171" s="2" t="str">
        <f>_xll.BDP($D171,$L$5)</f>
        <v>21/02/2023</v>
      </c>
      <c r="M171" s="1" t="str">
        <f>_xll.BDP($D171,$M$5)</f>
        <v>UNITED STATES</v>
      </c>
      <c r="N171" s="1" t="str">
        <f>_xll.BDP($D171,$N$5)</f>
        <v>USD</v>
      </c>
      <c r="O171" s="4">
        <f>_xll.BDP($D171,$O$5)</f>
        <v>11.793451840684412</v>
      </c>
      <c r="P171" s="40">
        <f>_xll.BDP($D171,$P$5)</f>
        <v>18.04772906994614</v>
      </c>
      <c r="Q171" s="47">
        <f>_xll.BDP($D171,$Q$5)/1000000</f>
        <v>56007.087827759999</v>
      </c>
      <c r="R171" s="47">
        <f>_xll.BDP($D171,$R$5)</f>
        <v>71143.087827759999</v>
      </c>
      <c r="S171" s="47">
        <f t="shared" si="12"/>
        <v>15136</v>
      </c>
      <c r="T171" s="40">
        <f>_xll.BDP($D171,$T$5)</f>
        <v>2.5101160862354894</v>
      </c>
      <c r="U171" s="2">
        <f>VLOOKUP($D171,DATA!$B$3:$G$2400,6,0)</f>
        <v>0</v>
      </c>
      <c r="V171" s="2">
        <f>VLOOKUP($D171,DATA!$B$3:$AY$2400,47,0)</f>
        <v>0</v>
      </c>
      <c r="W171" s="2">
        <f>VLOOKUP($D171,DATA!$B$3:$AY$2400,48,0)</f>
        <v>0</v>
      </c>
      <c r="X171" s="2">
        <f>VLOOKUP($D171,DATA!$B$3:$AY$2400,49,0)</f>
        <v>0</v>
      </c>
      <c r="Y171" s="44">
        <f>VLOOKUP($D171,DATA!$B$3:$AY$2400,50,0)</f>
        <v>0</v>
      </c>
      <c r="Z171" s="45">
        <f t="shared" si="14"/>
        <v>-1</v>
      </c>
      <c r="AA171" s="42">
        <f>_xll.BDP($D171,$AA$5)</f>
        <v>251.73077392578125</v>
      </c>
      <c r="AB171" s="59">
        <f t="shared" si="15"/>
        <v>2.1883469699526037E-2</v>
      </c>
      <c r="AC171" s="41">
        <f>$AD171/_xll.BDP($D171,$AC$5)-1</f>
        <v>-3.2464897329753661E-4</v>
      </c>
      <c r="AD171" s="36">
        <f>_xll.BDP($D171,$AD$5)</f>
        <v>246.34</v>
      </c>
      <c r="AE171" s="37">
        <f t="shared" si="16"/>
        <v>-2.3463505723796383E-2</v>
      </c>
      <c r="AF171" s="38">
        <f>_xll.BDP($D171,$AF$5)</f>
        <v>252.12</v>
      </c>
      <c r="AG171" s="10">
        <f>_xll.BDP($D171,$AG$5)</f>
        <v>291.55</v>
      </c>
      <c r="AH171" s="12" t="e">
        <v>#NAME?</v>
      </c>
      <c r="AI171" s="10">
        <f>_xll.BDP($D171,$AI$5)</f>
        <v>203.65</v>
      </c>
      <c r="AJ171" s="12" t="e">
        <v>#NAME?</v>
      </c>
    </row>
    <row r="172" spans="3:36" x14ac:dyDescent="0.25">
      <c r="C172">
        <v>167</v>
      </c>
      <c r="D172" s="1" t="str">
        <f>DATA!B169</f>
        <v>CNR CN Equity</v>
      </c>
      <c r="E172" s="1" t="str">
        <f>_xll.BDP($D172,$E$5)</f>
        <v>CAN NATL RAILWAY</v>
      </c>
      <c r="F172" s="2" t="str">
        <f>_xll.BDP($D172,$F$5)</f>
        <v>Road &amp; Rail</v>
      </c>
      <c r="G172" s="2" t="str">
        <f>_xll.BDP($D172,$G$5)</f>
        <v>Railroads</v>
      </c>
      <c r="H172" s="35" t="str">
        <f>_xll.BDP($D172,$H$5)</f>
        <v>24/04/2023</v>
      </c>
      <c r="I172" s="3">
        <f t="shared" ca="1" si="13"/>
        <v>77</v>
      </c>
      <c r="J172" s="2">
        <f>_xll.BDP($D172,$J$5)</f>
        <v>2.93</v>
      </c>
      <c r="K172" s="2" t="str">
        <f>_xll.BDP($D172,$K$5)</f>
        <v>09/03/2023</v>
      </c>
      <c r="L172" s="2" t="str">
        <f>_xll.BDP($D172,$L$5)</f>
        <v>31/03/2023</v>
      </c>
      <c r="M172" s="1" t="str">
        <f>_xll.BDP($D172,$M$5)</f>
        <v>CANADA</v>
      </c>
      <c r="N172" s="1" t="str">
        <f>_xll.BDP($D172,$N$5)</f>
        <v>CAD</v>
      </c>
      <c r="O172" s="4">
        <f>_xll.BDP($D172,$O$5)</f>
        <v>14.359869631009195</v>
      </c>
      <c r="P172" s="40">
        <f>_xll.BDP($D172,$P$5)</f>
        <v>21.364041255021672</v>
      </c>
      <c r="Q172" s="47">
        <f>_xll.BDP($D172,$Q$5)/1000000</f>
        <v>107395.1611152</v>
      </c>
      <c r="R172" s="47">
        <f>_xll.BDP($D172,$R$5)</f>
        <v>122837.1611152</v>
      </c>
      <c r="S172" s="47">
        <f t="shared" si="12"/>
        <v>15442</v>
      </c>
      <c r="T172" s="40">
        <f>_xll.BDP($D172,$T$5)</f>
        <v>1.802077255222313</v>
      </c>
      <c r="U172" s="2">
        <f>VLOOKUP($D172,DATA!$B$3:$G$2400,6,0)</f>
        <v>0</v>
      </c>
      <c r="V172" s="2">
        <f>VLOOKUP($D172,DATA!$B$3:$AY$2400,47,0)</f>
        <v>0</v>
      </c>
      <c r="W172" s="2">
        <f>VLOOKUP($D172,DATA!$B$3:$AY$2400,48,0)</f>
        <v>0</v>
      </c>
      <c r="X172" s="2">
        <f>VLOOKUP($D172,DATA!$B$3:$AY$2400,49,0)</f>
        <v>0</v>
      </c>
      <c r="Y172" s="44">
        <f>VLOOKUP($D172,DATA!$B$3:$AY$2400,50,0)</f>
        <v>0</v>
      </c>
      <c r="Z172" s="45">
        <f t="shared" si="14"/>
        <v>-1</v>
      </c>
      <c r="AA172" s="42">
        <f>_xll.BDP($D172,$AA$5)</f>
        <v>174.31930541992188</v>
      </c>
      <c r="AB172" s="59">
        <f t="shared" si="15"/>
        <v>8.7592372223121329E-2</v>
      </c>
      <c r="AC172" s="41">
        <f>$AD172/_xll.BDP($D172,$AC$5)-1</f>
        <v>-3.4817209649341541E-3</v>
      </c>
      <c r="AD172" s="36">
        <f>_xll.BDP($D172,$AD$5)</f>
        <v>160.28</v>
      </c>
      <c r="AE172" s="37">
        <f t="shared" si="16"/>
        <v>-2.3708510107311922E-3</v>
      </c>
      <c r="AF172" s="38">
        <f>_xll.BDP($D172,$AF$5)</f>
        <v>160.66</v>
      </c>
      <c r="AG172" s="10">
        <f>_xll.BDP($D172,$AG$5)</f>
        <v>175.39</v>
      </c>
      <c r="AH172" s="12" t="e">
        <v>#NAME?</v>
      </c>
      <c r="AI172" s="10">
        <f>_xll.BDP($D172,$AI$5)</f>
        <v>137.24</v>
      </c>
      <c r="AJ172" s="12" t="e">
        <v>#NAME?</v>
      </c>
    </row>
    <row r="173" spans="3:36" x14ac:dyDescent="0.25">
      <c r="C173">
        <v>168</v>
      </c>
      <c r="D173" s="1" t="str">
        <f>DATA!B170</f>
        <v>UNP US Equity</v>
      </c>
      <c r="E173" s="1" t="str">
        <f>_xll.BDP($D173,$E$5)</f>
        <v>UNION PAC CORP</v>
      </c>
      <c r="F173" s="2" t="str">
        <f>_xll.BDP($D173,$F$5)</f>
        <v>Road &amp; Rail</v>
      </c>
      <c r="G173" s="2" t="str">
        <f>_xll.BDP($D173,$G$5)</f>
        <v>Railroads</v>
      </c>
      <c r="H173" s="35" t="str">
        <f>_xll.BDP($D173,$H$5)</f>
        <v>21/04/2023</v>
      </c>
      <c r="I173" s="3">
        <f t="shared" ca="1" si="13"/>
        <v>74</v>
      </c>
      <c r="J173" s="2">
        <f>_xll.BDP($D173,$J$5)</f>
        <v>5.08</v>
      </c>
      <c r="K173" s="2" t="str">
        <f>_xll.BDP($D173,$K$5)</f>
        <v>16/12/2022</v>
      </c>
      <c r="L173" s="2" t="str">
        <f>_xll.BDP($D173,$L$5)</f>
        <v>29/12/2022</v>
      </c>
      <c r="M173" s="1" t="str">
        <f>_xll.BDP($D173,$M$5)</f>
        <v>UNITED STATES</v>
      </c>
      <c r="N173" s="1" t="str">
        <f>_xll.BDP($D173,$N$5)</f>
        <v>USD</v>
      </c>
      <c r="O173" s="4">
        <f>_xll.BDP($D173,$O$5)</f>
        <v>13.130461171440228</v>
      </c>
      <c r="P173" s="40">
        <f>_xll.BDP($D173,$P$5)</f>
        <v>18.634965369516799</v>
      </c>
      <c r="Q173" s="47">
        <f>_xll.BDP($D173,$Q$5)/1000000</f>
        <v>128398.073076</v>
      </c>
      <c r="R173" s="47">
        <f>_xll.BDP($D173,$R$5)</f>
        <v>162005.073076</v>
      </c>
      <c r="S173" s="47">
        <f t="shared" si="12"/>
        <v>33607</v>
      </c>
      <c r="T173" s="40">
        <f>_xll.BDP($D173,$T$5)</f>
        <v>2.7630518786483598</v>
      </c>
      <c r="U173" s="2">
        <f>VLOOKUP($D173,DATA!$B$3:$G$2400,6,0)</f>
        <v>0</v>
      </c>
      <c r="V173" s="2">
        <f>VLOOKUP($D173,DATA!$B$3:$AY$2400,47,0)</f>
        <v>0</v>
      </c>
      <c r="W173" s="2">
        <f>VLOOKUP($D173,DATA!$B$3:$AY$2400,48,0)</f>
        <v>0</v>
      </c>
      <c r="X173" s="2">
        <f>VLOOKUP($D173,DATA!$B$3:$AY$2400,49,0)</f>
        <v>0</v>
      </c>
      <c r="Y173" s="44">
        <f>VLOOKUP($D173,DATA!$B$3:$AY$2400,50,0)</f>
        <v>0</v>
      </c>
      <c r="Z173" s="45">
        <f t="shared" si="14"/>
        <v>-1</v>
      </c>
      <c r="AA173" s="42">
        <f>_xll.BDP($D173,$AA$5)</f>
        <v>221.06666564941406</v>
      </c>
      <c r="AB173" s="59">
        <f t="shared" si="15"/>
        <v>5.4556435860392494E-2</v>
      </c>
      <c r="AC173" s="41">
        <f>$AD173/_xll.BDP($D173,$AC$5)-1</f>
        <v>1.2362969044284577E-2</v>
      </c>
      <c r="AD173" s="36">
        <f>_xll.BDP($D173,$AD$5)</f>
        <v>209.63</v>
      </c>
      <c r="AE173" s="37">
        <f t="shared" si="16"/>
        <v>-3.1484043314410942E-3</v>
      </c>
      <c r="AF173" s="38">
        <f>_xll.BDP($D173,$AF$5)</f>
        <v>210.29</v>
      </c>
      <c r="AG173" s="10">
        <f>_xll.BDP($D173,$AG$5)</f>
        <v>278.94</v>
      </c>
      <c r="AH173" s="12" t="e">
        <v>#NAME?</v>
      </c>
      <c r="AI173" s="10">
        <f>_xll.BDP($D173,$AI$5)</f>
        <v>183.7</v>
      </c>
      <c r="AJ173" s="12" t="e">
        <v>#NAME?</v>
      </c>
    </row>
    <row r="174" spans="3:36" x14ac:dyDescent="0.25">
      <c r="C174">
        <v>169</v>
      </c>
      <c r="D174" s="1" t="str">
        <f>DATA!B171</f>
        <v>CSX US Equity</v>
      </c>
      <c r="E174" s="1" t="str">
        <f>_xll.BDP($D174,$E$5)</f>
        <v>CSX CORP</v>
      </c>
      <c r="F174" s="2" t="str">
        <f>_xll.BDP($D174,$F$5)</f>
        <v>Road &amp; Rail</v>
      </c>
      <c r="G174" s="2" t="str">
        <f>_xll.BDP($D174,$G$5)</f>
        <v>Railroads</v>
      </c>
      <c r="H174" s="35" t="str">
        <f>_xll.BDP($D174,$H$5)</f>
        <v>20/04/2023</v>
      </c>
      <c r="I174" s="3">
        <f t="shared" ca="1" si="13"/>
        <v>73</v>
      </c>
      <c r="J174" s="2">
        <f>_xll.BDP($D174,$J$5)</f>
        <v>0.4</v>
      </c>
      <c r="K174" s="2" t="str">
        <f>_xll.BDP($D174,$K$5)</f>
        <v>29/11/2022</v>
      </c>
      <c r="L174" s="2" t="str">
        <f>_xll.BDP($D174,$L$5)</f>
        <v>15/12/2022</v>
      </c>
      <c r="M174" s="1" t="str">
        <f>_xll.BDP($D174,$M$5)</f>
        <v>UNITED STATES</v>
      </c>
      <c r="N174" s="1" t="str">
        <f>_xll.BDP($D174,$N$5)</f>
        <v>USD</v>
      </c>
      <c r="O174" s="4">
        <f>_xll.BDP($D174,$O$5)</f>
        <v>11.131414138641045</v>
      </c>
      <c r="P174" s="40">
        <f>_xll.BDP($D174,$P$5)</f>
        <v>17.580129783053028</v>
      </c>
      <c r="Q174" s="47">
        <f>_xll.BDP($D174,$Q$5)/1000000</f>
        <v>67487.320200900009</v>
      </c>
      <c r="R174" s="47">
        <f>_xll.BDP($D174,$R$5)</f>
        <v>83447.320200900009</v>
      </c>
      <c r="S174" s="47">
        <f t="shared" si="12"/>
        <v>15960</v>
      </c>
      <c r="T174" s="40">
        <f>_xll.BDP($D174,$T$5)</f>
        <v>2.1214940848065931</v>
      </c>
      <c r="U174" s="2">
        <f>VLOOKUP($D174,DATA!$B$3:$G$2400,6,0)</f>
        <v>0</v>
      </c>
      <c r="V174" s="2">
        <f>VLOOKUP($D174,DATA!$B$3:$AY$2400,47,0)</f>
        <v>0</v>
      </c>
      <c r="W174" s="2">
        <f>VLOOKUP($D174,DATA!$B$3:$AY$2400,48,0)</f>
        <v>0</v>
      </c>
      <c r="X174" s="2">
        <f>VLOOKUP($D174,DATA!$B$3:$AY$2400,49,0)</f>
        <v>0</v>
      </c>
      <c r="Y174" s="44">
        <f>VLOOKUP($D174,DATA!$B$3:$AY$2400,50,0)</f>
        <v>0</v>
      </c>
      <c r="Z174" s="45">
        <f t="shared" si="14"/>
        <v>-1</v>
      </c>
      <c r="AA174" s="42">
        <f>_xll.BDP($D174,$AA$5)</f>
        <v>34.192855834960938</v>
      </c>
      <c r="AB174" s="59">
        <f t="shared" si="15"/>
        <v>6.1395493868102946E-2</v>
      </c>
      <c r="AC174" s="41">
        <f>$AD174/_xll.BDP($D174,$AC$5)-1</f>
        <v>3.9864428663654028E-2</v>
      </c>
      <c r="AD174" s="36">
        <f>_xll.BDP($D174,$AD$5)</f>
        <v>32.215000000000003</v>
      </c>
      <c r="AE174" s="37">
        <f t="shared" si="16"/>
        <v>-1.7072792177556949E-3</v>
      </c>
      <c r="AF174" s="38">
        <f>_xll.BDP($D174,$AF$5)</f>
        <v>32.270000000000003</v>
      </c>
      <c r="AG174" s="10">
        <f>_xll.BDP($D174,$AG$5)</f>
        <v>38.630000000000003</v>
      </c>
      <c r="AH174" s="12" t="e">
        <v>#NAME?</v>
      </c>
      <c r="AI174" s="10">
        <f>_xll.BDP($D174,$AI$5)</f>
        <v>25.8</v>
      </c>
      <c r="AJ174" s="12" t="e">
        <v>#NAME?</v>
      </c>
    </row>
    <row r="175" spans="3:36" x14ac:dyDescent="0.25">
      <c r="C175">
        <v>170</v>
      </c>
      <c r="D175" s="1" t="str">
        <f>DATA!B172</f>
        <v>KSU US Equity</v>
      </c>
      <c r="E175" s="1" t="str">
        <f>_xll.BDP($D175,$E$5)</f>
        <v>KANSAS CITY SOUT</v>
      </c>
      <c r="F175" s="2" t="str">
        <f>_xll.BDP($D175,$F$5)</f>
        <v>Road &amp; Rail</v>
      </c>
      <c r="G175" s="2" t="str">
        <f>_xll.BDP($D175,$G$5)</f>
        <v>Railroads</v>
      </c>
      <c r="H175" s="35" t="str">
        <f>_xll.BDP($D175,$H$5)</f>
        <v>#N/A N/A</v>
      </c>
      <c r="I175" s="3" t="e">
        <f t="shared" ca="1" si="13"/>
        <v>#VALUE!</v>
      </c>
      <c r="J175" s="2">
        <f>_xll.BDP($D175,$J$5)</f>
        <v>0</v>
      </c>
      <c r="K175" s="2" t="str">
        <f>_xll.BDP($D175,$K$5)</f>
        <v>30/12/2021</v>
      </c>
      <c r="L175" s="2" t="str">
        <f>_xll.BDP($D175,$L$5)</f>
        <v>19/01/2022</v>
      </c>
      <c r="M175" s="1" t="str">
        <f>_xll.BDP($D175,$M$5)</f>
        <v>UNITED STATES</v>
      </c>
      <c r="N175" s="1" t="str">
        <f>_xll.BDP($D175,$N$5)</f>
        <v>USD</v>
      </c>
      <c r="O175" s="4" t="str">
        <f>_xll.BDP($D175,$O$5)</f>
        <v>#N/A N/A</v>
      </c>
      <c r="P175" s="40" t="str">
        <f>_xll.BDP($D175,$P$5)</f>
        <v>#N/A N/A</v>
      </c>
      <c r="Q175" s="47" t="e">
        <f>_xll.BDP($D175,$Q$5)/1000000</f>
        <v>#VALUE!</v>
      </c>
      <c r="R175" s="47" t="str">
        <f>_xll.BDP($D175,$R$5)</f>
        <v>#N/A N/A</v>
      </c>
      <c r="S175" s="47" t="e">
        <f t="shared" si="12"/>
        <v>#VALUE!</v>
      </c>
      <c r="T175" s="40">
        <f>_xll.BDP($D175,$T$5)</f>
        <v>2.2696538936959207</v>
      </c>
      <c r="U175" s="2">
        <f>VLOOKUP($D175,DATA!$B$3:$G$2400,6,0)</f>
        <v>0.12902332686767218</v>
      </c>
      <c r="V175" s="2" t="str">
        <f>VLOOKUP($D175,DATA!$B$3:$AY$2400,47,0)</f>
        <v>Strategical</v>
      </c>
      <c r="W175" s="2">
        <f>VLOOKUP($D175,DATA!$B$3:$AY$2400,48,0)</f>
        <v>107.69230769230769</v>
      </c>
      <c r="X175" s="2">
        <f>VLOOKUP($D175,DATA!$B$3:$AY$2400,49,0)</f>
        <v>93.333333333333329</v>
      </c>
      <c r="Y175" s="44">
        <f>VLOOKUP($D175,DATA!$B$3:$AY$2400,50,0)</f>
        <v>160</v>
      </c>
      <c r="Z175" s="45" t="e">
        <f t="shared" si="14"/>
        <v>#VALUE!</v>
      </c>
      <c r="AA175" s="42" t="str">
        <f>_xll.BDP($D175,$AA$5)</f>
        <v>#N/A N/A</v>
      </c>
      <c r="AB175" s="59" t="e">
        <f t="shared" si="15"/>
        <v>#VALUE!</v>
      </c>
      <c r="AC175" s="41" t="e">
        <f>$AD175/_xll.BDP($D175,$AC$5)-1</f>
        <v>#VALUE!</v>
      </c>
      <c r="AD175" s="36" t="str">
        <f>_xll.BDP($D175,$AD$5)</f>
        <v>#N/A Real Time</v>
      </c>
      <c r="AE175" s="37" t="e">
        <f t="shared" si="16"/>
        <v>#VALUE!</v>
      </c>
      <c r="AF175" s="38" t="str">
        <f>_xll.BDP($D175,$AF$5)</f>
        <v>#N/A N/A</v>
      </c>
      <c r="AG175" s="10" t="str">
        <f>_xll.BDP($D175,$AG$5)</f>
        <v>#N/A N/A</v>
      </c>
      <c r="AH175" s="12" t="e">
        <v>#NAME?</v>
      </c>
      <c r="AI175" s="10" t="str">
        <f>_xll.BDP($D175,$AI$5)</f>
        <v>#N/A N/A</v>
      </c>
      <c r="AJ175" s="12" t="e">
        <v>#NAME?</v>
      </c>
    </row>
    <row r="176" spans="3:36" x14ac:dyDescent="0.25">
      <c r="C176">
        <v>171</v>
      </c>
      <c r="D176" s="1" t="str">
        <f>DATA!B173</f>
        <v>CHRW US Equity</v>
      </c>
      <c r="E176" s="1" t="str">
        <f>_xll.BDP($D176,$E$5)</f>
        <v>CH ROBINSON</v>
      </c>
      <c r="F176" s="2" t="str">
        <f>_xll.BDP($D176,$F$5)</f>
        <v>Air Freight &amp; Logistics</v>
      </c>
      <c r="G176" s="2" t="str">
        <f>_xll.BDP($D176,$G$5)</f>
        <v>Air Freight &amp; Logistics</v>
      </c>
      <c r="H176" s="35" t="str">
        <f>_xll.BDP($D176,$H$5)</f>
        <v>27/04/2023</v>
      </c>
      <c r="I176" s="3">
        <f t="shared" ca="1" si="13"/>
        <v>80</v>
      </c>
      <c r="J176" s="2">
        <f>_xll.BDP($D176,$J$5)</f>
        <v>0.61</v>
      </c>
      <c r="K176" s="2" t="str">
        <f>_xll.BDP($D176,$K$5)</f>
        <v>01/12/2022</v>
      </c>
      <c r="L176" s="2" t="str">
        <f>_xll.BDP($D176,$L$5)</f>
        <v>03/01/2023</v>
      </c>
      <c r="M176" s="1" t="str">
        <f>_xll.BDP($D176,$M$5)</f>
        <v>UNITED STATES</v>
      </c>
      <c r="N176" s="1" t="str">
        <f>_xll.BDP($D176,$N$5)</f>
        <v>USD</v>
      </c>
      <c r="O176" s="4">
        <f>_xll.BDP($D176,$O$5)</f>
        <v>9.3284319282044983</v>
      </c>
      <c r="P176" s="40">
        <f>_xll.BDP($D176,$P$5)</f>
        <v>13.940065479597678</v>
      </c>
      <c r="Q176" s="47">
        <f>_xll.BDP($D176,$Q$5)/1000000</f>
        <v>12115.835541240001</v>
      </c>
      <c r="R176" s="47">
        <f>_xll.BDP($D176,$R$5)</f>
        <v>14259.521541240001</v>
      </c>
      <c r="S176" s="47">
        <f t="shared" si="12"/>
        <v>2143.6859999999997</v>
      </c>
      <c r="T176" s="40">
        <f>_xll.BDP($D176,$T$5)</f>
        <v>1.5015728898374714</v>
      </c>
      <c r="U176" s="2">
        <f>VLOOKUP($D176,DATA!$B$3:$G$2400,6,0)</f>
        <v>0</v>
      </c>
      <c r="V176" s="2">
        <f>VLOOKUP($D176,DATA!$B$3:$AY$2400,47,0)</f>
        <v>0</v>
      </c>
      <c r="W176" s="2">
        <f>VLOOKUP($D176,DATA!$B$3:$AY$2400,48,0)</f>
        <v>0</v>
      </c>
      <c r="X176" s="2">
        <f>VLOOKUP($D176,DATA!$B$3:$AY$2400,49,0)</f>
        <v>0</v>
      </c>
      <c r="Y176" s="44">
        <f>VLOOKUP($D176,DATA!$B$3:$AY$2400,50,0)</f>
        <v>0</v>
      </c>
      <c r="Z176" s="45">
        <f t="shared" si="14"/>
        <v>-1</v>
      </c>
      <c r="AA176" s="42">
        <f>_xll.BDP($D176,$AA$5)</f>
        <v>93.961540222167969</v>
      </c>
      <c r="AB176" s="59">
        <f t="shared" si="15"/>
        <v>-8.5977235192918555E-2</v>
      </c>
      <c r="AC176" s="41">
        <f>$AD176/_xll.BDP($D176,$AC$5)-1</f>
        <v>0.12276103101791169</v>
      </c>
      <c r="AD176" s="36">
        <f>_xll.BDP($D176,$AD$5)</f>
        <v>102.8</v>
      </c>
      <c r="AE176" s="37">
        <f t="shared" si="16"/>
        <v>-7.9766536964981267E-3</v>
      </c>
      <c r="AF176" s="38">
        <f>_xll.BDP($D176,$AF$5)</f>
        <v>103.62</v>
      </c>
      <c r="AG176" s="10">
        <f>_xll.BDP($D176,$AG$5)</f>
        <v>121.23</v>
      </c>
      <c r="AH176" s="12" t="e">
        <v>#NAME?</v>
      </c>
      <c r="AI176" s="10">
        <f>_xll.BDP($D176,$AI$5)</f>
        <v>86.6</v>
      </c>
      <c r="AJ176" s="12" t="e">
        <v>#NAME?</v>
      </c>
    </row>
    <row r="177" spans="3:36" x14ac:dyDescent="0.25">
      <c r="C177">
        <v>172</v>
      </c>
      <c r="D177" s="1" t="str">
        <f>DATA!B174</f>
        <v>EXPD US Equity</v>
      </c>
      <c r="E177" s="1" t="str">
        <f>_xll.BDP($D177,$E$5)</f>
        <v>EXPEDITORS INTL</v>
      </c>
      <c r="F177" s="2" t="str">
        <f>_xll.BDP($D177,$F$5)</f>
        <v>Air Freight &amp; Logistics</v>
      </c>
      <c r="G177" s="2" t="str">
        <f>_xll.BDP($D177,$G$5)</f>
        <v>Air Freight &amp; Logistics</v>
      </c>
      <c r="H177" s="35" t="str">
        <f>_xll.BDP($D177,$H$5)</f>
        <v>21/02/2023</v>
      </c>
      <c r="I177" s="3">
        <f t="shared" ca="1" si="13"/>
        <v>15</v>
      </c>
      <c r="J177" s="2">
        <f>_xll.BDP($D177,$J$5)</f>
        <v>1.1599999999999999</v>
      </c>
      <c r="K177" s="2" t="str">
        <f>_xll.BDP($D177,$K$5)</f>
        <v>30/11/2022</v>
      </c>
      <c r="L177" s="2" t="str">
        <f>_xll.BDP($D177,$L$5)</f>
        <v>15/12/2022</v>
      </c>
      <c r="M177" s="1" t="str">
        <f>_xll.BDP($D177,$M$5)</f>
        <v>UNITED STATES</v>
      </c>
      <c r="N177" s="4" t="str">
        <f>_xll.BDP($D177,$N$5)</f>
        <v>USD</v>
      </c>
      <c r="O177" s="4">
        <f>_xll.BDP($D177,$O$5)</f>
        <v>10.295597945850538</v>
      </c>
      <c r="P177" s="40">
        <f>_xll.BDP($D177,$P$5)</f>
        <v>12.105567515397272</v>
      </c>
      <c r="Q177" s="47">
        <f>_xll.BDP($D177,$Q$5)/1000000</f>
        <v>18339.672574079999</v>
      </c>
      <c r="R177" s="47">
        <f>_xll.BDP($D177,$R$5)</f>
        <v>16692.769574080001</v>
      </c>
      <c r="S177" s="47">
        <f t="shared" si="12"/>
        <v>-1646.9029999999984</v>
      </c>
      <c r="T177" s="40">
        <f>_xll.BDP($D177,$T$5)</f>
        <v>-0.76195567808155207</v>
      </c>
      <c r="U177" s="2">
        <f>VLOOKUP($D177,DATA!$B$3:$G$2400,6,0)</f>
        <v>0</v>
      </c>
      <c r="V177" s="2">
        <f>VLOOKUP($D177,DATA!$B$3:$AY$2400,47,0)</f>
        <v>0</v>
      </c>
      <c r="W177" s="2">
        <f>VLOOKUP($D177,DATA!$B$3:$AY$2400,48,0)</f>
        <v>0</v>
      </c>
      <c r="X177" s="2">
        <f>VLOOKUP($D177,DATA!$B$3:$AY$2400,49,0)</f>
        <v>0</v>
      </c>
      <c r="Y177" s="44">
        <f>VLOOKUP($D177,DATA!$B$3:$AY$2400,50,0)</f>
        <v>0</v>
      </c>
      <c r="Z177" s="45">
        <f t="shared" si="14"/>
        <v>-1</v>
      </c>
      <c r="AA177" s="42">
        <f>_xll.BDP($D177,$AA$5)</f>
        <v>102.35294342041016</v>
      </c>
      <c r="AB177" s="59">
        <f t="shared" si="15"/>
        <v>-0.11001310012251497</v>
      </c>
      <c r="AC177" s="41">
        <f>$AD177/_xll.BDP($D177,$AC$5)-1</f>
        <v>0.10666859122401839</v>
      </c>
      <c r="AD177" s="36">
        <f>_xll.BDP($D177,$AD$5)</f>
        <v>115.005</v>
      </c>
      <c r="AE177" s="37">
        <f t="shared" si="16"/>
        <v>-1.7607930089996136E-2</v>
      </c>
      <c r="AF177" s="38">
        <f>_xll.BDP($D177,$AF$5)</f>
        <v>117.03</v>
      </c>
      <c r="AG177" s="10">
        <f>_xll.BDP($D177,$AG$5)</f>
        <v>119.9</v>
      </c>
      <c r="AH177" s="12" t="e">
        <v>#NAME?</v>
      </c>
      <c r="AI177" s="10">
        <f>_xll.BDP($D177,$AI$5)</f>
        <v>86.08</v>
      </c>
      <c r="AJ177" s="12" t="e">
        <v>#NAME?</v>
      </c>
    </row>
    <row r="178" spans="3:36" x14ac:dyDescent="0.25">
      <c r="C178">
        <v>173</v>
      </c>
      <c r="D178" s="1" t="str">
        <f>DATA!B175</f>
        <v>UPS US Equity</v>
      </c>
      <c r="E178" s="1" t="str">
        <f>_xll.BDP($D178,$E$5)</f>
        <v>UNITED PARCEL-B</v>
      </c>
      <c r="F178" s="2" t="str">
        <f>_xll.BDP($D178,$F$5)</f>
        <v>Air Freight &amp; Logistics</v>
      </c>
      <c r="G178" s="2" t="str">
        <f>_xll.BDP($D178,$G$5)</f>
        <v>Air Freight &amp; Logistics</v>
      </c>
      <c r="H178" s="35" t="str">
        <f>_xll.BDP($D178,$H$5)</f>
        <v>25/04/2023</v>
      </c>
      <c r="I178" s="3">
        <f t="shared" ca="1" si="13"/>
        <v>78</v>
      </c>
      <c r="J178" s="2">
        <f>_xll.BDP($D178,$J$5)</f>
        <v>6.18</v>
      </c>
      <c r="K178" s="2" t="str">
        <f>_xll.BDP($D178,$K$5)</f>
        <v>17/02/2023</v>
      </c>
      <c r="L178" s="2" t="str">
        <f>_xll.BDP($D178,$L$5)</f>
        <v>10/03/2023</v>
      </c>
      <c r="M178" s="1" t="str">
        <f>_xll.BDP($D178,$M$5)</f>
        <v>UNITED STATES</v>
      </c>
      <c r="N178" s="1" t="str">
        <f>_xll.BDP($D178,$N$5)</f>
        <v>USD</v>
      </c>
      <c r="O178" s="4">
        <f>_xll.BDP($D178,$O$5)</f>
        <v>10.103303316325636</v>
      </c>
      <c r="P178" s="40">
        <f>_xll.BDP($D178,$P$5)</f>
        <v>14.155189846990758</v>
      </c>
      <c r="Q178" s="47">
        <f>_xll.BDP($D178,$Q$5)/1000000</f>
        <v>163261.95150408</v>
      </c>
      <c r="R178" s="47">
        <f>_xll.BDP($D178,$R$5)</f>
        <v>179204.95150408</v>
      </c>
      <c r="S178" s="47">
        <f t="shared" si="12"/>
        <v>15943</v>
      </c>
      <c r="T178" s="40">
        <f>_xll.BDP($D178,$T$5)</f>
        <v>0.94639885904444976</v>
      </c>
      <c r="U178" s="2">
        <f>VLOOKUP($D178,DATA!$B$3:$G$2400,6,0)</f>
        <v>0</v>
      </c>
      <c r="V178" s="2">
        <f>VLOOKUP($D178,DATA!$B$3:$AY$2400,47,0)</f>
        <v>0</v>
      </c>
      <c r="W178" s="2">
        <f>VLOOKUP($D178,DATA!$B$3:$AY$2400,48,0)</f>
        <v>0</v>
      </c>
      <c r="X178" s="2">
        <f>VLOOKUP($D178,DATA!$B$3:$AY$2400,49,0)</f>
        <v>0</v>
      </c>
      <c r="Y178" s="44">
        <f>VLOOKUP($D178,DATA!$B$3:$AY$2400,50,0)</f>
        <v>0</v>
      </c>
      <c r="Z178" s="45">
        <f t="shared" si="14"/>
        <v>-1</v>
      </c>
      <c r="AA178" s="42">
        <f>_xll.BDP($D178,$AA$5)</f>
        <v>193.83871459960938</v>
      </c>
      <c r="AB178" s="59">
        <f t="shared" si="15"/>
        <v>2.4355094856044923E-2</v>
      </c>
      <c r="AC178" s="41">
        <f>$AD178/_xll.BDP($D178,$AC$5)-1</f>
        <v>8.8529682466635951E-2</v>
      </c>
      <c r="AD178" s="36">
        <f>_xll.BDP($D178,$AD$5)</f>
        <v>189.23</v>
      </c>
      <c r="AE178" s="37">
        <f t="shared" si="16"/>
        <v>-1.2841515615917174E-2</v>
      </c>
      <c r="AF178" s="38">
        <f>_xll.BDP($D178,$AF$5)</f>
        <v>191.66</v>
      </c>
      <c r="AG178" s="10">
        <f>_xll.BDP($D178,$AG$5)</f>
        <v>230.35</v>
      </c>
      <c r="AH178" s="12" t="e">
        <v>#NAME?</v>
      </c>
      <c r="AI178" s="10">
        <f>_xll.BDP($D178,$AI$5)</f>
        <v>154.87200000000001</v>
      </c>
      <c r="AJ178" s="12" t="e">
        <v>#NAME?</v>
      </c>
    </row>
    <row r="179" spans="3:36" x14ac:dyDescent="0.25">
      <c r="C179">
        <v>174</v>
      </c>
      <c r="D179" s="1" t="str">
        <f>DATA!B176</f>
        <v>LSTR US Equity</v>
      </c>
      <c r="E179" s="1" t="str">
        <f>_xll.BDP($D179,$E$5)</f>
        <v>LANDSTAR SYSTEM</v>
      </c>
      <c r="F179" s="2" t="str">
        <f>_xll.BDP($D179,$F$5)</f>
        <v>Road &amp; Rail</v>
      </c>
      <c r="G179" s="2" t="str">
        <f>_xll.BDP($D179,$G$5)</f>
        <v>Trucking</v>
      </c>
      <c r="H179" s="35" t="str">
        <f>_xll.BDP($D179,$H$5)</f>
        <v>20/04/2023</v>
      </c>
      <c r="I179" s="3">
        <f t="shared" ca="1" si="13"/>
        <v>73</v>
      </c>
      <c r="J179" s="2">
        <f>_xll.BDP($D179,$J$5)</f>
        <v>3.1</v>
      </c>
      <c r="K179" s="2" t="str">
        <f>_xll.BDP($D179,$K$5)</f>
        <v>10/02/2023</v>
      </c>
      <c r="L179" s="2" t="str">
        <f>_xll.BDP($D179,$L$5)</f>
        <v>10/03/2023</v>
      </c>
      <c r="M179" s="1" t="str">
        <f>_xll.BDP($D179,$M$5)</f>
        <v>UNITED STATES</v>
      </c>
      <c r="N179" s="1" t="str">
        <f>_xll.BDP($D179,$N$5)</f>
        <v>USD</v>
      </c>
      <c r="O179" s="4">
        <f>_xll.BDP($D179,$O$5)</f>
        <v>8.9976181618873081</v>
      </c>
      <c r="P179" s="40">
        <f>_xll.BDP($D179,$P$5)</f>
        <v>15.416080968502696</v>
      </c>
      <c r="Q179" s="47">
        <f>_xll.BDP($D179,$Q$5)/1000000</f>
        <v>6489.1806169500005</v>
      </c>
      <c r="R179" s="47">
        <f>_xll.BDP($D179,$R$5)</f>
        <v>6291.9976169500005</v>
      </c>
      <c r="S179" s="47">
        <f t="shared" si="12"/>
        <v>-197.18299999999999</v>
      </c>
      <c r="T179" s="40">
        <f>_xll.BDP($D179,$T$5)</f>
        <v>-0.3142799308907066</v>
      </c>
      <c r="U179" s="2">
        <f>VLOOKUP($D179,DATA!$B$3:$G$2400,6,0)</f>
        <v>0</v>
      </c>
      <c r="V179" s="2">
        <f>VLOOKUP($D179,DATA!$B$3:$AY$2400,47,0)</f>
        <v>0</v>
      </c>
      <c r="W179" s="2">
        <f>VLOOKUP($D179,DATA!$B$3:$AY$2400,48,0)</f>
        <v>0</v>
      </c>
      <c r="X179" s="2">
        <f>VLOOKUP($D179,DATA!$B$3:$AY$2400,49,0)</f>
        <v>0</v>
      </c>
      <c r="Y179" s="44">
        <f>VLOOKUP($D179,DATA!$B$3:$AY$2400,50,0)</f>
        <v>0</v>
      </c>
      <c r="Z179" s="45">
        <f t="shared" si="14"/>
        <v>-1</v>
      </c>
      <c r="AA179" s="42">
        <f>_xll.BDP($D179,$AA$5)</f>
        <v>175</v>
      </c>
      <c r="AB179" s="59">
        <f t="shared" si="15"/>
        <v>-3.6767943637164291E-2</v>
      </c>
      <c r="AC179" s="41">
        <f>$AD179/_xll.BDP($D179,$AC$5)-1</f>
        <v>0.12890227178533453</v>
      </c>
      <c r="AD179" s="36">
        <f>_xll.BDP($D179,$AD$5)</f>
        <v>181.68</v>
      </c>
      <c r="AE179" s="37">
        <f t="shared" si="16"/>
        <v>5.173932188463219E-3</v>
      </c>
      <c r="AF179" s="38">
        <f>_xll.BDP($D179,$AF$5)</f>
        <v>180.74</v>
      </c>
      <c r="AG179" s="10">
        <f>_xll.BDP($D179,$AG$5)</f>
        <v>188.465</v>
      </c>
      <c r="AH179" s="12" t="e">
        <v>#NAME?</v>
      </c>
      <c r="AI179" s="10">
        <f>_xll.BDP($D179,$AI$5)</f>
        <v>135.4957</v>
      </c>
      <c r="AJ179" s="12" t="e">
        <v>#NAME?</v>
      </c>
    </row>
    <row r="180" spans="3:36" x14ac:dyDescent="0.25">
      <c r="C180">
        <v>175</v>
      </c>
      <c r="D180" s="1" t="str">
        <f>DATA!B177</f>
        <v>EFX US Equity</v>
      </c>
      <c r="E180" s="1" t="str">
        <f>_xll.BDP($D180,$E$5)</f>
        <v>EQUIFAX INC</v>
      </c>
      <c r="F180" s="2" t="str">
        <f>_xll.BDP($D180,$F$5)</f>
        <v>Professional Services</v>
      </c>
      <c r="G180" s="2" t="str">
        <f>_xll.BDP($D180,$G$5)</f>
        <v>Research &amp; Consulting Services</v>
      </c>
      <c r="H180" s="35" t="str">
        <f>_xll.BDP($D180,$H$5)</f>
        <v>08/02/2023</v>
      </c>
      <c r="I180" s="3">
        <f t="shared" ca="1" si="13"/>
        <v>2</v>
      </c>
      <c r="J180" s="2">
        <f>_xll.BDP($D180,$J$5)</f>
        <v>1.56</v>
      </c>
      <c r="K180" s="2" t="str">
        <f>_xll.BDP($D180,$K$5)</f>
        <v>21/02/2023</v>
      </c>
      <c r="L180" s="2" t="str">
        <f>_xll.BDP($D180,$L$5)</f>
        <v>15/03/2023</v>
      </c>
      <c r="M180" s="1" t="str">
        <f>_xll.BDP($D180,$M$5)</f>
        <v>UNITED STATES</v>
      </c>
      <c r="N180" s="1" t="str">
        <f>_xll.BDP($D180,$N$5)</f>
        <v>USD</v>
      </c>
      <c r="O180" s="4">
        <f>_xll.BDP($D180,$O$5)</f>
        <v>24.841327939655695</v>
      </c>
      <c r="P180" s="40">
        <f>_xll.BDP($D180,$P$5)</f>
        <v>33.266528668879332</v>
      </c>
      <c r="Q180" s="47">
        <f>_xll.BDP($D180,$Q$5)/1000000</f>
        <v>27204.48105522</v>
      </c>
      <c r="R180" s="47">
        <f>_xll.BDP($D180,$R$5)</f>
        <v>32861.48105522</v>
      </c>
      <c r="S180" s="47">
        <f t="shared" si="12"/>
        <v>5657</v>
      </c>
      <c r="T180" s="40">
        <f>_xll.BDP($D180,$T$5)</f>
        <v>3.335738364184754</v>
      </c>
      <c r="U180" s="2">
        <f>VLOOKUP($D180,DATA!$B$3:$G$2400,6,0)</f>
        <v>0</v>
      </c>
      <c r="V180" s="2">
        <f>VLOOKUP($D180,DATA!$B$3:$AY$2400,47,0)</f>
        <v>0</v>
      </c>
      <c r="W180" s="2">
        <f>VLOOKUP($D180,DATA!$B$3:$AY$2400,48,0)</f>
        <v>0</v>
      </c>
      <c r="X180" s="2">
        <f>VLOOKUP($D180,DATA!$B$3:$AY$2400,49,0)</f>
        <v>0</v>
      </c>
      <c r="Y180" s="44">
        <f>VLOOKUP($D180,DATA!$B$3:$AY$2400,50,0)</f>
        <v>0</v>
      </c>
      <c r="Z180" s="45">
        <f t="shared" ref="Z180:Z243" si="17">(Y180/AD180)-1</f>
        <v>-1</v>
      </c>
      <c r="AA180" s="42">
        <f>_xll.BDP($D180,$AA$5)</f>
        <v>212.36842346191406</v>
      </c>
      <c r="AB180" s="59">
        <f t="shared" si="15"/>
        <v>-4.5363555417090473E-2</v>
      </c>
      <c r="AC180" s="41">
        <f>$AD180/_xll.BDP($D180,$AC$5)-1</f>
        <v>0.14457707347190785</v>
      </c>
      <c r="AD180" s="36">
        <f>_xll.BDP($D180,$AD$5)</f>
        <v>222.46</v>
      </c>
      <c r="AE180" s="37">
        <f t="shared" si="16"/>
        <v>-1.5868021217297495E-2</v>
      </c>
      <c r="AF180" s="38">
        <f>_xll.BDP($D180,$AF$5)</f>
        <v>225.99</v>
      </c>
      <c r="AG180" s="10">
        <f>_xll.BDP($D180,$AG$5)</f>
        <v>243.79</v>
      </c>
      <c r="AH180" s="12" t="e">
        <v>#NAME?</v>
      </c>
      <c r="AI180" s="10">
        <f>_xll.BDP($D180,$AI$5)</f>
        <v>145.97999999999999</v>
      </c>
      <c r="AJ180" s="12" t="e">
        <v>#NAME?</v>
      </c>
    </row>
    <row r="181" spans="3:36" x14ac:dyDescent="0.25">
      <c r="C181">
        <v>176</v>
      </c>
      <c r="D181" s="1" t="str">
        <f>DATA!B178</f>
        <v>TRU US Equity</v>
      </c>
      <c r="E181" s="1" t="str">
        <f>_xll.BDP($D181,$E$5)</f>
        <v>TRANSUNION</v>
      </c>
      <c r="F181" s="2" t="str">
        <f>_xll.BDP($D181,$F$5)</f>
        <v>Professional Services</v>
      </c>
      <c r="G181" s="2" t="str">
        <f>_xll.BDP($D181,$G$5)</f>
        <v>Research &amp; Consulting Services</v>
      </c>
      <c r="H181" s="35" t="str">
        <f>_xll.BDP($D181,$H$5)</f>
        <v>14/02/2023</v>
      </c>
      <c r="I181" s="3">
        <f t="shared" ca="1" si="13"/>
        <v>8</v>
      </c>
      <c r="J181" s="2">
        <f>_xll.BDP($D181,$J$5)</f>
        <v>0.36000000000000004</v>
      </c>
      <c r="K181" s="2" t="str">
        <f>_xll.BDP($D181,$K$5)</f>
        <v>16/11/2022</v>
      </c>
      <c r="L181" s="2" t="str">
        <f>_xll.BDP($D181,$L$5)</f>
        <v>02/12/2022</v>
      </c>
      <c r="M181" s="1" t="str">
        <f>_xll.BDP($D181,$M$5)</f>
        <v>UNITED STATES</v>
      </c>
      <c r="N181" s="1" t="str">
        <f>_xll.BDP($D181,$N$5)</f>
        <v>USD</v>
      </c>
      <c r="O181" s="4">
        <f>_xll.BDP($D181,$O$5)</f>
        <v>23.829520500347463</v>
      </c>
      <c r="P181" s="40">
        <f>_xll.BDP($D181,$P$5)</f>
        <v>33.812546518677841</v>
      </c>
      <c r="Q181" s="47">
        <f>_xll.BDP($D181,$Q$5)/1000000</f>
        <v>13652.794999999998</v>
      </c>
      <c r="R181" s="47">
        <f>_xll.BDP($D181,$R$5)</f>
        <v>18953.994999999999</v>
      </c>
      <c r="S181" s="47">
        <f t="shared" si="12"/>
        <v>5301.2000000000007</v>
      </c>
      <c r="T181" s="40">
        <f>_xll.BDP($D181,$T$5)</f>
        <v>4.8228857566765573</v>
      </c>
      <c r="U181" s="2">
        <f>VLOOKUP($D181,DATA!$B$3:$G$2400,6,0)</f>
        <v>0</v>
      </c>
      <c r="V181" s="2">
        <f>VLOOKUP($D181,DATA!$B$3:$AY$2400,47,0)</f>
        <v>0</v>
      </c>
      <c r="W181" s="2">
        <f>VLOOKUP($D181,DATA!$B$3:$AY$2400,48,0)</f>
        <v>0</v>
      </c>
      <c r="X181" s="2">
        <f>VLOOKUP($D181,DATA!$B$3:$AY$2400,49,0)</f>
        <v>0</v>
      </c>
      <c r="Y181" s="44">
        <f>VLOOKUP($D181,DATA!$B$3:$AY$2400,50,0)</f>
        <v>0</v>
      </c>
      <c r="Z181" s="45">
        <f t="shared" si="17"/>
        <v>-1</v>
      </c>
      <c r="AA181" s="42">
        <f>_xll.BDP($D181,$AA$5)</f>
        <v>79.366668701171875</v>
      </c>
      <c r="AB181" s="59">
        <f t="shared" si="15"/>
        <v>0.11509193819700569</v>
      </c>
      <c r="AC181" s="41">
        <f>$AD181/_xll.BDP($D181,$AC$5)-1</f>
        <v>0.25418502202643167</v>
      </c>
      <c r="AD181" s="36">
        <f>_xll.BDP($D181,$AD$5)</f>
        <v>71.174999999999997</v>
      </c>
      <c r="AE181" s="37">
        <f t="shared" si="16"/>
        <v>-6.8141903758342035E-3</v>
      </c>
      <c r="AF181" s="38">
        <f>_xll.BDP($D181,$AF$5)</f>
        <v>71.66</v>
      </c>
      <c r="AG181" s="10">
        <f>_xll.BDP($D181,$AG$5)</f>
        <v>105.23</v>
      </c>
      <c r="AH181" s="12" t="e">
        <v>#NAME?</v>
      </c>
      <c r="AI181" s="10">
        <f>_xll.BDP($D181,$AI$5)</f>
        <v>50.32</v>
      </c>
      <c r="AJ181" s="12" t="e">
        <v>#NAME?</v>
      </c>
    </row>
    <row r="182" spans="3:36" x14ac:dyDescent="0.25">
      <c r="C182">
        <v>177</v>
      </c>
      <c r="D182" s="1" t="str">
        <f>DATA!B179</f>
        <v>MCO US Equity</v>
      </c>
      <c r="E182" s="1" t="str">
        <f>_xll.BDP($D182,$E$5)</f>
        <v>MOODY'S CORP</v>
      </c>
      <c r="F182" s="2" t="str">
        <f>_xll.BDP($D182,$F$5)</f>
        <v>Capital Markets</v>
      </c>
      <c r="G182" s="2" t="str">
        <f>_xll.BDP($D182,$G$5)</f>
        <v>Financial Exchanges &amp; Data</v>
      </c>
      <c r="H182" s="35" t="str">
        <f>_xll.BDP($D182,$H$5)</f>
        <v>02/05/2023</v>
      </c>
      <c r="I182" s="3">
        <f t="shared" ca="1" si="13"/>
        <v>85</v>
      </c>
      <c r="J182" s="2">
        <f>_xll.BDP($D182,$J$5)</f>
        <v>3.08</v>
      </c>
      <c r="K182" s="2" t="str">
        <f>_xll.BDP($D182,$K$5)</f>
        <v>23/02/2023</v>
      </c>
      <c r="L182" s="2" t="str">
        <f>_xll.BDP($D182,$L$5)</f>
        <v>17/03/2023</v>
      </c>
      <c r="M182" s="1" t="str">
        <f>_xll.BDP($D182,$M$5)</f>
        <v>UNITED STATES</v>
      </c>
      <c r="N182" s="1" t="str">
        <f>_xll.BDP($D182,$N$5)</f>
        <v>USD</v>
      </c>
      <c r="O182" s="4">
        <f>_xll.BDP($D182,$O$5)</f>
        <v>24.661605670103093</v>
      </c>
      <c r="P182" s="40">
        <f>_xll.BDP($D182,$P$5)</f>
        <v>41.46411418374484</v>
      </c>
      <c r="Q182" s="47">
        <f>_xll.BDP($D182,$Q$5)/1000000</f>
        <v>57988.295999999995</v>
      </c>
      <c r="R182" s="47">
        <f>_xll.BDP($D182,$R$5)</f>
        <v>64162.295999999995</v>
      </c>
      <c r="S182" s="47">
        <f t="shared" si="12"/>
        <v>6174</v>
      </c>
      <c r="T182" s="40">
        <f>_xll.BDP($D182,$T$5)</f>
        <v>2.6275711159737418</v>
      </c>
      <c r="U182" s="2">
        <f>VLOOKUP($D182,DATA!$B$3:$G$2400,6,0)</f>
        <v>0</v>
      </c>
      <c r="V182" s="2">
        <f>VLOOKUP($D182,DATA!$B$3:$AY$2400,47,0)</f>
        <v>0</v>
      </c>
      <c r="W182" s="2">
        <f>VLOOKUP($D182,DATA!$B$3:$AY$2400,48,0)</f>
        <v>0</v>
      </c>
      <c r="X182" s="2">
        <f>VLOOKUP($D182,DATA!$B$3:$AY$2400,49,0)</f>
        <v>0</v>
      </c>
      <c r="Y182" s="44">
        <f>VLOOKUP($D182,DATA!$B$3:$AY$2400,50,0)</f>
        <v>0</v>
      </c>
      <c r="Z182" s="45">
        <f t="shared" si="17"/>
        <v>-1</v>
      </c>
      <c r="AA182" s="42">
        <f>_xll.BDP($D182,$AA$5)</f>
        <v>321.64706420898438</v>
      </c>
      <c r="AB182" s="59">
        <f t="shared" si="15"/>
        <v>1.2551357454461787E-2</v>
      </c>
      <c r="AC182" s="41">
        <f>$AD182/_xll.BDP($D182,$AC$5)-1</f>
        <v>0.14011915871078906</v>
      </c>
      <c r="AD182" s="36">
        <f>_xll.BDP($D182,$AD$5)</f>
        <v>317.66000000000003</v>
      </c>
      <c r="AE182" s="37">
        <f t="shared" si="16"/>
        <v>-2.1091733299754417E-2</v>
      </c>
      <c r="AF182" s="38">
        <f>_xll.BDP($D182,$AF$5)</f>
        <v>324.36</v>
      </c>
      <c r="AG182" s="10">
        <f>_xll.BDP($D182,$AG$5)</f>
        <v>354.81</v>
      </c>
      <c r="AH182" s="12" t="e">
        <v>#NAME?</v>
      </c>
      <c r="AI182" s="10">
        <f>_xll.BDP($D182,$AI$5)</f>
        <v>230.16</v>
      </c>
      <c r="AJ182" s="12" t="e">
        <v>#NAME?</v>
      </c>
    </row>
    <row r="183" spans="3:36" x14ac:dyDescent="0.25">
      <c r="C183">
        <v>178</v>
      </c>
      <c r="D183" s="1" t="str">
        <f>DATA!B180</f>
        <v>SPGI US Equity</v>
      </c>
      <c r="E183" s="1" t="str">
        <f>_xll.BDP($D183,$E$5)</f>
        <v>S&amp;P GLOBAL INC</v>
      </c>
      <c r="F183" s="2" t="str">
        <f>_xll.BDP($D183,$F$5)</f>
        <v>Capital Markets</v>
      </c>
      <c r="G183" s="2" t="str">
        <f>_xll.BDP($D183,$G$5)</f>
        <v>Financial Exchanges &amp; Data</v>
      </c>
      <c r="H183" s="35" t="str">
        <f>_xll.BDP($D183,$H$5)</f>
        <v>09/02/2023</v>
      </c>
      <c r="I183" s="3">
        <f t="shared" ca="1" si="13"/>
        <v>3</v>
      </c>
      <c r="J183" s="2">
        <f>_xll.BDP($D183,$J$5)</f>
        <v>3.08</v>
      </c>
      <c r="K183" s="2" t="str">
        <f>_xll.BDP($D183,$K$5)</f>
        <v>23/02/2023</v>
      </c>
      <c r="L183" s="2" t="str">
        <f>_xll.BDP($D183,$L$5)</f>
        <v>10/03/2023</v>
      </c>
      <c r="M183" s="1" t="str">
        <f>_xll.BDP($D183,$M$5)</f>
        <v>UNITED STATES</v>
      </c>
      <c r="N183" s="1" t="str">
        <f>_xll.BDP($D183,$N$5)</f>
        <v>USD</v>
      </c>
      <c r="O183" s="4">
        <f>_xll.BDP($D183,$O$5)</f>
        <v>24.072628682148032</v>
      </c>
      <c r="P183" s="40">
        <f>_xll.BDP($D183,$P$5)</f>
        <v>42.027119561629299</v>
      </c>
      <c r="Q183" s="47">
        <f>_xll.BDP($D183,$Q$5)/1000000</f>
        <v>119498.55300000001</v>
      </c>
      <c r="R183" s="47">
        <f>_xll.BDP($D183,$R$5)</f>
        <v>132839.55300000001</v>
      </c>
      <c r="S183" s="47">
        <f t="shared" si="12"/>
        <v>13341</v>
      </c>
      <c r="T183" s="40">
        <f>_xll.BDP($D183,$T$5)</f>
        <v>1.6725678358702847</v>
      </c>
      <c r="U183" s="2">
        <f>VLOOKUP($D183,DATA!$B$3:$G$2400,6,0)</f>
        <v>0</v>
      </c>
      <c r="V183" s="2">
        <f>VLOOKUP($D183,DATA!$B$3:$AY$2400,47,0)</f>
        <v>0</v>
      </c>
      <c r="W183" s="2">
        <f>VLOOKUP($D183,DATA!$B$3:$AY$2400,48,0)</f>
        <v>0</v>
      </c>
      <c r="X183" s="2">
        <f>VLOOKUP($D183,DATA!$B$3:$AY$2400,49,0)</f>
        <v>0</v>
      </c>
      <c r="Y183" s="44">
        <f>VLOOKUP($D183,DATA!$B$3:$AY$2400,50,0)</f>
        <v>0</v>
      </c>
      <c r="Z183" s="45">
        <f t="shared" si="17"/>
        <v>-1</v>
      </c>
      <c r="AA183" s="42">
        <f>_xll.BDP($D183,$AA$5)</f>
        <v>397.42105102539063</v>
      </c>
      <c r="AB183" s="59">
        <f t="shared" si="15"/>
        <v>7.6350922258187515E-2</v>
      </c>
      <c r="AC183" s="41">
        <f>$AD183/_xll.BDP($D183,$AC$5)-1</f>
        <v>0.10237654505284532</v>
      </c>
      <c r="AD183" s="36">
        <f>_xll.BDP($D183,$AD$5)</f>
        <v>369.23</v>
      </c>
      <c r="AE183" s="37">
        <f t="shared" si="16"/>
        <v>-9.966687430598831E-3</v>
      </c>
      <c r="AF183" s="38">
        <f>_xll.BDP($D183,$AF$5)</f>
        <v>372.91</v>
      </c>
      <c r="AG183" s="10">
        <f>_xll.BDP($D183,$AG$5)</f>
        <v>423.54500000000002</v>
      </c>
      <c r="AH183" s="12" t="e">
        <v>#NAME?</v>
      </c>
      <c r="AI183" s="10">
        <f>_xll.BDP($D183,$AI$5)</f>
        <v>279.32</v>
      </c>
      <c r="AJ183" s="12" t="e">
        <v>#NAME?</v>
      </c>
    </row>
    <row r="184" spans="3:36" x14ac:dyDescent="0.25">
      <c r="C184">
        <v>179</v>
      </c>
      <c r="D184" s="1" t="str">
        <f>DATA!B181</f>
        <v>ADP US Equity</v>
      </c>
      <c r="E184" s="1" t="str">
        <f>_xll.BDP($D184,$E$5)</f>
        <v>AUTOMATIC DATA</v>
      </c>
      <c r="F184" s="2" t="str">
        <f>_xll.BDP($D184,$F$5)</f>
        <v>IT Services</v>
      </c>
      <c r="G184" s="2" t="str">
        <f>_xll.BDP($D184,$G$5)</f>
        <v>Data Processing &amp; Outsourced S</v>
      </c>
      <c r="H184" s="35" t="str">
        <f>_xll.BDP($D184,$H$5)</f>
        <v>27/04/2023</v>
      </c>
      <c r="I184" s="3">
        <f t="shared" ca="1" si="13"/>
        <v>80</v>
      </c>
      <c r="J184" s="2">
        <f>_xll.BDP($D184,$J$5)</f>
        <v>4.05</v>
      </c>
      <c r="K184" s="2" t="str">
        <f>_xll.BDP($D184,$K$5)</f>
        <v>09/03/2023</v>
      </c>
      <c r="L184" s="2" t="str">
        <f>_xll.BDP($D184,$L$5)</f>
        <v>01/04/2023</v>
      </c>
      <c r="M184" s="1" t="str">
        <f>_xll.BDP($D184,$M$5)</f>
        <v>UNITED STATES</v>
      </c>
      <c r="N184" s="1" t="str">
        <f>_xll.BDP($D184,$N$5)</f>
        <v>USD</v>
      </c>
      <c r="O184" s="4">
        <f>_xll.BDP($D184,$O$5)</f>
        <v>19.969621597501114</v>
      </c>
      <c r="P184" s="40">
        <f>_xll.BDP($D184,$P$5)</f>
        <v>29.731528132135189</v>
      </c>
      <c r="Q184" s="47">
        <f>_xll.BDP($D184,$Q$5)/1000000</f>
        <v>93266.388588779999</v>
      </c>
      <c r="R184" s="47">
        <f>_xll.BDP($D184,$R$5)</f>
        <v>95321.888588779999</v>
      </c>
      <c r="S184" s="47">
        <f t="shared" si="12"/>
        <v>2055.5</v>
      </c>
      <c r="T184" s="40">
        <f>_xll.BDP($D184,$T$5)</f>
        <v>0.42926656085540049</v>
      </c>
      <c r="U184" s="2">
        <f>VLOOKUP($D184,DATA!$B$3:$G$2400,6,0)</f>
        <v>0</v>
      </c>
      <c r="V184" s="2">
        <f>VLOOKUP($D184,DATA!$B$3:$AY$2400,47,0)</f>
        <v>0</v>
      </c>
      <c r="W184" s="2">
        <f>VLOOKUP($D184,DATA!$B$3:$AY$2400,48,0)</f>
        <v>0</v>
      </c>
      <c r="X184" s="2">
        <f>VLOOKUP($D184,DATA!$B$3:$AY$2400,49,0)</f>
        <v>0</v>
      </c>
      <c r="Y184" s="44">
        <f>VLOOKUP($D184,DATA!$B$3:$AY$2400,50,0)</f>
        <v>0</v>
      </c>
      <c r="Z184" s="45">
        <f t="shared" si="17"/>
        <v>-1</v>
      </c>
      <c r="AA184" s="42">
        <f>_xll.BDP($D184,$AA$5)</f>
        <v>246.55555725097656</v>
      </c>
      <c r="AB184" s="59">
        <f t="shared" si="15"/>
        <v>9.5510340580185593E-2</v>
      </c>
      <c r="AC184" s="41">
        <f>$AD184/_xll.BDP($D184,$AC$5)-1</f>
        <v>-5.7774428535543931E-2</v>
      </c>
      <c r="AD184" s="36">
        <f>_xll.BDP($D184,$AD$5)</f>
        <v>225.06</v>
      </c>
      <c r="AE184" s="37">
        <f t="shared" si="16"/>
        <v>-1.1108148938060961E-3</v>
      </c>
      <c r="AF184" s="38">
        <f>_xll.BDP($D184,$AF$5)</f>
        <v>225.31</v>
      </c>
      <c r="AG184" s="10">
        <f>_xll.BDP($D184,$AG$5)</f>
        <v>274.92</v>
      </c>
      <c r="AH184" s="12" t="e">
        <v>#NAME?</v>
      </c>
      <c r="AI184" s="10">
        <f>_xll.BDP($D184,$AI$5)</f>
        <v>192.26</v>
      </c>
      <c r="AJ184" s="12" t="e">
        <v>#NAME?</v>
      </c>
    </row>
    <row r="185" spans="3:36" x14ac:dyDescent="0.25">
      <c r="C185">
        <v>180</v>
      </c>
      <c r="D185" s="1" t="str">
        <f>DATA!B182</f>
        <v>MKTX US Equity</v>
      </c>
      <c r="E185" s="1" t="str">
        <f>_xll.BDP($D185,$E$5)</f>
        <v>MARKETAXESS</v>
      </c>
      <c r="F185" s="2" t="str">
        <f>_xll.BDP($D185,$F$5)</f>
        <v>Capital Markets</v>
      </c>
      <c r="G185" s="2" t="str">
        <f>_xll.BDP($D185,$G$5)</f>
        <v>Financial Exchanges &amp; Data</v>
      </c>
      <c r="H185" s="35" t="str">
        <f>_xll.BDP($D185,$H$5)</f>
        <v>20/04/2023</v>
      </c>
      <c r="I185" s="3">
        <f t="shared" ca="1" si="13"/>
        <v>73</v>
      </c>
      <c r="J185" s="2">
        <f>_xll.BDP($D185,$J$5)</f>
        <v>2.8</v>
      </c>
      <c r="K185" s="2" t="str">
        <f>_xll.BDP($D185,$K$5)</f>
        <v>07/02/2023</v>
      </c>
      <c r="L185" s="2" t="str">
        <f>_xll.BDP($D185,$L$5)</f>
        <v>22/02/2023</v>
      </c>
      <c r="M185" s="1" t="str">
        <f>_xll.BDP($D185,$M$5)</f>
        <v>UNITED STATES</v>
      </c>
      <c r="N185" s="1" t="str">
        <f>_xll.BDP($D185,$N$5)</f>
        <v>USD</v>
      </c>
      <c r="O185" s="4">
        <f>_xll.BDP($D185,$O$5)</f>
        <v>25.918349081432424</v>
      </c>
      <c r="P185" s="40">
        <f>_xll.BDP($D185,$P$5)</f>
        <v>52.339096642974624</v>
      </c>
      <c r="Q185" s="47">
        <f>_xll.BDP($D185,$Q$5)/1000000</f>
        <v>13099.684429265</v>
      </c>
      <c r="R185" s="47">
        <f>_xll.BDP($D185,$R$5)</f>
        <v>12667.822429265001</v>
      </c>
      <c r="S185" s="47">
        <f t="shared" si="12"/>
        <v>-431.86199999999917</v>
      </c>
      <c r="T185" s="40">
        <f>_xll.BDP($D185,$T$5)</f>
        <v>-1.0842222863813817</v>
      </c>
      <c r="U185" s="2">
        <f>VLOOKUP($D185,DATA!$B$3:$G$2400,6,0)</f>
        <v>0</v>
      </c>
      <c r="V185" s="2">
        <f>VLOOKUP($D185,DATA!$B$3:$AY$2400,47,0)</f>
        <v>0</v>
      </c>
      <c r="W185" s="2">
        <f>VLOOKUP($D185,DATA!$B$3:$AY$2400,48,0)</f>
        <v>0</v>
      </c>
      <c r="X185" s="2">
        <f>VLOOKUP($D185,DATA!$B$3:$AY$2400,49,0)</f>
        <v>0</v>
      </c>
      <c r="Y185" s="44">
        <f>VLOOKUP($D185,DATA!$B$3:$AY$2400,50,0)</f>
        <v>0</v>
      </c>
      <c r="Z185" s="45">
        <f t="shared" si="17"/>
        <v>-1</v>
      </c>
      <c r="AA185" s="42">
        <f>_xll.BDP($D185,$AA$5)</f>
        <v>340.6363525390625</v>
      </c>
      <c r="AB185" s="59">
        <f t="shared" si="15"/>
        <v>-2.2844657088174181E-2</v>
      </c>
      <c r="AC185" s="41">
        <f>$AD185/_xll.BDP($D185,$AC$5)-1</f>
        <v>0.24995517946143653</v>
      </c>
      <c r="AD185" s="36">
        <f>_xll.BDP($D185,$AD$5)</f>
        <v>348.6</v>
      </c>
      <c r="AE185" s="37">
        <f t="shared" si="16"/>
        <v>7.74526678141149E-3</v>
      </c>
      <c r="AF185" s="38">
        <f>_xll.BDP($D185,$AF$5)</f>
        <v>345.9</v>
      </c>
      <c r="AG185" s="10">
        <f>_xll.BDP($D185,$AG$5)</f>
        <v>390.125</v>
      </c>
      <c r="AH185" s="12" t="e">
        <v>#NAME?</v>
      </c>
      <c r="AI185" s="10">
        <f>_xll.BDP($D185,$AI$5)</f>
        <v>217.44</v>
      </c>
      <c r="AJ185" s="12" t="e">
        <v>#NAME?</v>
      </c>
    </row>
    <row r="186" spans="3:36" x14ac:dyDescent="0.25">
      <c r="C186">
        <v>181</v>
      </c>
      <c r="D186" s="1" t="str">
        <f>DATA!B183</f>
        <v>AVLR US Equity</v>
      </c>
      <c r="E186" s="1" t="str">
        <f>_xll.BDP($D186,$E$5)</f>
        <v>AVALARA INC</v>
      </c>
      <c r="F186" s="2" t="str">
        <f>_xll.BDP($D186,$F$5)</f>
        <v>Software</v>
      </c>
      <c r="G186" s="2" t="str">
        <f>_xll.BDP($D186,$G$5)</f>
        <v>Application Software</v>
      </c>
      <c r="H186" s="35" t="str">
        <f>_xll.BDP($D186,$H$5)</f>
        <v>10/02/2023</v>
      </c>
      <c r="I186" s="3">
        <f t="shared" ca="1" si="13"/>
        <v>4</v>
      </c>
      <c r="J186" s="2">
        <f>_xll.BDP($D186,$J$5)</f>
        <v>0</v>
      </c>
      <c r="K186" s="2" t="str">
        <f>_xll.BDP($D186,$K$5)</f>
        <v>#N/A Field Not Applicable</v>
      </c>
      <c r="L186" s="2" t="str">
        <f>_xll.BDP($D186,$L$5)</f>
        <v>#N/A Field Not Applicable</v>
      </c>
      <c r="M186" s="1" t="str">
        <f>_xll.BDP($D186,$M$5)</f>
        <v>UNITED STATES</v>
      </c>
      <c r="N186" s="1" t="str">
        <f>_xll.BDP($D186,$N$5)</f>
        <v>USD</v>
      </c>
      <c r="O186" s="4" t="str">
        <f>_xll.BDP($D186,$O$5)</f>
        <v>#N/A N/A</v>
      </c>
      <c r="P186" s="40" t="str">
        <f>_xll.BDP($D186,$P$5)</f>
        <v>#N/A N/A</v>
      </c>
      <c r="Q186" s="47" t="e">
        <f>_xll.BDP($D186,$Q$5)/1000000</f>
        <v>#VALUE!</v>
      </c>
      <c r="R186" s="47" t="str">
        <f>_xll.BDP($D186,$R$5)</f>
        <v>#N/A N/A</v>
      </c>
      <c r="S186" s="47" t="e">
        <f t="shared" si="12"/>
        <v>#VALUE!</v>
      </c>
      <c r="T186" s="40" t="str">
        <f>_xll.BDP($D186,$T$5)</f>
        <v>#N/A N/A</v>
      </c>
      <c r="U186" s="2">
        <f>VLOOKUP($D186,DATA!$B$3:$G$2400,6,0)</f>
        <v>0</v>
      </c>
      <c r="V186" s="2">
        <f>VLOOKUP($D186,DATA!$B$3:$AY$2400,47,0)</f>
        <v>0</v>
      </c>
      <c r="W186" s="2">
        <f>VLOOKUP($D186,DATA!$B$3:$AY$2400,48,0)</f>
        <v>0</v>
      </c>
      <c r="X186" s="2">
        <f>VLOOKUP($D186,DATA!$B$3:$AY$2400,49,0)</f>
        <v>0</v>
      </c>
      <c r="Y186" s="44">
        <f>VLOOKUP($D186,DATA!$B$3:$AY$2400,50,0)</f>
        <v>0</v>
      </c>
      <c r="Z186" s="45" t="e">
        <f t="shared" si="17"/>
        <v>#VALUE!</v>
      </c>
      <c r="AA186" s="42" t="str">
        <f>_xll.BDP($D186,$AA$5)</f>
        <v>#N/A N/A</v>
      </c>
      <c r="AB186" s="59" t="e">
        <f t="shared" si="15"/>
        <v>#VALUE!</v>
      </c>
      <c r="AC186" s="41" t="e">
        <f>$AD186/_xll.BDP($D186,$AC$5)-1</f>
        <v>#VALUE!</v>
      </c>
      <c r="AD186" s="36" t="str">
        <f>_xll.BDP($D186,$AD$5)</f>
        <v>#N/A Real Time</v>
      </c>
      <c r="AE186" s="37" t="e">
        <f t="shared" si="16"/>
        <v>#VALUE!</v>
      </c>
      <c r="AF186" s="38" t="str">
        <f>_xll.BDP($D186,$AF$5)</f>
        <v>#N/A N/A</v>
      </c>
      <c r="AG186" s="10">
        <f>_xll.BDP($D186,$AG$5)</f>
        <v>119.08</v>
      </c>
      <c r="AH186" s="12" t="e">
        <v>#NAME?</v>
      </c>
      <c r="AI186" s="10">
        <f>_xll.BDP($D186,$AI$5)</f>
        <v>66.39</v>
      </c>
      <c r="AJ186" s="12" t="e">
        <v>#NAME?</v>
      </c>
    </row>
    <row r="187" spans="3:36" x14ac:dyDescent="0.25">
      <c r="C187">
        <v>182</v>
      </c>
      <c r="D187" s="1" t="str">
        <f>DATA!B184</f>
        <v>WEX US Equity</v>
      </c>
      <c r="E187" s="1" t="str">
        <f>_xll.BDP($D187,$E$5)</f>
        <v>WEX INC</v>
      </c>
      <c r="F187" s="2" t="str">
        <f>_xll.BDP($D187,$F$5)</f>
        <v>IT Services</v>
      </c>
      <c r="G187" s="2" t="str">
        <f>_xll.BDP($D187,$G$5)</f>
        <v>Data Processing &amp; Outsourced S</v>
      </c>
      <c r="H187" s="35" t="str">
        <f>_xll.BDP($D187,$H$5)</f>
        <v>09/02/2023</v>
      </c>
      <c r="I187" s="3">
        <f t="shared" ca="1" si="13"/>
        <v>3</v>
      </c>
      <c r="J187" s="2">
        <f>_xll.BDP($D187,$J$5)</f>
        <v>0</v>
      </c>
      <c r="K187" s="2" t="str">
        <f>_xll.BDP($D187,$K$5)</f>
        <v>#N/A Field Not Applicable</v>
      </c>
      <c r="L187" s="2" t="str">
        <f>_xll.BDP($D187,$L$5)</f>
        <v>#N/A Field Not Applicable</v>
      </c>
      <c r="M187" s="1" t="str">
        <f>_xll.BDP($D187,$M$5)</f>
        <v>UNITED STATES</v>
      </c>
      <c r="N187" s="1" t="str">
        <f>_xll.BDP($D187,$N$5)</f>
        <v>USD</v>
      </c>
      <c r="O187" s="4">
        <f>_xll.BDP($D187,$O$5)</f>
        <v>11.326870354263347</v>
      </c>
      <c r="P187" s="40">
        <f>_xll.BDP($D187,$P$5)</f>
        <v>31.428363176941897</v>
      </c>
      <c r="Q187" s="47">
        <f>_xll.BDP($D187,$Q$5)/1000000</f>
        <v>8049.0222291199989</v>
      </c>
      <c r="R187" s="47">
        <f>_xll.BDP($D187,$R$5)</f>
        <v>8675.192229119999</v>
      </c>
      <c r="S187" s="47">
        <f t="shared" si="12"/>
        <v>626.17000000000007</v>
      </c>
      <c r="T187" s="40">
        <f>_xll.BDP($D187,$T$5)</f>
        <v>0.90546137072191668</v>
      </c>
      <c r="U187" s="2">
        <f>VLOOKUP($D187,DATA!$B$3:$G$2400,6,0)</f>
        <v>0</v>
      </c>
      <c r="V187" s="2">
        <f>VLOOKUP($D187,DATA!$B$3:$AY$2400,47,0)</f>
        <v>0</v>
      </c>
      <c r="W187" s="2">
        <f>VLOOKUP($D187,DATA!$B$3:$AY$2400,48,0)</f>
        <v>0</v>
      </c>
      <c r="X187" s="2">
        <f>VLOOKUP($D187,DATA!$B$3:$AY$2400,49,0)</f>
        <v>0</v>
      </c>
      <c r="Y187" s="44">
        <f>VLOOKUP($D187,DATA!$B$3:$AY$2400,50,0)</f>
        <v>0</v>
      </c>
      <c r="Z187" s="45">
        <f t="shared" si="17"/>
        <v>-1</v>
      </c>
      <c r="AA187" s="42">
        <f>_xll.BDP($D187,$AA$5)</f>
        <v>195</v>
      </c>
      <c r="AB187" s="59">
        <f t="shared" si="15"/>
        <v>5.1553062985332243E-2</v>
      </c>
      <c r="AC187" s="41">
        <f>$AD187/_xll.BDP($D187,$AC$5)-1</f>
        <v>0.13315001527650461</v>
      </c>
      <c r="AD187" s="36">
        <f>_xll.BDP($D187,$AD$5)</f>
        <v>185.44</v>
      </c>
      <c r="AE187" s="37">
        <f t="shared" si="16"/>
        <v>-1.6015962036238129E-2</v>
      </c>
      <c r="AF187" s="38">
        <f>_xll.BDP($D187,$AF$5)</f>
        <v>188.41</v>
      </c>
      <c r="AG187" s="10">
        <f>_xll.BDP($D187,$AG$5)</f>
        <v>194.05</v>
      </c>
      <c r="AH187" s="12" t="e">
        <v>#NAME?</v>
      </c>
      <c r="AI187" s="10">
        <f>_xll.BDP($D187,$AI$5)</f>
        <v>125</v>
      </c>
      <c r="AJ187" s="12" t="e">
        <v>#NAME?</v>
      </c>
    </row>
    <row r="188" spans="3:36" x14ac:dyDescent="0.25">
      <c r="C188">
        <v>183</v>
      </c>
      <c r="D188" s="1" t="str">
        <f>DATA!B185</f>
        <v>PYPL US Equity</v>
      </c>
      <c r="E188" s="1" t="str">
        <f>_xll.BDP($D188,$E$5)</f>
        <v>PAYPAL HOLDINGS</v>
      </c>
      <c r="F188" s="2" t="str">
        <f>_xll.BDP($D188,$F$5)</f>
        <v>IT Services</v>
      </c>
      <c r="G188" s="2" t="str">
        <f>_xll.BDP($D188,$G$5)</f>
        <v>Data Processing &amp; Outsourced S</v>
      </c>
      <c r="H188" s="35" t="str">
        <f>_xll.BDP($D188,$H$5)</f>
        <v>09/02/2023</v>
      </c>
      <c r="I188" s="3">
        <f t="shared" ca="1" si="13"/>
        <v>3</v>
      </c>
      <c r="J188" s="2">
        <f>_xll.BDP($D188,$J$5)</f>
        <v>0</v>
      </c>
      <c r="K188" s="2" t="str">
        <f>_xll.BDP($D188,$K$5)</f>
        <v>#N/A N/A</v>
      </c>
      <c r="L188" s="2" t="str">
        <f>_xll.BDP($D188,$L$5)</f>
        <v>#N/A N/A</v>
      </c>
      <c r="M188" s="1" t="str">
        <f>_xll.BDP($D188,$M$5)</f>
        <v>UNITED STATES</v>
      </c>
      <c r="N188" s="1" t="str">
        <f>_xll.BDP($D188,$N$5)</f>
        <v>USD</v>
      </c>
      <c r="O188" s="4">
        <f>_xll.BDP($D188,$O$5)</f>
        <v>38.179871326725788</v>
      </c>
      <c r="P188" s="40">
        <f>_xll.BDP($D188,$P$5)</f>
        <v>30.532715113453367</v>
      </c>
      <c r="Q188" s="47">
        <f>_xll.BDP($D188,$Q$5)/1000000</f>
        <v>94211.891772479998</v>
      </c>
      <c r="R188" s="47">
        <f>_xll.BDP($D188,$R$5)</f>
        <v>94321.891772479998</v>
      </c>
      <c r="S188" s="47">
        <f t="shared" si="12"/>
        <v>110</v>
      </c>
      <c r="T188" s="40">
        <f>_xll.BDP($D188,$T$5)</f>
        <v>2.1480179652411637E-2</v>
      </c>
      <c r="U188" s="2" t="e">
        <f>VLOOKUP($D188,DATA!$B$3:$G$2400,6,0)</f>
        <v>#VALUE!</v>
      </c>
      <c r="V188" s="2" t="str">
        <f>VLOOKUP($D188,DATA!$B$3:$AY$2400,47,0)</f>
        <v>Strategical</v>
      </c>
      <c r="W188" s="2">
        <f>VLOOKUP($D188,DATA!$B$3:$AY$2400,48,0)</f>
        <v>84.615384615384613</v>
      </c>
      <c r="X188" s="2">
        <f>VLOOKUP($D188,DATA!$B$3:$AY$2400,49,0)</f>
        <v>73.333333333333329</v>
      </c>
      <c r="Y188" s="44">
        <f>VLOOKUP($D188,DATA!$B$3:$AY$2400,50,0)</f>
        <v>130</v>
      </c>
      <c r="Z188" s="45">
        <f t="shared" si="17"/>
        <v>0.57289776164549289</v>
      </c>
      <c r="AA188" s="42">
        <f>_xll.BDP($D188,$AA$5)</f>
        <v>101.64861297607422</v>
      </c>
      <c r="AB188" s="59">
        <f t="shared" si="15"/>
        <v>0.22986827557258582</v>
      </c>
      <c r="AC188" s="41">
        <f>$AD188/_xll.BDP($D188,$AC$5)-1</f>
        <v>0.16048862679022746</v>
      </c>
      <c r="AD188" s="36">
        <f>_xll.BDP($D188,$AD$5)</f>
        <v>82.65</v>
      </c>
      <c r="AE188" s="37">
        <f t="shared" si="16"/>
        <v>-3.4724742891711922E-2</v>
      </c>
      <c r="AF188" s="38">
        <f>_xll.BDP($D188,$AF$5)</f>
        <v>85.52</v>
      </c>
      <c r="AG188" s="10">
        <f>_xll.BDP($D188,$AG$5)</f>
        <v>129.41999999999999</v>
      </c>
      <c r="AH188" s="12" t="e">
        <v>#NAME?</v>
      </c>
      <c r="AI188" s="10">
        <f>_xll.BDP($D188,$AI$5)</f>
        <v>66.385000000000005</v>
      </c>
      <c r="AJ188" s="12" t="e">
        <v>#NAME?</v>
      </c>
    </row>
    <row r="189" spans="3:36" x14ac:dyDescent="0.25">
      <c r="C189">
        <v>184</v>
      </c>
      <c r="D189" s="1" t="str">
        <f>DATA!B186</f>
        <v>SABR US Equity</v>
      </c>
      <c r="E189" s="1" t="str">
        <f>_xll.BDP($D189,$E$5)</f>
        <v>SABRE CORP</v>
      </c>
      <c r="F189" s="2" t="str">
        <f>_xll.BDP($D189,$F$5)</f>
        <v>IT Services</v>
      </c>
      <c r="G189" s="2" t="str">
        <f>_xll.BDP($D189,$G$5)</f>
        <v>Data Processing &amp; Outsourced S</v>
      </c>
      <c r="H189" s="35" t="str">
        <f>_xll.BDP($D189,$H$5)</f>
        <v>15/02/2023</v>
      </c>
      <c r="I189" s="3">
        <f t="shared" ca="1" si="13"/>
        <v>9</v>
      </c>
      <c r="J189" s="2">
        <f>_xll.BDP($D189,$J$5)</f>
        <v>0</v>
      </c>
      <c r="K189" s="2" t="str">
        <f>_xll.BDP($D189,$K$5)</f>
        <v>20/03/2020</v>
      </c>
      <c r="L189" s="2" t="str">
        <f>_xll.BDP($D189,$L$5)</f>
        <v>#N/A Field Not Applicable</v>
      </c>
      <c r="M189" s="1" t="str">
        <f>_xll.BDP($D189,$M$5)</f>
        <v>UNITED STATES</v>
      </c>
      <c r="N189" s="1" t="str">
        <f>_xll.BDP($D189,$N$5)</f>
        <v>USD</v>
      </c>
      <c r="O189" s="4" t="str">
        <f>_xll.BDP($D189,$O$5)</f>
        <v>#N/A N/A</v>
      </c>
      <c r="P189" s="40" t="str">
        <f>_xll.BDP($D189,$P$5)</f>
        <v>#N/A N/A</v>
      </c>
      <c r="Q189" s="47">
        <f>_xll.BDP($D189,$Q$5)/1000000</f>
        <v>2419.9892889489001</v>
      </c>
      <c r="R189" s="47">
        <f>_xll.BDP($D189,$R$5)</f>
        <v>6719.6442889488999</v>
      </c>
      <c r="S189" s="47">
        <f t="shared" si="12"/>
        <v>4299.6549999999997</v>
      </c>
      <c r="T189" s="40" t="str">
        <f>_xll.BDP($D189,$T$5)</f>
        <v>#N/A N/A</v>
      </c>
      <c r="U189" s="2">
        <f>VLOOKUP($D189,DATA!$B$3:$G$2400,6,0)</f>
        <v>0.45801046263566669</v>
      </c>
      <c r="V189" s="2" t="str">
        <f>VLOOKUP($D189,DATA!$B$3:$AY$2400,47,0)</f>
        <v>Strategical</v>
      </c>
      <c r="W189" s="2">
        <f>VLOOKUP($D189,DATA!$B$3:$AY$2400,48,0)</f>
        <v>15.384615384615383</v>
      </c>
      <c r="X189" s="2">
        <f>VLOOKUP($D189,DATA!$B$3:$AY$2400,49,0)</f>
        <v>13.333333333333334</v>
      </c>
      <c r="Y189" s="44">
        <f>VLOOKUP($D189,DATA!$B$3:$AY$2400,50,0)</f>
        <v>26</v>
      </c>
      <c r="Z189" s="45">
        <f t="shared" si="17"/>
        <v>2.4805890227576977</v>
      </c>
      <c r="AA189" s="42">
        <f>_xll.BDP($D189,$AA$5)</f>
        <v>9.5333328247070313</v>
      </c>
      <c r="AB189" s="59">
        <f t="shared" si="15"/>
        <v>0.27621590692195874</v>
      </c>
      <c r="AC189" s="41">
        <f>$AD189/_xll.BDP($D189,$AC$5)-1</f>
        <v>0.20873786407766981</v>
      </c>
      <c r="AD189" s="36">
        <f>_xll.BDP($D189,$AD$5)</f>
        <v>7.47</v>
      </c>
      <c r="AE189" s="37">
        <f t="shared" si="16"/>
        <v>-2.5435073627844765E-2</v>
      </c>
      <c r="AF189" s="38">
        <f>_xll.BDP($D189,$AF$5)</f>
        <v>7.66</v>
      </c>
      <c r="AG189" s="10">
        <f>_xll.BDP($D189,$AG$5)</f>
        <v>12.08</v>
      </c>
      <c r="AH189" s="12" t="e">
        <v>#NAME?</v>
      </c>
      <c r="AI189" s="10">
        <f>_xll.BDP($D189,$AI$5)</f>
        <v>4.46</v>
      </c>
      <c r="AJ189" s="12" t="e">
        <v>#NAME?</v>
      </c>
    </row>
    <row r="190" spans="3:36" x14ac:dyDescent="0.25">
      <c r="C190">
        <v>185</v>
      </c>
      <c r="D190" s="1" t="str">
        <f>DATA!B187</f>
        <v>SQ US Equity</v>
      </c>
      <c r="E190" s="1" t="str">
        <f>_xll.BDP($D190,$E$5)</f>
        <v>BLOCK INC</v>
      </c>
      <c r="F190" s="2" t="str">
        <f>_xll.BDP($D190,$F$5)</f>
        <v>IT Services</v>
      </c>
      <c r="G190" s="2" t="str">
        <f>_xll.BDP($D190,$G$5)</f>
        <v>Data Processing &amp; Outsourced S</v>
      </c>
      <c r="H190" s="35" t="str">
        <f>_xll.BDP($D190,$H$5)</f>
        <v>23/02/2023</v>
      </c>
      <c r="I190" s="3">
        <f t="shared" ca="1" si="13"/>
        <v>17</v>
      </c>
      <c r="J190" s="2">
        <f>_xll.BDP($D190,$J$5)</f>
        <v>0</v>
      </c>
      <c r="K190" s="2" t="str">
        <f>_xll.BDP($D190,$K$5)</f>
        <v>#N/A Field Not Applicable</v>
      </c>
      <c r="L190" s="2" t="str">
        <f>_xll.BDP($D190,$L$5)</f>
        <v>#N/A Field Not Applicable</v>
      </c>
      <c r="M190" s="1" t="str">
        <f>_xll.BDP($D190,$M$5)</f>
        <v>UNITED STATES</v>
      </c>
      <c r="N190" s="1" t="str">
        <f>_xll.BDP($D190,$N$5)</f>
        <v>USD</v>
      </c>
      <c r="O190" s="4">
        <f>_xll.BDP($D190,$O$5)</f>
        <v>169.68433221335948</v>
      </c>
      <c r="P190" s="40" t="str">
        <f>_xll.BDP($D190,$P$5)</f>
        <v>#N/A N/A</v>
      </c>
      <c r="Q190" s="47">
        <f>_xll.BDP($D190,$Q$5)/1000000</f>
        <v>48889.321906010009</v>
      </c>
      <c r="R190" s="47">
        <f>_xll.BDP($D190,$R$5)</f>
        <v>48544.352906010012</v>
      </c>
      <c r="S190" s="47">
        <f t="shared" si="12"/>
        <v>-344.96899999999732</v>
      </c>
      <c r="T190" s="40" t="str">
        <f>_xll.BDP($D190,$T$5)</f>
        <v>#N/A N/A</v>
      </c>
      <c r="U190" s="2">
        <f>VLOOKUP($D190,DATA!$B$3:$G$2400,6,0)</f>
        <v>0</v>
      </c>
      <c r="V190" s="2">
        <f>VLOOKUP($D190,DATA!$B$3:$AY$2400,47,0)</f>
        <v>0</v>
      </c>
      <c r="W190" s="2">
        <f>VLOOKUP($D190,DATA!$B$3:$AY$2400,48,0)</f>
        <v>0</v>
      </c>
      <c r="X190" s="2">
        <f>VLOOKUP($D190,DATA!$B$3:$AY$2400,49,0)</f>
        <v>0</v>
      </c>
      <c r="Y190" s="44">
        <f>VLOOKUP($D190,DATA!$B$3:$AY$2400,50,0)</f>
        <v>0</v>
      </c>
      <c r="Z190" s="45">
        <f t="shared" si="17"/>
        <v>-1</v>
      </c>
      <c r="AA190" s="42">
        <f>_xll.BDP($D190,$AA$5)</f>
        <v>88.82208251953125</v>
      </c>
      <c r="AB190" s="59">
        <f t="shared" si="15"/>
        <v>7.5197706325278446E-2</v>
      </c>
      <c r="AC190" s="41">
        <f>$AD190/_xll.BDP($D190,$AC$5)-1</f>
        <v>0.31460852959898156</v>
      </c>
      <c r="AD190" s="36">
        <f>_xll.BDP($D190,$AD$5)</f>
        <v>82.61</v>
      </c>
      <c r="AE190" s="37">
        <f t="shared" si="16"/>
        <v>-2.5420651252874887E-2</v>
      </c>
      <c r="AF190" s="38">
        <f>_xll.BDP($D190,$AF$5)</f>
        <v>84.71</v>
      </c>
      <c r="AG190" s="10">
        <f>_xll.BDP($D190,$AG$5)</f>
        <v>149</v>
      </c>
      <c r="AH190" s="12" t="e">
        <v>#NAME?</v>
      </c>
      <c r="AI190" s="10">
        <f>_xll.BDP($D190,$AI$5)</f>
        <v>51.34</v>
      </c>
      <c r="AJ190" s="12" t="e">
        <v>#NAME?</v>
      </c>
    </row>
    <row r="191" spans="3:36" x14ac:dyDescent="0.25">
      <c r="C191">
        <v>186</v>
      </c>
      <c r="D191" s="1" t="str">
        <f>DATA!B188</f>
        <v>HRB US Equity</v>
      </c>
      <c r="E191" s="1" t="str">
        <f>_xll.BDP($D191,$E$5)</f>
        <v>H&amp;R BLOCK INC</v>
      </c>
      <c r="F191" s="2" t="str">
        <f>_xll.BDP($D191,$F$5)</f>
        <v>Diversified Consumer Services</v>
      </c>
      <c r="G191" s="2" t="str">
        <f>_xll.BDP($D191,$G$5)</f>
        <v>Specialized Consumer Services</v>
      </c>
      <c r="H191" s="35" t="str">
        <f>_xll.BDP($D191,$H$5)</f>
        <v>07/02/2023</v>
      </c>
      <c r="I191" s="3">
        <f t="shared" ca="1" si="13"/>
        <v>1</v>
      </c>
      <c r="J191" s="2">
        <f>_xll.BDP($D191,$J$5)</f>
        <v>1.08</v>
      </c>
      <c r="K191" s="2" t="str">
        <f>_xll.BDP($D191,$K$5)</f>
        <v>06/03/2023</v>
      </c>
      <c r="L191" s="2" t="str">
        <f>_xll.BDP($D191,$L$5)</f>
        <v>05/04/2023</v>
      </c>
      <c r="M191" s="1" t="str">
        <f>_xll.BDP($D191,$M$5)</f>
        <v>UNITED STATES</v>
      </c>
      <c r="N191" s="1" t="str">
        <f>_xll.BDP($D191,$N$5)</f>
        <v>USD</v>
      </c>
      <c r="O191" s="4">
        <f>_xll.BDP($D191,$O$5)</f>
        <v>5.9722783146935532</v>
      </c>
      <c r="P191" s="40">
        <f>_xll.BDP($D191,$P$5)</f>
        <v>11.911853685929783</v>
      </c>
      <c r="Q191" s="47">
        <f>_xll.BDP($D191,$Q$5)/1000000</f>
        <v>6092.7969944499991</v>
      </c>
      <c r="R191" s="47">
        <f>_xll.BDP($D191,$R$5)</f>
        <v>7684.2109944499989</v>
      </c>
      <c r="S191" s="47">
        <f t="shared" si="12"/>
        <v>1591.4139999999998</v>
      </c>
      <c r="T191" s="40">
        <f>_xll.BDP($D191,$T$5)</f>
        <v>1.8708321332635822</v>
      </c>
      <c r="U191" s="2">
        <f>VLOOKUP($D191,DATA!$B$3:$G$2400,6,0)</f>
        <v>0</v>
      </c>
      <c r="V191" s="2">
        <f>VLOOKUP($D191,DATA!$B$3:$AY$2400,47,0)</f>
        <v>0</v>
      </c>
      <c r="W191" s="2">
        <f>VLOOKUP($D191,DATA!$B$3:$AY$2400,48,0)</f>
        <v>0</v>
      </c>
      <c r="X191" s="2">
        <f>VLOOKUP($D191,DATA!$B$3:$AY$2400,49,0)</f>
        <v>0</v>
      </c>
      <c r="Y191" s="44">
        <f>VLOOKUP($D191,DATA!$B$3:$AY$2400,50,0)</f>
        <v>0</v>
      </c>
      <c r="Z191" s="45">
        <f t="shared" si="17"/>
        <v>-1</v>
      </c>
      <c r="AA191" s="42">
        <f>_xll.BDP($D191,$AA$5)</f>
        <v>50.5</v>
      </c>
      <c r="AB191" s="59">
        <f t="shared" si="15"/>
        <v>0.28531432934588952</v>
      </c>
      <c r="AC191" s="41">
        <f>$AD191/_xll.BDP($D191,$AC$5)-1</f>
        <v>7.6143522322651425E-2</v>
      </c>
      <c r="AD191" s="36">
        <f>_xll.BDP($D191,$AD$5)</f>
        <v>39.29</v>
      </c>
      <c r="AE191" s="37">
        <f t="shared" si="16"/>
        <v>-1.0180707559175146E-3</v>
      </c>
      <c r="AF191" s="38">
        <f>_xll.BDP($D191,$AF$5)</f>
        <v>39.33</v>
      </c>
      <c r="AG191" s="10">
        <f>_xll.BDP($D191,$AG$5)</f>
        <v>48.76</v>
      </c>
      <c r="AH191" s="12" t="e">
        <v>#NAME?</v>
      </c>
      <c r="AI191" s="10">
        <f>_xll.BDP($D191,$AI$5)</f>
        <v>23.03</v>
      </c>
      <c r="AJ191" s="12" t="e">
        <v>#NAME?</v>
      </c>
    </row>
    <row r="192" spans="3:36" x14ac:dyDescent="0.25">
      <c r="C192">
        <v>187</v>
      </c>
      <c r="D192" s="1" t="str">
        <f>DATA!B189</f>
        <v>FLT US Equity</v>
      </c>
      <c r="E192" s="1" t="str">
        <f>_xll.BDP($D192,$E$5)</f>
        <v>FLEETCOR TECHNOL</v>
      </c>
      <c r="F192" s="2" t="str">
        <f>_xll.BDP($D192,$F$5)</f>
        <v>IT Services</v>
      </c>
      <c r="G192" s="2" t="str">
        <f>_xll.BDP($D192,$G$5)</f>
        <v>Data Processing &amp; Outsourced S</v>
      </c>
      <c r="H192" s="35" t="str">
        <f>_xll.BDP($D192,$H$5)</f>
        <v>08/02/2023</v>
      </c>
      <c r="I192" s="3">
        <f t="shared" ca="1" si="13"/>
        <v>2</v>
      </c>
      <c r="J192" s="2">
        <f>_xll.BDP($D192,$J$5)</f>
        <v>0</v>
      </c>
      <c r="K192" s="2" t="str">
        <f>_xll.BDP($D192,$K$5)</f>
        <v>#N/A Field Not Applicable</v>
      </c>
      <c r="L192" s="2" t="str">
        <f>_xll.BDP($D192,$L$5)</f>
        <v>#N/A Field Not Applicable</v>
      </c>
      <c r="M192" s="1" t="str">
        <f>_xll.BDP($D192,$M$5)</f>
        <v>UNITED STATES</v>
      </c>
      <c r="N192" s="1" t="str">
        <f>_xll.BDP($D192,$N$5)</f>
        <v>USD</v>
      </c>
      <c r="O192" s="4">
        <f>_xll.BDP($D192,$O$5)</f>
        <v>13.874794476025111</v>
      </c>
      <c r="P192" s="40">
        <f>_xll.BDP($D192,$P$5)</f>
        <v>17.009853602669086</v>
      </c>
      <c r="Q192" s="47">
        <f>_xll.BDP($D192,$Q$5)/1000000</f>
        <v>15589.774279560001</v>
      </c>
      <c r="R192" s="47">
        <f>_xll.BDP($D192,$R$5)</f>
        <v>21493.440279560004</v>
      </c>
      <c r="S192" s="47">
        <f t="shared" si="12"/>
        <v>5903.6660000000029</v>
      </c>
      <c r="T192" s="40">
        <f>_xll.BDP($D192,$T$5)</f>
        <v>3.4220897259622856</v>
      </c>
      <c r="U192" s="2">
        <f>VLOOKUP($D192,DATA!$B$3:$G$2400,6,0)</f>
        <v>0</v>
      </c>
      <c r="V192" s="2">
        <f>VLOOKUP($D192,DATA!$B$3:$AY$2400,47,0)</f>
        <v>0</v>
      </c>
      <c r="W192" s="2">
        <f>VLOOKUP($D192,DATA!$B$3:$AY$2400,48,0)</f>
        <v>0</v>
      </c>
      <c r="X192" s="2">
        <f>VLOOKUP($D192,DATA!$B$3:$AY$2400,49,0)</f>
        <v>0</v>
      </c>
      <c r="Y192" s="44">
        <f>VLOOKUP($D192,DATA!$B$3:$AY$2400,50,0)</f>
        <v>0</v>
      </c>
      <c r="Z192" s="45">
        <f t="shared" si="17"/>
        <v>-1</v>
      </c>
      <c r="AA192" s="42">
        <f>_xll.BDP($D192,$AA$5)</f>
        <v>235.4857177734375</v>
      </c>
      <c r="AB192" s="59">
        <f t="shared" si="15"/>
        <v>0.1163635051362355</v>
      </c>
      <c r="AC192" s="41">
        <f>$AD192/_xll.BDP($D192,$AC$5)-1</f>
        <v>0.1484102787456445</v>
      </c>
      <c r="AD192" s="36">
        <f>_xll.BDP($D192,$AD$5)</f>
        <v>210.94</v>
      </c>
      <c r="AE192" s="37">
        <f t="shared" si="16"/>
        <v>-3.4417369868208925E-2</v>
      </c>
      <c r="AF192" s="38">
        <f>_xll.BDP($D192,$AF$5)</f>
        <v>218.2</v>
      </c>
      <c r="AG192" s="10">
        <f>_xll.BDP($D192,$AG$5)</f>
        <v>265.29500000000002</v>
      </c>
      <c r="AH192" s="12" t="e">
        <v>#NAME?</v>
      </c>
      <c r="AI192" s="10">
        <f>_xll.BDP($D192,$AI$5)</f>
        <v>161.69</v>
      </c>
      <c r="AJ192" s="12" t="e">
        <v>#NAME?</v>
      </c>
    </row>
    <row r="193" spans="3:36" x14ac:dyDescent="0.25">
      <c r="C193">
        <v>188</v>
      </c>
      <c r="D193" s="1" t="str">
        <f>DATA!B190</f>
        <v>GPN US Equity</v>
      </c>
      <c r="E193" s="1" t="str">
        <f>_xll.BDP($D193,$E$5)</f>
        <v>GLOBAL PAYMENTS</v>
      </c>
      <c r="F193" s="2" t="str">
        <f>_xll.BDP($D193,$F$5)</f>
        <v>IT Services</v>
      </c>
      <c r="G193" s="2" t="str">
        <f>_xll.BDP($D193,$G$5)</f>
        <v>Data Processing &amp; Outsourced S</v>
      </c>
      <c r="H193" s="35" t="str">
        <f>_xll.BDP($D193,$H$5)</f>
        <v>10/02/2023</v>
      </c>
      <c r="I193" s="3">
        <f t="shared" ca="1" si="13"/>
        <v>4</v>
      </c>
      <c r="J193" s="2">
        <f>_xll.BDP($D193,$J$5)</f>
        <v>0.89</v>
      </c>
      <c r="K193" s="2" t="str">
        <f>_xll.BDP($D193,$K$5)</f>
        <v>15/12/2022</v>
      </c>
      <c r="L193" s="2" t="str">
        <f>_xll.BDP($D193,$L$5)</f>
        <v>30/12/2022</v>
      </c>
      <c r="M193" s="1" t="str">
        <f>_xll.BDP($D193,$M$5)</f>
        <v>UNITED STATES</v>
      </c>
      <c r="N193" s="1" t="str">
        <f>_xll.BDP($D193,$N$5)</f>
        <v>USD</v>
      </c>
      <c r="O193" s="4">
        <f>_xll.BDP($D193,$O$5)</f>
        <v>13.614848528914649</v>
      </c>
      <c r="P193" s="40">
        <f>_xll.BDP($D193,$P$5)</f>
        <v>22.341029330680371</v>
      </c>
      <c r="Q193" s="47">
        <f>_xll.BDP($D193,$Q$5)/1000000</f>
        <v>30083.479498229997</v>
      </c>
      <c r="R193" s="47">
        <f>_xll.BDP($D193,$R$5)</f>
        <v>42190.60249823</v>
      </c>
      <c r="S193" s="47">
        <f t="shared" si="12"/>
        <v>12107.123000000003</v>
      </c>
      <c r="T193" s="40">
        <f>_xll.BDP($D193,$T$5)</f>
        <v>5.3090551778560151</v>
      </c>
      <c r="U193" s="2">
        <f>VLOOKUP($D193,DATA!$B$3:$G$2400,6,0)</f>
        <v>0</v>
      </c>
      <c r="V193" s="2">
        <f>VLOOKUP($D193,DATA!$B$3:$AY$2400,47,0)</f>
        <v>0</v>
      </c>
      <c r="W193" s="2">
        <f>VLOOKUP($D193,DATA!$B$3:$AY$2400,48,0)</f>
        <v>0</v>
      </c>
      <c r="X193" s="2">
        <f>VLOOKUP($D193,DATA!$B$3:$AY$2400,49,0)</f>
        <v>0</v>
      </c>
      <c r="Y193" s="44">
        <f>VLOOKUP($D193,DATA!$B$3:$AY$2400,50,0)</f>
        <v>0</v>
      </c>
      <c r="Z193" s="45">
        <f t="shared" si="17"/>
        <v>-1</v>
      </c>
      <c r="AA193" s="42">
        <f>_xll.BDP($D193,$AA$5)</f>
        <v>140.16667175292969</v>
      </c>
      <c r="AB193" s="59">
        <f t="shared" si="15"/>
        <v>0.25059485860929409</v>
      </c>
      <c r="AC193" s="41">
        <f>$AD193/_xll.BDP($D193,$AC$5)-1</f>
        <v>0.1284736206202175</v>
      </c>
      <c r="AD193" s="36">
        <f>_xll.BDP($D193,$AD$5)</f>
        <v>112.08</v>
      </c>
      <c r="AE193" s="37">
        <f t="shared" si="16"/>
        <v>-8.7437544610992502E-3</v>
      </c>
      <c r="AF193" s="38">
        <f>_xll.BDP($D193,$AF$5)</f>
        <v>113.06</v>
      </c>
      <c r="AG193" s="10">
        <f>_xll.BDP($D193,$AG$5)</f>
        <v>152.99</v>
      </c>
      <c r="AH193" s="12" t="e">
        <v>#NAME?</v>
      </c>
      <c r="AI193" s="10">
        <f>_xll.BDP($D193,$AI$5)</f>
        <v>92.27</v>
      </c>
      <c r="AJ193" s="12" t="e">
        <v>#NAME?</v>
      </c>
    </row>
    <row r="194" spans="3:36" x14ac:dyDescent="0.25">
      <c r="C194">
        <v>189</v>
      </c>
      <c r="D194" s="1" t="str">
        <f>DATA!B191</f>
        <v>LMT US Equity</v>
      </c>
      <c r="E194" s="1" t="str">
        <f>_xll.BDP($D194,$E$5)</f>
        <v>LOCKHEED MARTIN</v>
      </c>
      <c r="F194" s="2" t="str">
        <f>_xll.BDP($D194,$F$5)</f>
        <v>Aerospace &amp; Defense</v>
      </c>
      <c r="G194" s="2" t="str">
        <f>_xll.BDP($D194,$G$5)</f>
        <v>Aerospace &amp; Defense</v>
      </c>
      <c r="H194" s="35" t="str">
        <f>_xll.BDP($D194,$H$5)</f>
        <v>19/04/2023</v>
      </c>
      <c r="I194" s="3">
        <f t="shared" ca="1" si="13"/>
        <v>72</v>
      </c>
      <c r="J194" s="2">
        <f>_xll.BDP($D194,$J$5)</f>
        <v>11.4</v>
      </c>
      <c r="K194" s="2" t="str">
        <f>_xll.BDP($D194,$K$5)</f>
        <v>28/02/2023</v>
      </c>
      <c r="L194" s="2" t="str">
        <f>_xll.BDP($D194,$L$5)</f>
        <v>24/03/2023</v>
      </c>
      <c r="M194" s="1" t="str">
        <f>_xll.BDP($D194,$M$5)</f>
        <v>UNITED STATES</v>
      </c>
      <c r="N194" s="1" t="str">
        <f>_xll.BDP($D194,$N$5)</f>
        <v>USD</v>
      </c>
      <c r="O194" s="4">
        <f>_xll.BDP($D194,$O$5)</f>
        <v>16.365937277263011</v>
      </c>
      <c r="P194" s="40">
        <f>_xll.BDP($D194,$P$5)</f>
        <v>18.533685606227735</v>
      </c>
      <c r="Q194" s="47">
        <f>_xll.BDP($D194,$Q$5)/1000000</f>
        <v>118634.10140762001</v>
      </c>
      <c r="R194" s="47">
        <f>_xll.BDP($D194,$R$5)</f>
        <v>132834.10140762001</v>
      </c>
      <c r="S194" s="47">
        <f t="shared" si="12"/>
        <v>14200</v>
      </c>
      <c r="T194" s="40">
        <f>_xll.BDP($D194,$T$5)</f>
        <v>1.4561115668580804</v>
      </c>
      <c r="U194" s="2">
        <f>VLOOKUP($D194,DATA!$B$3:$G$2400,6,0)</f>
        <v>0</v>
      </c>
      <c r="V194" s="2">
        <f>VLOOKUP($D194,DATA!$B$3:$AY$2400,47,0)</f>
        <v>0</v>
      </c>
      <c r="W194" s="2">
        <f>VLOOKUP($D194,DATA!$B$3:$AY$2400,48,0)</f>
        <v>0</v>
      </c>
      <c r="X194" s="2">
        <f>VLOOKUP($D194,DATA!$B$3:$AY$2400,49,0)</f>
        <v>0</v>
      </c>
      <c r="Y194" s="44">
        <f>VLOOKUP($D194,DATA!$B$3:$AY$2400,50,0)</f>
        <v>0</v>
      </c>
      <c r="Z194" s="45">
        <f t="shared" si="17"/>
        <v>-1</v>
      </c>
      <c r="AA194" s="42">
        <f>_xll.BDP($D194,$AA$5)</f>
        <v>483.5238037109375</v>
      </c>
      <c r="AB194" s="59">
        <f t="shared" si="15"/>
        <v>4.1224436261116937E-2</v>
      </c>
      <c r="AC194" s="41">
        <f>$AD194/_xll.BDP($D194,$AC$5)-1</f>
        <v>-4.544800509774094E-2</v>
      </c>
      <c r="AD194" s="36">
        <f>_xll.BDP($D194,$AD$5)</f>
        <v>464.38</v>
      </c>
      <c r="AE194" s="37">
        <f t="shared" si="16"/>
        <v>1.1413066884878788E-2</v>
      </c>
      <c r="AF194" s="38">
        <f>_xll.BDP($D194,$AF$5)</f>
        <v>459.08</v>
      </c>
      <c r="AG194" s="10">
        <f>_xll.BDP($D194,$AG$5)</f>
        <v>498.95</v>
      </c>
      <c r="AH194" s="12" t="e">
        <v>#NAME?</v>
      </c>
      <c r="AI194" s="10">
        <f>_xll.BDP($D194,$AI$5)</f>
        <v>373.67</v>
      </c>
      <c r="AJ194" s="12" t="e">
        <v>#NAME?</v>
      </c>
    </row>
    <row r="195" spans="3:36" x14ac:dyDescent="0.25">
      <c r="C195">
        <v>190</v>
      </c>
      <c r="D195" s="1" t="str">
        <f>DATA!B192</f>
        <v>GD US Equity</v>
      </c>
      <c r="E195" s="1" t="str">
        <f>_xll.BDP($D195,$E$5)</f>
        <v>GENERAL DYNAMICS</v>
      </c>
      <c r="F195" s="2" t="str">
        <f>_xll.BDP($D195,$F$5)</f>
        <v>Aerospace &amp; Defense</v>
      </c>
      <c r="G195" s="2" t="str">
        <f>_xll.BDP($D195,$G$5)</f>
        <v>Aerospace &amp; Defense</v>
      </c>
      <c r="H195" s="35" t="str">
        <f>_xll.BDP($D195,$H$5)</f>
        <v>27/04/2023</v>
      </c>
      <c r="I195" s="3">
        <f t="shared" ca="1" si="13"/>
        <v>80</v>
      </c>
      <c r="J195" s="2">
        <f>_xll.BDP($D195,$J$5)</f>
        <v>5.04</v>
      </c>
      <c r="K195" s="2" t="str">
        <f>_xll.BDP($D195,$K$5)</f>
        <v>19/01/2023</v>
      </c>
      <c r="L195" s="2" t="str">
        <f>_xll.BDP($D195,$L$5)</f>
        <v>10/02/2023</v>
      </c>
      <c r="M195" s="1" t="str">
        <f>_xll.BDP($D195,$M$5)</f>
        <v>UNITED STATES</v>
      </c>
      <c r="N195" s="1" t="str">
        <f>_xll.BDP($D195,$N$5)</f>
        <v>USD</v>
      </c>
      <c r="O195" s="4">
        <f>_xll.BDP($D195,$O$5)</f>
        <v>15.179222671179588</v>
      </c>
      <c r="P195" s="40">
        <f>_xll.BDP($D195,$P$5)</f>
        <v>19.093442823066088</v>
      </c>
      <c r="Q195" s="47">
        <f>_xll.BDP($D195,$Q$5)/1000000</f>
        <v>63953.434975340002</v>
      </c>
      <c r="R195" s="47">
        <f>_xll.BDP($D195,$R$5)</f>
        <v>73207.434975340002</v>
      </c>
      <c r="S195" s="47">
        <f t="shared" si="12"/>
        <v>9254</v>
      </c>
      <c r="T195" s="40">
        <f>_xll.BDP($D195,$T$5)</f>
        <v>1.8162904808635918</v>
      </c>
      <c r="U195" s="2">
        <f>VLOOKUP($D195,DATA!$B$3:$G$2400,6,0)</f>
        <v>0</v>
      </c>
      <c r="V195" s="2">
        <f>VLOOKUP($D195,DATA!$B$3:$AY$2400,47,0)</f>
        <v>0</v>
      </c>
      <c r="W195" s="2">
        <f>VLOOKUP($D195,DATA!$B$3:$AY$2400,48,0)</f>
        <v>0</v>
      </c>
      <c r="X195" s="2">
        <f>VLOOKUP($D195,DATA!$B$3:$AY$2400,49,0)</f>
        <v>0</v>
      </c>
      <c r="Y195" s="44">
        <f>VLOOKUP($D195,DATA!$B$3:$AY$2400,50,0)</f>
        <v>0</v>
      </c>
      <c r="Z195" s="45">
        <f t="shared" si="17"/>
        <v>-1</v>
      </c>
      <c r="AA195" s="42">
        <f>_xll.BDP($D195,$AA$5)</f>
        <v>267.5238037109375</v>
      </c>
      <c r="AB195" s="59">
        <f t="shared" si="15"/>
        <v>0.14881179933412425</v>
      </c>
      <c r="AC195" s="41">
        <f>$AD195/_xll.BDP($D195,$AC$5)-1</f>
        <v>-6.142436822377173E-2</v>
      </c>
      <c r="AD195" s="36">
        <f>_xll.BDP($D195,$AD$5)</f>
        <v>232.87</v>
      </c>
      <c r="AE195" s="37">
        <f t="shared" si="16"/>
        <v>5.7113410915962228E-3</v>
      </c>
      <c r="AF195" s="38">
        <f>_xll.BDP($D195,$AF$5)</f>
        <v>231.54</v>
      </c>
      <c r="AG195" s="10">
        <f>_xll.BDP($D195,$AG$5)</f>
        <v>256.86</v>
      </c>
      <c r="AH195" s="12" t="e">
        <v>#NAME?</v>
      </c>
      <c r="AI195" s="10">
        <f>_xll.BDP($D195,$AI$5)</f>
        <v>207.42</v>
      </c>
      <c r="AJ195" s="12" t="e">
        <v>#NAME?</v>
      </c>
    </row>
    <row r="196" spans="3:36" x14ac:dyDescent="0.25">
      <c r="C196">
        <v>191</v>
      </c>
      <c r="D196" s="1" t="str">
        <f>DATA!B193</f>
        <v>BA US Equity</v>
      </c>
      <c r="E196" s="1" t="str">
        <f>_xll.BDP($D196,$E$5)</f>
        <v>BOEING CO/THE</v>
      </c>
      <c r="F196" s="2" t="str">
        <f>_xll.BDP($D196,$F$5)</f>
        <v>Aerospace &amp; Defense</v>
      </c>
      <c r="G196" s="2" t="str">
        <f>_xll.BDP($D196,$G$5)</f>
        <v>Aerospace &amp; Defense</v>
      </c>
      <c r="H196" s="35" t="str">
        <f>_xll.BDP($D196,$H$5)</f>
        <v>27/04/2023</v>
      </c>
      <c r="I196" s="3">
        <f t="shared" ca="1" si="13"/>
        <v>80</v>
      </c>
      <c r="J196" s="2">
        <f>_xll.BDP($D196,$J$5)</f>
        <v>0</v>
      </c>
      <c r="K196" s="2" t="str">
        <f>_xll.BDP($D196,$K$5)</f>
        <v>20/03/2020</v>
      </c>
      <c r="L196" s="2" t="str">
        <f>_xll.BDP($D196,$L$5)</f>
        <v>#N/A Field Not Applicable</v>
      </c>
      <c r="M196" s="1" t="str">
        <f>_xll.BDP($D196,$M$5)</f>
        <v>UNITED STATES</v>
      </c>
      <c r="N196" s="1" t="str">
        <f>_xll.BDP($D196,$N$5)</f>
        <v>USD</v>
      </c>
      <c r="O196" s="4" t="str">
        <f>_xll.BDP($D196,$O$5)</f>
        <v>#N/A N/A</v>
      </c>
      <c r="P196" s="40" t="str">
        <f>_xll.BDP($D196,$P$5)</f>
        <v>#N/A N/A</v>
      </c>
      <c r="Q196" s="47">
        <f>_xll.BDP($D196,$Q$5)/1000000</f>
        <v>121861.40346450001</v>
      </c>
      <c r="R196" s="47">
        <f>_xll.BDP($D196,$R$5)</f>
        <v>163258.40346450001</v>
      </c>
      <c r="S196" s="47">
        <f t="shared" si="12"/>
        <v>41397</v>
      </c>
      <c r="T196" s="40" t="str">
        <f>_xll.BDP($D196,$T$5)</f>
        <v>#N/A N/A</v>
      </c>
      <c r="U196" s="2">
        <f>VLOOKUP($D196,DATA!$B$3:$G$2400,6,0)</f>
        <v>0</v>
      </c>
      <c r="V196" s="2">
        <f>VLOOKUP($D196,DATA!$B$3:$AY$2400,47,0)</f>
        <v>0</v>
      </c>
      <c r="W196" s="2">
        <f>VLOOKUP($D196,DATA!$B$3:$AY$2400,48,0)</f>
        <v>0</v>
      </c>
      <c r="X196" s="2">
        <f>VLOOKUP($D196,DATA!$B$3:$AY$2400,49,0)</f>
        <v>0</v>
      </c>
      <c r="Y196" s="44">
        <f>VLOOKUP($D196,DATA!$B$3:$AY$2400,50,0)</f>
        <v>0</v>
      </c>
      <c r="Z196" s="45">
        <f t="shared" si="17"/>
        <v>-1</v>
      </c>
      <c r="AA196" s="42">
        <f>_xll.BDP($D196,$AA$5)</f>
        <v>225.96400451660156</v>
      </c>
      <c r="AB196" s="59">
        <f t="shared" si="15"/>
        <v>8.9749918094666814E-2</v>
      </c>
      <c r="AC196" s="41">
        <f>$AD196/_xll.BDP($D196,$AC$5)-1</f>
        <v>8.8529581605333529E-2</v>
      </c>
      <c r="AD196" s="36">
        <f>_xll.BDP($D196,$AD$5)</f>
        <v>207.35400000000001</v>
      </c>
      <c r="AE196" s="37">
        <f t="shared" si="16"/>
        <v>6.4816690297752749E-3</v>
      </c>
      <c r="AF196" s="38">
        <f>_xll.BDP($D196,$AF$5)</f>
        <v>206.01</v>
      </c>
      <c r="AG196" s="10">
        <f>_xll.BDP($D196,$AG$5)</f>
        <v>223.23</v>
      </c>
      <c r="AH196" s="12" t="e">
        <v>#NAME?</v>
      </c>
      <c r="AI196" s="10">
        <f>_xll.BDP($D196,$AI$5)</f>
        <v>113.02</v>
      </c>
      <c r="AJ196" s="12" t="e">
        <v>#NAME?</v>
      </c>
    </row>
    <row r="197" spans="3:36" x14ac:dyDescent="0.25">
      <c r="C197">
        <v>192</v>
      </c>
      <c r="D197" s="1" t="str">
        <f>DATA!B194</f>
        <v>RTN US Equity</v>
      </c>
      <c r="E197" s="1" t="str">
        <f>_xll.BDP($D197,$E$5)</f>
        <v>RAYTHEON CO</v>
      </c>
      <c r="F197" s="2" t="str">
        <f>_xll.BDP($D197,$F$5)</f>
        <v>Aerospace &amp; Defense</v>
      </c>
      <c r="G197" s="2" t="str">
        <f>_xll.BDP($D197,$G$5)</f>
        <v>Aerospace &amp; Defense</v>
      </c>
      <c r="H197" s="35" t="str">
        <f>_xll.BDP($D197,$H$5)</f>
        <v>#N/A N/A</v>
      </c>
      <c r="I197" s="3" t="e">
        <f t="shared" ca="1" si="13"/>
        <v>#VALUE!</v>
      </c>
      <c r="J197" s="2">
        <f>_xll.BDP($D197,$J$5)</f>
        <v>3.77</v>
      </c>
      <c r="K197" s="2" t="str">
        <f>_xll.BDP($D197,$K$5)</f>
        <v>07/01/2020</v>
      </c>
      <c r="L197" s="2" t="str">
        <f>_xll.BDP($D197,$L$5)</f>
        <v>30/01/2020</v>
      </c>
      <c r="M197" s="1" t="str">
        <f>_xll.BDP($D197,$M$5)</f>
        <v>UNITED STATES</v>
      </c>
      <c r="N197" s="1" t="str">
        <f>_xll.BDP($D197,$N$5)</f>
        <v>USD</v>
      </c>
      <c r="O197" s="4">
        <f>_xll.BDP($D197,$O$5)</f>
        <v>8.7544425770308116</v>
      </c>
      <c r="P197" s="40" t="str">
        <f>_xll.BDP($D197,$P$5)</f>
        <v>#N/A N/A</v>
      </c>
      <c r="Q197" s="47" t="e">
        <f>_xll.BDP($D197,$Q$5)/1000000</f>
        <v>#VALUE!</v>
      </c>
      <c r="R197" s="47" t="str">
        <f>_xll.BDP($D197,$R$5)</f>
        <v>#N/A N/A</v>
      </c>
      <c r="S197" s="47" t="e">
        <f t="shared" si="12"/>
        <v>#VALUE!</v>
      </c>
      <c r="T197" s="40">
        <f>_xll.BDP($D197,$T$5)</f>
        <v>0.24688501245995015</v>
      </c>
      <c r="U197" s="2">
        <f>VLOOKUP($D197,DATA!$B$3:$G$2400,6,0)</f>
        <v>0</v>
      </c>
      <c r="V197" s="2">
        <f>VLOOKUP($D197,DATA!$B$3:$AY$2400,47,0)</f>
        <v>0</v>
      </c>
      <c r="W197" s="2">
        <f>VLOOKUP($D197,DATA!$B$3:$AY$2400,48,0)</f>
        <v>0</v>
      </c>
      <c r="X197" s="2">
        <f>VLOOKUP($D197,DATA!$B$3:$AY$2400,49,0)</f>
        <v>0</v>
      </c>
      <c r="Y197" s="44">
        <f>VLOOKUP($D197,DATA!$B$3:$AY$2400,50,0)</f>
        <v>0</v>
      </c>
      <c r="Z197" s="45" t="e">
        <f t="shared" si="17"/>
        <v>#VALUE!</v>
      </c>
      <c r="AA197" s="42" t="str">
        <f>_xll.BDP($D197,$AA$5)</f>
        <v>#N/A N/A</v>
      </c>
      <c r="AB197" s="59" t="e">
        <f t="shared" si="15"/>
        <v>#VALUE!</v>
      </c>
      <c r="AC197" s="41" t="e">
        <f>$AD197/_xll.BDP($D197,$AC$5)-1</f>
        <v>#VALUE!</v>
      </c>
      <c r="AD197" s="36" t="str">
        <f>_xll.BDP($D197,$AD$5)</f>
        <v>#N/A Real Time</v>
      </c>
      <c r="AE197" s="37" t="e">
        <f t="shared" si="16"/>
        <v>#VALUE!</v>
      </c>
      <c r="AF197" s="38" t="str">
        <f>_xll.BDP($D197,$AF$5)</f>
        <v>#N/A N/A</v>
      </c>
      <c r="AG197" s="10" t="str">
        <f>_xll.BDP($D197,$AG$5)</f>
        <v>#N/A N/A</v>
      </c>
      <c r="AH197" s="12" t="e">
        <v>#NAME?</v>
      </c>
      <c r="AI197" s="10" t="str">
        <f>_xll.BDP($D197,$AI$5)</f>
        <v>#N/A N/A</v>
      </c>
      <c r="AJ197" s="12" t="e">
        <v>#NAME?</v>
      </c>
    </row>
    <row r="198" spans="3:36" x14ac:dyDescent="0.25">
      <c r="C198">
        <v>193</v>
      </c>
      <c r="D198" s="1" t="str">
        <f>DATA!B195</f>
        <v>BBD/B CN Equity</v>
      </c>
      <c r="E198" s="1" t="str">
        <f>_xll.BDP($D198,$E$5)</f>
        <v>BOMBARDIER INC-B</v>
      </c>
      <c r="F198" s="2" t="str">
        <f>_xll.BDP($D198,$F$5)</f>
        <v>Aerospace &amp; Defense</v>
      </c>
      <c r="G198" s="2" t="str">
        <f>_xll.BDP($D198,$G$5)</f>
        <v>Aerospace &amp; Defense</v>
      </c>
      <c r="H198" s="35" t="str">
        <f>_xll.BDP($D198,$H$5)</f>
        <v>09/02/2023</v>
      </c>
      <c r="I198" s="3">
        <f t="shared" ca="1" si="13"/>
        <v>3</v>
      </c>
      <c r="J198" s="2">
        <f>_xll.BDP($D198,$J$5)</f>
        <v>0</v>
      </c>
      <c r="K198" s="2" t="str">
        <f>_xll.BDP($D198,$K$5)</f>
        <v>12/02/2015</v>
      </c>
      <c r="L198" s="2" t="str">
        <f>_xll.BDP($D198,$L$5)</f>
        <v>#N/A Field Not Applicable</v>
      </c>
      <c r="M198" s="1" t="str">
        <f>_xll.BDP($D198,$M$5)</f>
        <v>CANADA</v>
      </c>
      <c r="N198" s="1" t="str">
        <f>_xll.BDP($D198,$N$5)</f>
        <v>CAD</v>
      </c>
      <c r="O198" s="4">
        <f>_xll.BDP($D198,$O$5)</f>
        <v>14.222635488266747</v>
      </c>
      <c r="P198" s="40" t="str">
        <f>_xll.BDP($D198,$P$5)</f>
        <v>#N/A N/A</v>
      </c>
      <c r="Q198" s="47">
        <f>_xll.BDP($D198,$Q$5)/1000000</f>
        <v>6351.5587829900005</v>
      </c>
      <c r="R198" s="47">
        <f>_xll.BDP($D198,$R$5)</f>
        <v>10242.912696704469</v>
      </c>
      <c r="S198" s="47">
        <f t="shared" ref="S198:S261" si="18">R198-Q198</f>
        <v>3891.353913714468</v>
      </c>
      <c r="T198" s="40">
        <f>_xll.BDP($D198,$T$5)</f>
        <v>6.0011587485515641</v>
      </c>
      <c r="U198" s="2">
        <f>VLOOKUP($D198,DATA!$B$3:$G$2400,6,0)</f>
        <v>0</v>
      </c>
      <c r="V198" s="2">
        <f>VLOOKUP($D198,DATA!$B$3:$AY$2400,47,0)</f>
        <v>0</v>
      </c>
      <c r="W198" s="2">
        <f>VLOOKUP($D198,DATA!$B$3:$AY$2400,48,0)</f>
        <v>0</v>
      </c>
      <c r="X198" s="2">
        <f>VLOOKUP($D198,DATA!$B$3:$AY$2400,49,0)</f>
        <v>0</v>
      </c>
      <c r="Y198" s="44">
        <f>VLOOKUP($D198,DATA!$B$3:$AY$2400,50,0)</f>
        <v>0</v>
      </c>
      <c r="Z198" s="45">
        <f t="shared" si="17"/>
        <v>-1</v>
      </c>
      <c r="AA198" s="42">
        <f>_xll.BDP($D198,$AA$5)</f>
        <v>70.833335876464844</v>
      </c>
      <c r="AB198" s="59">
        <f t="shared" si="15"/>
        <v>7.4046033001741396E-2</v>
      </c>
      <c r="AC198" s="41">
        <f>$AD198/_xll.BDP($D198,$AC$5)-1</f>
        <v>0.26171800267840051</v>
      </c>
      <c r="AD198" s="36">
        <f>_xll.BDP($D198,$AD$5)</f>
        <v>65.95</v>
      </c>
      <c r="AE198" s="37">
        <f t="shared" si="16"/>
        <v>1.4404852160727866E-2</v>
      </c>
      <c r="AF198" s="38">
        <f>_xll.BDP($D198,$AF$5)</f>
        <v>65</v>
      </c>
      <c r="AG198" s="10">
        <f>_xll.BDP($D198,$AG$5)</f>
        <v>66.98</v>
      </c>
      <c r="AH198" s="12" t="e">
        <v>#NAME?</v>
      </c>
      <c r="AI198" s="10">
        <f>_xll.BDP($D198,$AI$5)</f>
        <v>18.29</v>
      </c>
      <c r="AJ198" s="12" t="e">
        <v>#NAME?</v>
      </c>
    </row>
    <row r="199" spans="3:36" x14ac:dyDescent="0.25">
      <c r="C199">
        <v>194</v>
      </c>
      <c r="D199" s="1" t="str">
        <f>DATA!B196</f>
        <v>NOC US Equity</v>
      </c>
      <c r="E199" s="1" t="str">
        <f>_xll.BDP($D199,$E$5)</f>
        <v>NORTHROP GRUMMAN</v>
      </c>
      <c r="F199" s="2" t="str">
        <f>_xll.BDP($D199,$F$5)</f>
        <v>Aerospace &amp; Defense</v>
      </c>
      <c r="G199" s="2" t="str">
        <f>_xll.BDP($D199,$G$5)</f>
        <v>Aerospace &amp; Defense</v>
      </c>
      <c r="H199" s="35" t="str">
        <f>_xll.BDP($D199,$H$5)</f>
        <v>28/04/2023</v>
      </c>
      <c r="I199" s="3">
        <f t="shared" ref="I199:I262" ca="1" si="19">$H199-$I$5</f>
        <v>81</v>
      </c>
      <c r="J199" s="2">
        <f>_xll.BDP($D199,$J$5)</f>
        <v>6.76</v>
      </c>
      <c r="K199" s="2" t="str">
        <f>_xll.BDP($D199,$K$5)</f>
        <v>25/11/2022</v>
      </c>
      <c r="L199" s="2" t="str">
        <f>_xll.BDP($D199,$L$5)</f>
        <v>14/12/2022</v>
      </c>
      <c r="M199" s="1" t="str">
        <f>_xll.BDP($D199,$M$5)</f>
        <v>UNITED STATES</v>
      </c>
      <c r="N199" s="1" t="str">
        <f>_xll.BDP($D199,$N$5)</f>
        <v>USD</v>
      </c>
      <c r="O199" s="4">
        <f>_xll.BDP($D199,$O$5)</f>
        <v>17.993458751400951</v>
      </c>
      <c r="P199" s="40">
        <f>_xll.BDP($D199,$P$5)</f>
        <v>17.720653288127487</v>
      </c>
      <c r="Q199" s="47">
        <f>_xll.BDP($D199,$Q$5)/1000000</f>
        <v>68383.480895945002</v>
      </c>
      <c r="R199" s="47">
        <f>_xll.BDP($D199,$R$5)</f>
        <v>79734.480895945002</v>
      </c>
      <c r="S199" s="47">
        <f t="shared" si="18"/>
        <v>11351</v>
      </c>
      <c r="T199" s="40">
        <f>_xll.BDP($D199,$T$5)</f>
        <v>2.2963787173781105</v>
      </c>
      <c r="U199" s="2">
        <f>VLOOKUP($D199,DATA!$B$3:$G$2400,6,0)</f>
        <v>0</v>
      </c>
      <c r="V199" s="2">
        <f>VLOOKUP($D199,DATA!$B$3:$AY$2400,47,0)</f>
        <v>0</v>
      </c>
      <c r="W199" s="2">
        <f>VLOOKUP($D199,DATA!$B$3:$AY$2400,48,0)</f>
        <v>0</v>
      </c>
      <c r="X199" s="2">
        <f>VLOOKUP($D199,DATA!$B$3:$AY$2400,49,0)</f>
        <v>0</v>
      </c>
      <c r="Y199" s="44">
        <f>VLOOKUP($D199,DATA!$B$3:$AY$2400,50,0)</f>
        <v>0</v>
      </c>
      <c r="Z199" s="45">
        <f t="shared" si="17"/>
        <v>-1</v>
      </c>
      <c r="AA199" s="42">
        <f>_xll.BDP($D199,$AA$5)</f>
        <v>504.95001220703125</v>
      </c>
      <c r="AB199" s="59">
        <f t="shared" ref="AB199:AB262" si="20">($AA199/$AD199)-1</f>
        <v>0.12288468101810412</v>
      </c>
      <c r="AC199" s="41">
        <f>$AD199/_xll.BDP($D199,$AC$5)-1</f>
        <v>-0.17580322941295068</v>
      </c>
      <c r="AD199" s="36">
        <f>_xll.BDP($D199,$AD$5)</f>
        <v>449.69</v>
      </c>
      <c r="AE199" s="37">
        <f t="shared" ref="AE199:AE262" si="21">($AD199-$AF199)/$AD199</f>
        <v>2.0124974982765931E-2</v>
      </c>
      <c r="AF199" s="38">
        <f>_xll.BDP($D199,$AF$5)</f>
        <v>440.64</v>
      </c>
      <c r="AG199" s="10">
        <f>_xll.BDP($D199,$AG$5)</f>
        <v>556.27</v>
      </c>
      <c r="AH199" s="12" t="e">
        <v>#NAME?</v>
      </c>
      <c r="AI199" s="10">
        <f>_xll.BDP($D199,$AI$5)</f>
        <v>368.20499999999998</v>
      </c>
      <c r="AJ199" s="12" t="e">
        <v>#NAME?</v>
      </c>
    </row>
    <row r="200" spans="3:36" x14ac:dyDescent="0.25">
      <c r="C200">
        <v>195</v>
      </c>
      <c r="D200" s="1" t="str">
        <f>DATA!B197</f>
        <v>SPR US Equity</v>
      </c>
      <c r="E200" s="1" t="str">
        <f>_xll.BDP($D200,$E$5)</f>
        <v>SPIRIT AEROSYS-A</v>
      </c>
      <c r="F200" s="2" t="str">
        <f>_xll.BDP($D200,$F$5)</f>
        <v>Aerospace &amp; Defense</v>
      </c>
      <c r="G200" s="2" t="str">
        <f>_xll.BDP($D200,$G$5)</f>
        <v>Aerospace &amp; Defense</v>
      </c>
      <c r="H200" s="35" t="str">
        <f>_xll.BDP($D200,$H$5)</f>
        <v>07/02/2023</v>
      </c>
      <c r="I200" s="3">
        <f t="shared" ca="1" si="19"/>
        <v>1</v>
      </c>
      <c r="J200" s="2">
        <f>_xll.BDP($D200,$J$5)</f>
        <v>0.04</v>
      </c>
      <c r="K200" s="2" t="str">
        <f>_xll.BDP($D200,$K$5)</f>
        <v>03/11/2022</v>
      </c>
      <c r="L200" s="2" t="str">
        <f>_xll.BDP($D200,$L$5)</f>
        <v>#N/A Field Not Applicable</v>
      </c>
      <c r="M200" s="1" t="str">
        <f>_xll.BDP($D200,$M$5)</f>
        <v>UNITED STATES</v>
      </c>
      <c r="N200" s="1" t="str">
        <f>_xll.BDP($D200,$N$5)</f>
        <v>USD</v>
      </c>
      <c r="O200" s="4" t="str">
        <f>_xll.BDP($D200,$O$5)</f>
        <v>#N/A N/A</v>
      </c>
      <c r="P200" s="40" t="str">
        <f>_xll.BDP($D200,$P$5)</f>
        <v>#N/A N/A</v>
      </c>
      <c r="Q200" s="47">
        <f>_xll.BDP($D200,$Q$5)/1000000</f>
        <v>3574.9376069450004</v>
      </c>
      <c r="R200" s="47">
        <f>_xll.BDP($D200,$R$5)</f>
        <v>6772.2376069450002</v>
      </c>
      <c r="S200" s="47">
        <f t="shared" si="18"/>
        <v>3197.2999999999997</v>
      </c>
      <c r="T200" s="40">
        <f>_xll.BDP($D200,$T$5)</f>
        <v>24.496551724137934</v>
      </c>
      <c r="U200" s="2">
        <f>VLOOKUP($D200,DATA!$B$3:$G$2400,6,0)</f>
        <v>0</v>
      </c>
      <c r="V200" s="2">
        <f>VLOOKUP($D200,DATA!$B$3:$AY$2400,47,0)</f>
        <v>0</v>
      </c>
      <c r="W200" s="2">
        <f>VLOOKUP($D200,DATA!$B$3:$AY$2400,48,0)</f>
        <v>0</v>
      </c>
      <c r="X200" s="2">
        <f>VLOOKUP($D200,DATA!$B$3:$AY$2400,49,0)</f>
        <v>0</v>
      </c>
      <c r="Y200" s="44">
        <f>VLOOKUP($D200,DATA!$B$3:$AY$2400,50,0)</f>
        <v>0</v>
      </c>
      <c r="Z200" s="45">
        <f t="shared" si="17"/>
        <v>-1</v>
      </c>
      <c r="AA200" s="42">
        <f>_xll.BDP($D200,$AA$5)</f>
        <v>37.076923370361328</v>
      </c>
      <c r="AB200" s="59">
        <f t="shared" si="20"/>
        <v>8.6981042813290221E-2</v>
      </c>
      <c r="AC200" s="41">
        <f>$AD200/_xll.BDP($D200,$AC$5)-1</f>
        <v>0.15236486486486478</v>
      </c>
      <c r="AD200" s="36">
        <f>_xll.BDP($D200,$AD$5)</f>
        <v>34.11</v>
      </c>
      <c r="AE200" s="37">
        <f t="shared" si="21"/>
        <v>-9.3814130753444823E-3</v>
      </c>
      <c r="AF200" s="38">
        <f>_xll.BDP($D200,$AF$5)</f>
        <v>34.43</v>
      </c>
      <c r="AG200" s="10">
        <f>_xll.BDP($D200,$AG$5)</f>
        <v>53.310499999999998</v>
      </c>
      <c r="AH200" s="12" t="e">
        <v>#NAME?</v>
      </c>
      <c r="AI200" s="10">
        <f>_xll.BDP($D200,$AI$5)</f>
        <v>21.14</v>
      </c>
      <c r="AJ200" s="12" t="e">
        <v>#NAME?</v>
      </c>
    </row>
    <row r="201" spans="3:36" x14ac:dyDescent="0.25">
      <c r="C201">
        <v>196</v>
      </c>
      <c r="D201" s="1" t="str">
        <f>DATA!B198</f>
        <v>TDY US Equity</v>
      </c>
      <c r="E201" s="1" t="str">
        <f>_xll.BDP($D201,$E$5)</f>
        <v>TELEDYNE TECH</v>
      </c>
      <c r="F201" s="2" t="str">
        <f>_xll.BDP($D201,$F$5)</f>
        <v>Electronic Equipment, Instrume</v>
      </c>
      <c r="G201" s="2" t="str">
        <f>_xll.BDP($D201,$G$5)</f>
        <v>Electronic Equipment &amp; Instrum</v>
      </c>
      <c r="H201" s="35" t="str">
        <f>_xll.BDP($D201,$H$5)</f>
        <v>27/04/2023</v>
      </c>
      <c r="I201" s="3">
        <f t="shared" ca="1" si="19"/>
        <v>80</v>
      </c>
      <c r="J201" s="2">
        <f>_xll.BDP($D201,$J$5)</f>
        <v>0</v>
      </c>
      <c r="K201" s="2" t="str">
        <f>_xll.BDP($D201,$K$5)</f>
        <v>#N/A Field Not Applicable</v>
      </c>
      <c r="L201" s="2" t="str">
        <f>_xll.BDP($D201,$L$5)</f>
        <v>#N/A Field Not Applicable</v>
      </c>
      <c r="M201" s="1" t="str">
        <f>_xll.BDP($D201,$M$5)</f>
        <v>UNITED STATES</v>
      </c>
      <c r="N201" s="1" t="str">
        <f>_xll.BDP($D201,$N$5)</f>
        <v>USD</v>
      </c>
      <c r="O201" s="4">
        <f>_xll.BDP($D201,$O$5)</f>
        <v>16.927110869328313</v>
      </c>
      <c r="P201" s="40">
        <f>_xll.BDP($D201,$P$5)</f>
        <v>28.357440627818878</v>
      </c>
      <c r="Q201" s="47">
        <f>_xll.BDP($D201,$Q$5)/1000000</f>
        <v>20272.21643343</v>
      </c>
      <c r="R201" s="47">
        <f>_xll.BDP($D201,$R$5)</f>
        <v>23554.71643343</v>
      </c>
      <c r="S201" s="47">
        <f t="shared" si="18"/>
        <v>3282.5</v>
      </c>
      <c r="T201" s="40">
        <f>_xll.BDP($D201,$T$5)</f>
        <v>2.4621212121212119</v>
      </c>
      <c r="U201" s="2">
        <f>VLOOKUP($D201,DATA!$B$3:$G$2400,6,0)</f>
        <v>0</v>
      </c>
      <c r="V201" s="2">
        <f>VLOOKUP($D201,DATA!$B$3:$AY$2400,47,0)</f>
        <v>0</v>
      </c>
      <c r="W201" s="2">
        <f>VLOOKUP($D201,DATA!$B$3:$AY$2400,48,0)</f>
        <v>0</v>
      </c>
      <c r="X201" s="2">
        <f>VLOOKUP($D201,DATA!$B$3:$AY$2400,49,0)</f>
        <v>0</v>
      </c>
      <c r="Y201" s="44">
        <f>VLOOKUP($D201,DATA!$B$3:$AY$2400,50,0)</f>
        <v>0</v>
      </c>
      <c r="Z201" s="45">
        <f t="shared" si="17"/>
        <v>-1</v>
      </c>
      <c r="AA201" s="42">
        <f>_xll.BDP($D201,$AA$5)</f>
        <v>497</v>
      </c>
      <c r="AB201" s="59">
        <f t="shared" si="20"/>
        <v>0.1495582180691124</v>
      </c>
      <c r="AC201" s="41">
        <f>$AD201/_xll.BDP($D201,$AC$5)-1</f>
        <v>8.1093245980345507E-2</v>
      </c>
      <c r="AD201" s="36">
        <f>_xll.BDP($D201,$AD$5)</f>
        <v>432.34</v>
      </c>
      <c r="AE201" s="37">
        <f t="shared" si="21"/>
        <v>-2.8681130591664181E-3</v>
      </c>
      <c r="AF201" s="38">
        <f>_xll.BDP($D201,$AF$5)</f>
        <v>433.58</v>
      </c>
      <c r="AG201" s="10">
        <f>_xll.BDP($D201,$AG$5)</f>
        <v>493.97</v>
      </c>
      <c r="AH201" s="12" t="e">
        <v>#NAME?</v>
      </c>
      <c r="AI201" s="10">
        <f>_xll.BDP($D201,$AI$5)</f>
        <v>325</v>
      </c>
      <c r="AJ201" s="12" t="e">
        <v>#NAME?</v>
      </c>
    </row>
    <row r="202" spans="3:36" x14ac:dyDescent="0.25">
      <c r="C202">
        <v>197</v>
      </c>
      <c r="D202" s="1" t="str">
        <f>DATA!B199</f>
        <v>TDG US Equity</v>
      </c>
      <c r="E202" s="1" t="str">
        <f>_xll.BDP($D202,$E$5)</f>
        <v>TRANSDIGM GROUP</v>
      </c>
      <c r="F202" s="2" t="str">
        <f>_xll.BDP($D202,$F$5)</f>
        <v>Aerospace &amp; Defense</v>
      </c>
      <c r="G202" s="2" t="str">
        <f>_xll.BDP($D202,$G$5)</f>
        <v>Aerospace &amp; Defense</v>
      </c>
      <c r="H202" s="35" t="str">
        <f>_xll.BDP($D202,$H$5)</f>
        <v>07/02/2023</v>
      </c>
      <c r="I202" s="3">
        <f t="shared" ca="1" si="19"/>
        <v>1</v>
      </c>
      <c r="J202" s="2">
        <f>_xll.BDP($D202,$J$5)</f>
        <v>18.5</v>
      </c>
      <c r="K202" s="2" t="str">
        <f>_xll.BDP($D202,$K$5)</f>
        <v>18/08/2022</v>
      </c>
      <c r="L202" s="2" t="str">
        <f>_xll.BDP($D202,$L$5)</f>
        <v>26/08/2022</v>
      </c>
      <c r="M202" s="1" t="str">
        <f>_xll.BDP($D202,$M$5)</f>
        <v>UNITED STATES</v>
      </c>
      <c r="N202" s="1" t="str">
        <f>_xll.BDP($D202,$N$5)</f>
        <v>USD</v>
      </c>
      <c r="O202" s="4">
        <f>_xll.BDP($D202,$O$5)</f>
        <v>16.951549167306545</v>
      </c>
      <c r="P202" s="40">
        <f>_xll.BDP($D202,$P$5)</f>
        <v>50.832840282167936</v>
      </c>
      <c r="Q202" s="47">
        <f>_xll.BDP($D202,$Q$5)/1000000</f>
        <v>38759.956924410006</v>
      </c>
      <c r="R202" s="47">
        <f>_xll.BDP($D202,$R$5)</f>
        <v>55795.956924410006</v>
      </c>
      <c r="S202" s="47">
        <f t="shared" si="18"/>
        <v>17036</v>
      </c>
      <c r="T202" s="40">
        <f>_xll.BDP($D202,$T$5)</f>
        <v>6.8334670947030496</v>
      </c>
      <c r="U202" s="2">
        <f>VLOOKUP($D202,DATA!$B$3:$G$2400,6,0)</f>
        <v>0</v>
      </c>
      <c r="V202" s="2">
        <f>VLOOKUP($D202,DATA!$B$3:$AY$2400,47,0)</f>
        <v>0</v>
      </c>
      <c r="W202" s="2">
        <f>VLOOKUP($D202,DATA!$B$3:$AY$2400,48,0)</f>
        <v>0</v>
      </c>
      <c r="X202" s="2">
        <f>VLOOKUP($D202,DATA!$B$3:$AY$2400,49,0)</f>
        <v>0</v>
      </c>
      <c r="Y202" s="44">
        <f>VLOOKUP($D202,DATA!$B$3:$AY$2400,50,0)</f>
        <v>0</v>
      </c>
      <c r="Z202" s="45">
        <f t="shared" si="17"/>
        <v>-1</v>
      </c>
      <c r="AA202" s="42">
        <f>_xll.BDP($D202,$AA$5)</f>
        <v>723.66668701171875</v>
      </c>
      <c r="AB202" s="59">
        <f t="shared" si="20"/>
        <v>1.2503584586793348E-2</v>
      </c>
      <c r="AC202" s="41">
        <f>$AD202/_xll.BDP($D202,$AC$5)-1</f>
        <v>0.13512268720717868</v>
      </c>
      <c r="AD202" s="36">
        <f>_xll.BDP($D202,$AD$5)</f>
        <v>714.73</v>
      </c>
      <c r="AE202" s="37">
        <f t="shared" si="21"/>
        <v>1.7209295818001458E-3</v>
      </c>
      <c r="AF202" s="38">
        <f>_xll.BDP($D202,$AF$5)</f>
        <v>713.5</v>
      </c>
      <c r="AG202" s="10">
        <f>_xll.BDP($D202,$AG$5)</f>
        <v>733.47</v>
      </c>
      <c r="AH202" s="12" t="e">
        <v>#NAME?</v>
      </c>
      <c r="AI202" s="10">
        <f>_xll.BDP($D202,$AI$5)</f>
        <v>486.24799999999999</v>
      </c>
      <c r="AJ202" s="12" t="e">
        <v>#NAME?</v>
      </c>
    </row>
    <row r="203" spans="3:36" x14ac:dyDescent="0.25">
      <c r="C203">
        <v>198</v>
      </c>
      <c r="D203" s="1" t="str">
        <f>DATA!B200</f>
        <v>AJRD US Equity</v>
      </c>
      <c r="E203" s="1" t="str">
        <f>_xll.BDP($D203,$E$5)</f>
        <v>AEROJET ROCKETDY</v>
      </c>
      <c r="F203" s="2" t="str">
        <f>_xll.BDP($D203,$F$5)</f>
        <v>Aerospace &amp; Defense</v>
      </c>
      <c r="G203" s="2" t="str">
        <f>_xll.BDP($D203,$G$5)</f>
        <v>Aerospace &amp; Defense</v>
      </c>
      <c r="H203" s="35" t="str">
        <f>_xll.BDP($D203,$H$5)</f>
        <v>17/02/2023</v>
      </c>
      <c r="I203" s="3">
        <f t="shared" ca="1" si="19"/>
        <v>11</v>
      </c>
      <c r="J203" s="2">
        <f>_xll.BDP($D203,$J$5)</f>
        <v>5</v>
      </c>
      <c r="K203" s="2" t="str">
        <f>_xll.BDP($D203,$K$5)</f>
        <v>09/03/2021</v>
      </c>
      <c r="L203" s="2" t="str">
        <f>_xll.BDP($D203,$L$5)</f>
        <v>24/03/2021</v>
      </c>
      <c r="M203" s="1" t="str">
        <f>_xll.BDP($D203,$M$5)</f>
        <v>UNITED STATES</v>
      </c>
      <c r="N203" s="1" t="str">
        <f>_xll.BDP($D203,$N$5)</f>
        <v>USD</v>
      </c>
      <c r="O203" s="4">
        <f>_xll.BDP($D203,$O$5)</f>
        <v>11.017982565379825</v>
      </c>
      <c r="P203" s="40">
        <f>_xll.BDP($D203,$P$5)</f>
        <v>31.586961551480631</v>
      </c>
      <c r="Q203" s="47">
        <f>_xll.BDP($D203,$Q$5)/1000000</f>
        <v>4489.7715824999996</v>
      </c>
      <c r="R203" s="47">
        <f>_xll.BDP($D203,$R$5)</f>
        <v>4492.9715824999994</v>
      </c>
      <c r="S203" s="47">
        <f t="shared" si="18"/>
        <v>3.1999999999998181</v>
      </c>
      <c r="T203" s="40">
        <f>_xll.BDP($D203,$T$5)</f>
        <v>1.2866907921190144E-2</v>
      </c>
      <c r="U203" s="2">
        <f>VLOOKUP($D203,DATA!$B$3:$G$2400,6,0)</f>
        <v>0</v>
      </c>
      <c r="V203" s="2">
        <f>VLOOKUP($D203,DATA!$B$3:$AY$2400,47,0)</f>
        <v>0</v>
      </c>
      <c r="W203" s="2">
        <f>VLOOKUP($D203,DATA!$B$3:$AY$2400,48,0)</f>
        <v>0</v>
      </c>
      <c r="X203" s="2">
        <f>VLOOKUP($D203,DATA!$B$3:$AY$2400,49,0)</f>
        <v>0</v>
      </c>
      <c r="Y203" s="44">
        <f>VLOOKUP($D203,DATA!$B$3:$AY$2400,50,0)</f>
        <v>0</v>
      </c>
      <c r="Z203" s="45">
        <f t="shared" si="17"/>
        <v>-1</v>
      </c>
      <c r="AA203" s="42">
        <f>_xll.BDP($D203,$AA$5)</f>
        <v>58</v>
      </c>
      <c r="AB203" s="59">
        <f t="shared" si="20"/>
        <v>4.1573134596390338E-2</v>
      </c>
      <c r="AC203" s="41">
        <f>$AD203/_xll.BDP($D203,$AC$5)-1</f>
        <v>-4.3804755944930607E-3</v>
      </c>
      <c r="AD203" s="36">
        <f>_xll.BDP($D203,$AD$5)</f>
        <v>55.685000000000002</v>
      </c>
      <c r="AE203" s="37">
        <f t="shared" si="21"/>
        <v>-2.9630959863517848E-3</v>
      </c>
      <c r="AF203" s="38">
        <f>_xll.BDP($D203,$AF$5)</f>
        <v>55.85</v>
      </c>
      <c r="AG203" s="10">
        <f>_xll.BDP($D203,$AG$5)</f>
        <v>56.59</v>
      </c>
      <c r="AH203" s="12" t="e">
        <v>#NAME?</v>
      </c>
      <c r="AI203" s="10">
        <f>_xll.BDP($D203,$AI$5)</f>
        <v>35.47</v>
      </c>
      <c r="AJ203" s="12" t="e">
        <v>#NAME?</v>
      </c>
    </row>
    <row r="204" spans="3:36" x14ac:dyDescent="0.25">
      <c r="C204">
        <v>199</v>
      </c>
      <c r="D204" s="1" t="str">
        <f>DATA!B201</f>
        <v>LHX US Equity</v>
      </c>
      <c r="E204" s="1" t="str">
        <f>_xll.BDP($D204,$E$5)</f>
        <v>L3HARRIS TECHNOL</v>
      </c>
      <c r="F204" s="2" t="str">
        <f>_xll.BDP($D204,$F$5)</f>
        <v>Aerospace &amp; Defense</v>
      </c>
      <c r="G204" s="2" t="str">
        <f>_xll.BDP($D204,$G$5)</f>
        <v>Aerospace &amp; Defense</v>
      </c>
      <c r="H204" s="35" t="str">
        <f>_xll.BDP($D204,$H$5)</f>
        <v>28/04/2023</v>
      </c>
      <c r="I204" s="3">
        <f t="shared" ca="1" si="19"/>
        <v>81</v>
      </c>
      <c r="J204" s="2">
        <f>_xll.BDP($D204,$J$5)</f>
        <v>4.4800000000000004</v>
      </c>
      <c r="K204" s="2" t="str">
        <f>_xll.BDP($D204,$K$5)</f>
        <v>17/11/2022</v>
      </c>
      <c r="L204" s="2" t="str">
        <f>_xll.BDP($D204,$L$5)</f>
        <v>02/12/2022</v>
      </c>
      <c r="M204" s="1" t="str">
        <f>_xll.BDP($D204,$M$5)</f>
        <v>UNITED STATES</v>
      </c>
      <c r="N204" s="1" t="str">
        <f>_xll.BDP($D204,$N$5)</f>
        <v>USD</v>
      </c>
      <c r="O204" s="4">
        <f>_xll.BDP($D204,$O$5)</f>
        <v>15.108466082440767</v>
      </c>
      <c r="P204" s="40">
        <f>_xll.BDP($D204,$P$5)</f>
        <v>19.837585397072694</v>
      </c>
      <c r="Q204" s="47">
        <f>_xll.BDP($D204,$Q$5)/1000000</f>
        <v>40094.068557125</v>
      </c>
      <c r="R204" s="47">
        <f>_xll.BDP($D204,$R$5)</f>
        <v>47000.068557125</v>
      </c>
      <c r="S204" s="47">
        <f t="shared" si="18"/>
        <v>6906</v>
      </c>
      <c r="T204" s="40">
        <f>_xll.BDP($D204,$T$5)</f>
        <v>3.3443099273607748</v>
      </c>
      <c r="U204" s="2">
        <f>VLOOKUP($D204,DATA!$B$3:$G$2400,6,0)</f>
        <v>0</v>
      </c>
      <c r="V204" s="2">
        <f>VLOOKUP($D204,DATA!$B$3:$AY$2400,47,0)</f>
        <v>0</v>
      </c>
      <c r="W204" s="2">
        <f>VLOOKUP($D204,DATA!$B$3:$AY$2400,48,0)</f>
        <v>0</v>
      </c>
      <c r="X204" s="2">
        <f>VLOOKUP($D204,DATA!$B$3:$AY$2400,49,0)</f>
        <v>0</v>
      </c>
      <c r="Y204" s="44">
        <f>VLOOKUP($D204,DATA!$B$3:$AY$2400,50,0)</f>
        <v>0</v>
      </c>
      <c r="Z204" s="45">
        <f t="shared" si="17"/>
        <v>-1</v>
      </c>
      <c r="AA204" s="42">
        <f>_xll.BDP($D204,$AA$5)</f>
        <v>247.3157958984375</v>
      </c>
      <c r="AB204" s="59">
        <f t="shared" si="20"/>
        <v>0.17523187558656872</v>
      </c>
      <c r="AC204" s="41">
        <f>$AD204/_xll.BDP($D204,$AC$5)-1</f>
        <v>1.0710340521588702E-2</v>
      </c>
      <c r="AD204" s="36">
        <f>_xll.BDP($D204,$AD$5)</f>
        <v>210.44</v>
      </c>
      <c r="AE204" s="37">
        <f t="shared" si="21"/>
        <v>-2.4234936323892366E-3</v>
      </c>
      <c r="AF204" s="38">
        <f>_xll.BDP($D204,$AF$5)</f>
        <v>210.95</v>
      </c>
      <c r="AG204" s="10">
        <f>_xll.BDP($D204,$AG$5)</f>
        <v>279.70999999999998</v>
      </c>
      <c r="AH204" s="12" t="e">
        <v>#NAME?</v>
      </c>
      <c r="AI204" s="10">
        <f>_xll.BDP($D204,$AI$5)</f>
        <v>189.73</v>
      </c>
      <c r="AJ204" s="12" t="e">
        <v>#NAME?</v>
      </c>
    </row>
    <row r="205" spans="3:36" x14ac:dyDescent="0.25">
      <c r="C205">
        <v>200</v>
      </c>
      <c r="D205" s="1" t="str">
        <f>DATA!B202</f>
        <v>UTX US Equity</v>
      </c>
      <c r="E205" s="1" t="str">
        <f>_xll.BDP($D205,$E$5)</f>
        <v>UNITED TECH CORP</v>
      </c>
      <c r="F205" s="2" t="str">
        <f>_xll.BDP($D205,$F$5)</f>
        <v>Aerospace &amp; Defense</v>
      </c>
      <c r="G205" s="2" t="str">
        <f>_xll.BDP($D205,$G$5)</f>
        <v>Aerospace &amp; Defense</v>
      </c>
      <c r="H205" s="35" t="str">
        <f>_xll.BDP($D205,$H$5)</f>
        <v>26/04/2023</v>
      </c>
      <c r="I205" s="3">
        <f t="shared" ca="1" si="19"/>
        <v>79</v>
      </c>
      <c r="J205" s="2" t="str">
        <f>_xll.BDP($D205,$J$5)</f>
        <v>#N/A Field Not Applicable</v>
      </c>
      <c r="K205" s="2" t="str">
        <f>_xll.BDP($D205,$K$5)</f>
        <v>#N/A N/A</v>
      </c>
      <c r="L205" s="2" t="str">
        <f>_xll.BDP($D205,$L$5)</f>
        <v>#N/A N/A</v>
      </c>
      <c r="M205" s="1" t="str">
        <f>_xll.BDP($D205,$M$5)</f>
        <v>UNITED STATES</v>
      </c>
      <c r="N205" s="1" t="str">
        <f>_xll.BDP($D205,$N$5)</f>
        <v>USD</v>
      </c>
      <c r="O205" s="4" t="str">
        <f>_xll.BDP($D205,$O$5)</f>
        <v>#N/A Field Not Applicable</v>
      </c>
      <c r="P205" s="40" t="str">
        <f>_xll.BDP($D205,$P$5)</f>
        <v>#N/A Field Not Applicable</v>
      </c>
      <c r="Q205" s="47" t="e">
        <f>_xll.BDP($D205,$Q$5)/1000000</f>
        <v>#VALUE!</v>
      </c>
      <c r="R205" s="47" t="str">
        <f>_xll.BDP($D205,$R$5)</f>
        <v>#N/A N/A</v>
      </c>
      <c r="S205" s="47" t="e">
        <f t="shared" si="18"/>
        <v>#VALUE!</v>
      </c>
      <c r="T205" s="40">
        <f>_xll.BDP($D205,$T$5)</f>
        <v>2.8649443394244907</v>
      </c>
      <c r="U205" s="2">
        <f>VLOOKUP($D205,DATA!$B$3:$G$2400,6,0)</f>
        <v>0</v>
      </c>
      <c r="V205" s="2">
        <f>VLOOKUP($D205,DATA!$B$3:$AY$2400,47,0)</f>
        <v>0</v>
      </c>
      <c r="W205" s="2">
        <f>VLOOKUP($D205,DATA!$B$3:$AY$2400,48,0)</f>
        <v>0</v>
      </c>
      <c r="X205" s="2">
        <f>VLOOKUP($D205,DATA!$B$3:$AY$2400,49,0)</f>
        <v>0</v>
      </c>
      <c r="Y205" s="44">
        <f>VLOOKUP($D205,DATA!$B$3:$AY$2400,50,0)</f>
        <v>0</v>
      </c>
      <c r="Z205" s="45" t="e">
        <f t="shared" si="17"/>
        <v>#VALUE!</v>
      </c>
      <c r="AA205" s="42">
        <f>_xll.BDP($D205,$AA$5)</f>
        <v>109.34999847412109</v>
      </c>
      <c r="AB205" s="59" t="e">
        <f t="shared" si="20"/>
        <v>#VALUE!</v>
      </c>
      <c r="AC205" s="41" t="e">
        <f>$AD205/_xll.BDP($D205,$AC$5)-1</f>
        <v>#VALUE!</v>
      </c>
      <c r="AD205" s="36" t="str">
        <f>_xll.BDP($D205,$AD$5)</f>
        <v>#N/A Real Time</v>
      </c>
      <c r="AE205" s="37" t="e">
        <f t="shared" si="21"/>
        <v>#VALUE!</v>
      </c>
      <c r="AF205" s="38">
        <f>_xll.BDP($D205,$AF$5)</f>
        <v>50.730020000000003</v>
      </c>
      <c r="AG205" s="10" t="str">
        <f>_xll.BDP($D205,$AG$5)</f>
        <v>#N/A N/A</v>
      </c>
      <c r="AH205" s="12" t="e">
        <v>#NAME?</v>
      </c>
      <c r="AI205" s="10" t="str">
        <f>_xll.BDP($D205,$AI$5)</f>
        <v>#N/A N/A</v>
      </c>
      <c r="AJ205" s="12" t="e">
        <v>#NAME?</v>
      </c>
    </row>
    <row r="206" spans="3:36" x14ac:dyDescent="0.25">
      <c r="C206">
        <v>201</v>
      </c>
      <c r="D206" s="1" t="str">
        <f>DATA!B203</f>
        <v>HEI US Equity</v>
      </c>
      <c r="E206" s="1" t="str">
        <f>_xll.BDP($D206,$E$5)</f>
        <v>HEICO CORP</v>
      </c>
      <c r="F206" s="2" t="str">
        <f>_xll.BDP($D206,$F$5)</f>
        <v>Aerospace &amp; Defense</v>
      </c>
      <c r="G206" s="2" t="str">
        <f>_xll.BDP($D206,$G$5)</f>
        <v>Aerospace &amp; Defense</v>
      </c>
      <c r="H206" s="35" t="str">
        <f>_xll.BDP($D206,$H$5)</f>
        <v>23/02/2023</v>
      </c>
      <c r="I206" s="3">
        <f t="shared" ca="1" si="19"/>
        <v>17</v>
      </c>
      <c r="J206" s="2">
        <f>_xll.BDP($D206,$J$5)</f>
        <v>0.1</v>
      </c>
      <c r="K206" s="2" t="str">
        <f>_xll.BDP($D206,$K$5)</f>
        <v>04/01/2023</v>
      </c>
      <c r="L206" s="2" t="str">
        <f>_xll.BDP($D206,$L$5)</f>
        <v>23/01/2023</v>
      </c>
      <c r="M206" s="1" t="str">
        <f>_xll.BDP($D206,$M$5)</f>
        <v>UNITED STATES</v>
      </c>
      <c r="N206" s="1" t="str">
        <f>_xll.BDP($D206,$N$5)</f>
        <v>USD</v>
      </c>
      <c r="O206" s="4">
        <f>_xll.BDP($D206,$O$5)</f>
        <v>37.243632175958396</v>
      </c>
      <c r="P206" s="40">
        <f>_xll.BDP($D206,$P$5)</f>
        <v>66.941175273820477</v>
      </c>
      <c r="Q206" s="47">
        <f>_xll.BDP($D206,$Q$5)/1000000</f>
        <v>20332.823589899999</v>
      </c>
      <c r="R206" s="47">
        <f>_xll.BDP($D206,$R$5)</f>
        <v>20946.605589899998</v>
      </c>
      <c r="S206" s="47">
        <f t="shared" si="18"/>
        <v>613.78199999999924</v>
      </c>
      <c r="T206" s="40">
        <f>_xll.BDP($D206,$T$5)</f>
        <v>0.41136288156823342</v>
      </c>
      <c r="U206" s="2">
        <f>VLOOKUP($D206,DATA!$B$3:$G$2400,6,0)</f>
        <v>0</v>
      </c>
      <c r="V206" s="2">
        <f>VLOOKUP($D206,DATA!$B$3:$AY$2400,47,0)</f>
        <v>0</v>
      </c>
      <c r="W206" s="2">
        <f>VLOOKUP($D206,DATA!$B$3:$AY$2400,48,0)</f>
        <v>0</v>
      </c>
      <c r="X206" s="2">
        <f>VLOOKUP($D206,DATA!$B$3:$AY$2400,49,0)</f>
        <v>0</v>
      </c>
      <c r="Y206" s="44">
        <f>VLOOKUP($D206,DATA!$B$3:$AY$2400,50,0)</f>
        <v>0</v>
      </c>
      <c r="Z206" s="45">
        <f t="shared" si="17"/>
        <v>-1</v>
      </c>
      <c r="AA206" s="42">
        <f>_xll.BDP($D206,$AA$5)</f>
        <v>173.64285278320313</v>
      </c>
      <c r="AB206" s="59">
        <f t="shared" si="20"/>
        <v>1.0079999902292691E-2</v>
      </c>
      <c r="AC206" s="41">
        <f>$AD206/_xll.BDP($D206,$AC$5)-1</f>
        <v>0.11891434522259825</v>
      </c>
      <c r="AD206" s="36">
        <f>_xll.BDP($D206,$AD$5)</f>
        <v>171.91</v>
      </c>
      <c r="AE206" s="37">
        <f t="shared" si="21"/>
        <v>1.0935954860101189E-2</v>
      </c>
      <c r="AF206" s="38">
        <f>_xll.BDP($D206,$AF$5)</f>
        <v>170.03</v>
      </c>
      <c r="AG206" s="10">
        <f>_xll.BDP($D206,$AG$5)</f>
        <v>172.9</v>
      </c>
      <c r="AH206" s="12" t="e">
        <v>#NAME?</v>
      </c>
      <c r="AI206" s="10">
        <f>_xll.BDP($D206,$AI$5)</f>
        <v>126.95</v>
      </c>
      <c r="AJ206" s="12" t="e">
        <v>#NAME?</v>
      </c>
    </row>
    <row r="207" spans="3:36" x14ac:dyDescent="0.25">
      <c r="C207">
        <v>202</v>
      </c>
      <c r="D207" s="1" t="str">
        <f>DATA!B204</f>
        <v>ARNC US Equity</v>
      </c>
      <c r="E207" s="1" t="str">
        <f>_xll.BDP($D207,$E$5)</f>
        <v>ARCONIC CORP</v>
      </c>
      <c r="F207" s="2" t="str">
        <f>_xll.BDP($D207,$F$5)</f>
        <v>Metals &amp; Mining</v>
      </c>
      <c r="G207" s="2" t="str">
        <f>_xll.BDP($D207,$G$5)</f>
        <v>Aluminum</v>
      </c>
      <c r="H207" s="35" t="str">
        <f>_xll.BDP($D207,$H$5)</f>
        <v>17/02/2023</v>
      </c>
      <c r="I207" s="3">
        <f t="shared" ca="1" si="19"/>
        <v>11</v>
      </c>
      <c r="J207" s="2">
        <f>_xll.BDP($D207,$J$5)</f>
        <v>0</v>
      </c>
      <c r="K207" s="2" t="str">
        <f>_xll.BDP($D207,$K$5)</f>
        <v>#N/A N/A</v>
      </c>
      <c r="L207" s="2" t="str">
        <f>_xll.BDP($D207,$L$5)</f>
        <v>#N/A N/A</v>
      </c>
      <c r="M207" s="1" t="str">
        <f>_xll.BDP($D207,$M$5)</f>
        <v>UNITED STATES</v>
      </c>
      <c r="N207" s="1" t="str">
        <f>_xll.BDP($D207,$N$5)</f>
        <v>USD</v>
      </c>
      <c r="O207" s="4">
        <f>_xll.BDP($D207,$O$5)</f>
        <v>6.6778636628082184</v>
      </c>
      <c r="P207" s="40">
        <f>_xll.BDP($D207,$P$5)</f>
        <v>11.768694822716535</v>
      </c>
      <c r="Q207" s="47">
        <f>_xll.BDP($D207,$Q$5)/1000000</f>
        <v>2377.7839436999998</v>
      </c>
      <c r="R207" s="47">
        <f>_xll.BDP($D207,$R$5)</f>
        <v>3939.7839436999998</v>
      </c>
      <c r="S207" s="47">
        <f t="shared" si="18"/>
        <v>1562</v>
      </c>
      <c r="T207" s="40">
        <f>_xll.BDP($D207,$T$5)</f>
        <v>2.9299242424242422</v>
      </c>
      <c r="U207" s="2">
        <f>VLOOKUP($D207,DATA!$B$3:$G$2400,6,0)</f>
        <v>0</v>
      </c>
      <c r="V207" s="2">
        <f>VLOOKUP($D207,DATA!$B$3:$AY$2400,47,0)</f>
        <v>0</v>
      </c>
      <c r="W207" s="2">
        <f>VLOOKUP($D207,DATA!$B$3:$AY$2400,48,0)</f>
        <v>0</v>
      </c>
      <c r="X207" s="2">
        <f>VLOOKUP($D207,DATA!$B$3:$AY$2400,49,0)</f>
        <v>0</v>
      </c>
      <c r="Y207" s="44">
        <f>VLOOKUP($D207,DATA!$B$3:$AY$2400,50,0)</f>
        <v>0</v>
      </c>
      <c r="Z207" s="45">
        <f t="shared" si="17"/>
        <v>-1</v>
      </c>
      <c r="AA207" s="42">
        <f>_xll.BDP($D207,$AA$5)</f>
        <v>24.25</v>
      </c>
      <c r="AB207" s="59">
        <f t="shared" si="20"/>
        <v>8.7354409317803583E-3</v>
      </c>
      <c r="AC207" s="41">
        <f>$AD207/_xll.BDP($D207,$AC$5)-1</f>
        <v>0.13610586011342152</v>
      </c>
      <c r="AD207" s="36">
        <f>_xll.BDP($D207,$AD$5)</f>
        <v>24.04</v>
      </c>
      <c r="AE207" s="37">
        <f t="shared" si="21"/>
        <v>-3.3693843594010078E-2</v>
      </c>
      <c r="AF207" s="38">
        <f>_xll.BDP($D207,$AF$5)</f>
        <v>24.85</v>
      </c>
      <c r="AG207" s="10">
        <f>_xll.BDP($D207,$AG$5)</f>
        <v>33.44</v>
      </c>
      <c r="AH207" s="12" t="e">
        <v>#NAME?</v>
      </c>
      <c r="AI207" s="10">
        <f>_xll.BDP($D207,$AI$5)</f>
        <v>16.329999999999998</v>
      </c>
      <c r="AJ207" s="12" t="e">
        <v>#NAME?</v>
      </c>
    </row>
    <row r="208" spans="3:36" x14ac:dyDescent="0.25">
      <c r="C208">
        <v>203</v>
      </c>
      <c r="D208" s="1" t="str">
        <f>DATA!B205</f>
        <v>MOG/A US Equity</v>
      </c>
      <c r="E208" s="1" t="str">
        <f>_xll.BDP($D208,$E$5)</f>
        <v>MOOG INC-CLASS A</v>
      </c>
      <c r="F208" s="2" t="str">
        <f>_xll.BDP($D208,$F$5)</f>
        <v>Aerospace &amp; Defense</v>
      </c>
      <c r="G208" s="2" t="str">
        <f>_xll.BDP($D208,$G$5)</f>
        <v>Aerospace &amp; Defense</v>
      </c>
      <c r="H208" s="35" t="str">
        <f>_xll.BDP($D208,$H$5)</f>
        <v>28/04/2023</v>
      </c>
      <c r="I208" s="3">
        <f t="shared" ca="1" si="19"/>
        <v>81</v>
      </c>
      <c r="J208" s="2">
        <f>_xll.BDP($D208,$J$5)</f>
        <v>1.03</v>
      </c>
      <c r="K208" s="2" t="str">
        <f>_xll.BDP($D208,$K$5)</f>
        <v>16/02/2023</v>
      </c>
      <c r="L208" s="2" t="str">
        <f>_xll.BDP($D208,$L$5)</f>
        <v>06/03/2023</v>
      </c>
      <c r="M208" s="1" t="str">
        <f>_xll.BDP($D208,$M$5)</f>
        <v>UNITED STATES</v>
      </c>
      <c r="N208" s="1" t="str">
        <f>_xll.BDP($D208,$N$5)</f>
        <v>USD</v>
      </c>
      <c r="O208" s="4">
        <f>_xll.BDP($D208,$O$5)</f>
        <v>8.0981112824577011</v>
      </c>
      <c r="P208" s="40">
        <f>_xll.BDP($D208,$P$5)</f>
        <v>15.579680888246303</v>
      </c>
      <c r="Q208" s="47">
        <f>_xll.BDP($D208,$Q$5)/1000000</f>
        <v>3042.7854266700001</v>
      </c>
      <c r="R208" s="47">
        <f>_xll.BDP($D208,$R$5)</f>
        <v>3926.5904266699999</v>
      </c>
      <c r="S208" s="47">
        <f t="shared" si="18"/>
        <v>883.80499999999984</v>
      </c>
      <c r="T208" s="40">
        <f>_xll.BDP($D208,$T$5)</f>
        <v>2.4368794443571313</v>
      </c>
      <c r="U208" s="2">
        <f>VLOOKUP($D208,DATA!$B$3:$G$2400,6,0)</f>
        <v>0</v>
      </c>
      <c r="V208" s="2">
        <f>VLOOKUP($D208,DATA!$B$3:$AY$2400,47,0)</f>
        <v>0</v>
      </c>
      <c r="W208" s="2">
        <f>VLOOKUP($D208,DATA!$B$3:$AY$2400,48,0)</f>
        <v>0</v>
      </c>
      <c r="X208" s="2">
        <f>VLOOKUP($D208,DATA!$B$3:$AY$2400,49,0)</f>
        <v>0</v>
      </c>
      <c r="Y208" s="44">
        <f>VLOOKUP($D208,DATA!$B$3:$AY$2400,50,0)</f>
        <v>0</v>
      </c>
      <c r="Z208" s="45">
        <f t="shared" si="17"/>
        <v>-1</v>
      </c>
      <c r="AA208" s="42">
        <f>_xll.BDP($D208,$AA$5)</f>
        <v>101.66666412353516</v>
      </c>
      <c r="AB208" s="59">
        <f t="shared" si="20"/>
        <v>4.8758656112390719E-2</v>
      </c>
      <c r="AC208" s="41">
        <f>$AD208/_xll.BDP($D208,$AC$5)-1</f>
        <v>0.10460346399270737</v>
      </c>
      <c r="AD208" s="36">
        <f>_xll.BDP($D208,$AD$5)</f>
        <v>96.94</v>
      </c>
      <c r="AE208" s="37">
        <f t="shared" si="21"/>
        <v>3.6001650505467248E-2</v>
      </c>
      <c r="AF208" s="38">
        <f>_xll.BDP($D208,$AF$5)</f>
        <v>93.45</v>
      </c>
      <c r="AG208" s="10">
        <f>_xll.BDP($D208,$AG$5)</f>
        <v>96.568399999999997</v>
      </c>
      <c r="AH208" s="12" t="e">
        <v>#NAME?</v>
      </c>
      <c r="AI208" s="10">
        <f>_xll.BDP($D208,$AI$5)</f>
        <v>70.25</v>
      </c>
      <c r="AJ208" s="12" t="e">
        <v>#NAME?</v>
      </c>
    </row>
    <row r="209" spans="3:36" x14ac:dyDescent="0.25">
      <c r="C209">
        <v>204</v>
      </c>
      <c r="D209" s="1" t="str">
        <f>DATA!B206</f>
        <v>B US Equity</v>
      </c>
      <c r="E209" s="1" t="str">
        <f>_xll.BDP($D209,$E$5)</f>
        <v>BARNES GROUP INC</v>
      </c>
      <c r="F209" s="2" t="str">
        <f>_xll.BDP($D209,$F$5)</f>
        <v>Machinery</v>
      </c>
      <c r="G209" s="2" t="str">
        <f>_xll.BDP($D209,$G$5)</f>
        <v>Industrial Machinery</v>
      </c>
      <c r="H209" s="35" t="str">
        <f>_xll.BDP($D209,$H$5)</f>
        <v>17/02/2023</v>
      </c>
      <c r="I209" s="3">
        <f t="shared" ca="1" si="19"/>
        <v>11</v>
      </c>
      <c r="J209" s="2">
        <f>_xll.BDP($D209,$J$5)</f>
        <v>0.64</v>
      </c>
      <c r="K209" s="2" t="str">
        <f>_xll.BDP($D209,$K$5)</f>
        <v>21/11/2022</v>
      </c>
      <c r="L209" s="2" t="str">
        <f>_xll.BDP($D209,$L$5)</f>
        <v>09/12/2022</v>
      </c>
      <c r="M209" s="1" t="str">
        <f>_xll.BDP($D209,$M$5)</f>
        <v>UNITED STATES</v>
      </c>
      <c r="N209" s="1" t="str">
        <f>_xll.BDP($D209,$N$5)</f>
        <v>USD</v>
      </c>
      <c r="O209" s="4">
        <f>_xll.BDP($D209,$O$5)</f>
        <v>11.894061794263198</v>
      </c>
      <c r="P209" s="40">
        <f>_xll.BDP($D209,$P$5)</f>
        <v>24.551993324754338</v>
      </c>
      <c r="Q209" s="47">
        <f>_xll.BDP($D209,$Q$5)/1000000</f>
        <v>2280.6546389</v>
      </c>
      <c r="R209" s="47">
        <f>_xll.BDP($D209,$R$5)</f>
        <v>2766.7626389000002</v>
      </c>
      <c r="S209" s="47">
        <f t="shared" si="18"/>
        <v>486.10800000000017</v>
      </c>
      <c r="T209" s="40">
        <f>_xll.BDP($D209,$T$5)</f>
        <v>3.0296352157356456</v>
      </c>
      <c r="U209" s="2">
        <f>VLOOKUP($D209,DATA!$B$3:$G$2400,6,0)</f>
        <v>0</v>
      </c>
      <c r="V209" s="2">
        <f>VLOOKUP($D209,DATA!$B$3:$AY$2400,47,0)</f>
        <v>0</v>
      </c>
      <c r="W209" s="2">
        <f>VLOOKUP($D209,DATA!$B$3:$AY$2400,48,0)</f>
        <v>0</v>
      </c>
      <c r="X209" s="2">
        <f>VLOOKUP($D209,DATA!$B$3:$AY$2400,49,0)</f>
        <v>0</v>
      </c>
      <c r="Y209" s="44">
        <f>VLOOKUP($D209,DATA!$B$3:$AY$2400,50,0)</f>
        <v>0</v>
      </c>
      <c r="Z209" s="45">
        <f t="shared" si="17"/>
        <v>-1</v>
      </c>
      <c r="AA209" s="42">
        <f>_xll.BDP($D209,$AA$5)</f>
        <v>40.333332061767578</v>
      </c>
      <c r="AB209" s="59">
        <f t="shared" si="20"/>
        <v>-0.10747218274468728</v>
      </c>
      <c r="AC209" s="41">
        <f>$AD209/_xll.BDP($D209,$AC$5)-1</f>
        <v>0.10624235006119931</v>
      </c>
      <c r="AD209" s="36">
        <f>_xll.BDP($D209,$AD$5)</f>
        <v>45.19</v>
      </c>
      <c r="AE209" s="37">
        <f t="shared" si="21"/>
        <v>-1.5268864793095926E-2</v>
      </c>
      <c r="AF209" s="38">
        <f>_xll.BDP($D209,$AF$5)</f>
        <v>45.88</v>
      </c>
      <c r="AG209" s="10">
        <f>_xll.BDP($D209,$AG$5)</f>
        <v>48.42</v>
      </c>
      <c r="AH209" s="12" t="e">
        <v>#NAME?</v>
      </c>
      <c r="AI209" s="10">
        <f>_xll.BDP($D209,$AI$5)</f>
        <v>27.93</v>
      </c>
      <c r="AJ209" s="12" t="e">
        <v>#NAME?</v>
      </c>
    </row>
    <row r="210" spans="3:36" x14ac:dyDescent="0.25">
      <c r="C210">
        <v>205</v>
      </c>
      <c r="D210" s="1" t="str">
        <f>DATA!B207</f>
        <v>CAE CN Equity</v>
      </c>
      <c r="E210" s="1" t="str">
        <f>_xll.BDP($D210,$E$5)</f>
        <v>CAE INC</v>
      </c>
      <c r="F210" s="2" t="str">
        <f>_xll.BDP($D210,$F$5)</f>
        <v>Aerospace &amp; Defense</v>
      </c>
      <c r="G210" s="2" t="str">
        <f>_xll.BDP($D210,$G$5)</f>
        <v>Aerospace &amp; Defense</v>
      </c>
      <c r="H210" s="35" t="str">
        <f>_xll.BDP($D210,$H$5)</f>
        <v>14/02/2023</v>
      </c>
      <c r="I210" s="3">
        <f t="shared" ca="1" si="19"/>
        <v>8</v>
      </c>
      <c r="J210" s="2">
        <f>_xll.BDP($D210,$J$5)</f>
        <v>0</v>
      </c>
      <c r="K210" s="2" t="str">
        <f>_xll.BDP($D210,$K$5)</f>
        <v>06/04/2020</v>
      </c>
      <c r="L210" s="2" t="str">
        <f>_xll.BDP($D210,$L$5)</f>
        <v>#N/A Field Not Applicable</v>
      </c>
      <c r="M210" s="1" t="str">
        <f>_xll.BDP($D210,$M$5)</f>
        <v>CANADA</v>
      </c>
      <c r="N210" s="1" t="str">
        <f>_xll.BDP($D210,$N$5)</f>
        <v>CAD</v>
      </c>
      <c r="O210" s="4">
        <f>_xll.BDP($D210,$O$5)</f>
        <v>17.337082842187499</v>
      </c>
      <c r="P210" s="40">
        <f>_xll.BDP($D210,$P$5)</f>
        <v>43.33699892690268</v>
      </c>
      <c r="Q210" s="47">
        <f>_xll.BDP($D210,$Q$5)/1000000</f>
        <v>9543.7319378749999</v>
      </c>
      <c r="R210" s="47">
        <f>_xll.BDP($D210,$R$5)</f>
        <v>12817.531937874999</v>
      </c>
      <c r="S210" s="47">
        <f t="shared" si="18"/>
        <v>3273.7999999999993</v>
      </c>
      <c r="T210" s="40">
        <f>_xll.BDP($D210,$T$5)</f>
        <v>5.1064578005115084</v>
      </c>
      <c r="U210" s="2">
        <f>VLOOKUP($D210,DATA!$B$3:$G$2400,6,0)</f>
        <v>0</v>
      </c>
      <c r="V210" s="2">
        <f>VLOOKUP($D210,DATA!$B$3:$AY$2400,47,0)</f>
        <v>0</v>
      </c>
      <c r="W210" s="2">
        <f>VLOOKUP($D210,DATA!$B$3:$AY$2400,48,0)</f>
        <v>0</v>
      </c>
      <c r="X210" s="2">
        <f>VLOOKUP($D210,DATA!$B$3:$AY$2400,49,0)</f>
        <v>0</v>
      </c>
      <c r="Y210" s="44">
        <f>VLOOKUP($D210,DATA!$B$3:$AY$2400,50,0)</f>
        <v>0</v>
      </c>
      <c r="Z210" s="45">
        <f t="shared" si="17"/>
        <v>-1</v>
      </c>
      <c r="AA210" s="42">
        <f>_xll.BDP($D210,$AA$5)</f>
        <v>33.666667938232422</v>
      </c>
      <c r="AB210" s="59">
        <f t="shared" si="20"/>
        <v>0.11775125956946941</v>
      </c>
      <c r="AC210" s="41">
        <f>$AD210/_xll.BDP($D210,$AC$5)-1</f>
        <v>0.15005727376861389</v>
      </c>
      <c r="AD210" s="36">
        <f>_xll.BDP($D210,$AD$5)</f>
        <v>30.12</v>
      </c>
      <c r="AE210" s="37">
        <f t="shared" si="21"/>
        <v>-5.6440903054448257E-3</v>
      </c>
      <c r="AF210" s="38">
        <f>_xll.BDP($D210,$AF$5)</f>
        <v>30.29</v>
      </c>
      <c r="AG210" s="10">
        <f>_xll.BDP($D210,$AG$5)</f>
        <v>35.49</v>
      </c>
      <c r="AH210" s="12" t="e">
        <v>#NAME?</v>
      </c>
      <c r="AI210" s="10">
        <f>_xll.BDP($D210,$AI$5)</f>
        <v>20.89</v>
      </c>
      <c r="AJ210" s="12" t="e">
        <v>#NAME?</v>
      </c>
    </row>
    <row r="211" spans="3:36" x14ac:dyDescent="0.25">
      <c r="C211">
        <v>206</v>
      </c>
      <c r="D211" s="1" t="str">
        <f>DATA!B208</f>
        <v>LB US Equity</v>
      </c>
      <c r="E211" s="1" t="str">
        <f>_xll.BDP($D211,$E$5)</f>
        <v>L BRANDS INC</v>
      </c>
      <c r="F211" s="2" t="str">
        <f>_xll.BDP($D211,$F$5)</f>
        <v>Specialty Retail</v>
      </c>
      <c r="G211" s="2" t="str">
        <f>_xll.BDP($D211,$G$5)</f>
        <v>Specialty Stores</v>
      </c>
      <c r="H211" s="35" t="str">
        <f>_xll.BDP($D211,$H$5)</f>
        <v>23/02/2023</v>
      </c>
      <c r="I211" s="3">
        <f t="shared" ca="1" si="19"/>
        <v>17</v>
      </c>
      <c r="J211" s="2" t="str">
        <f>_xll.BDP($D211,$J$5)</f>
        <v>#N/A Field Not Applicable</v>
      </c>
      <c r="K211" s="2" t="str">
        <f>_xll.BDP($D211,$K$5)</f>
        <v>#N/A N/A</v>
      </c>
      <c r="L211" s="2" t="str">
        <f>_xll.BDP($D211,$L$5)</f>
        <v>#N/A N/A</v>
      </c>
      <c r="M211" s="1" t="str">
        <f>_xll.BDP($D211,$M$5)</f>
        <v>UNITED STATES</v>
      </c>
      <c r="N211" s="1" t="str">
        <f>_xll.BDP($D211,$N$5)</f>
        <v>USD</v>
      </c>
      <c r="O211" s="4" t="str">
        <f>_xll.BDP($D211,$O$5)</f>
        <v>#N/A Field Not Applicable</v>
      </c>
      <c r="P211" s="40" t="str">
        <f>_xll.BDP($D211,$P$5)</f>
        <v>#N/A Field Not Applicable</v>
      </c>
      <c r="Q211" s="47" t="e">
        <f>_xll.BDP($D211,$Q$5)/1000000</f>
        <v>#VALUE!</v>
      </c>
      <c r="R211" s="47" t="str">
        <f>_xll.BDP($D211,$R$5)</f>
        <v>#N/A N/A</v>
      </c>
      <c r="S211" s="47" t="e">
        <f t="shared" si="18"/>
        <v>#VALUE!</v>
      </c>
      <c r="T211" s="40">
        <f>_xll.BDP($D211,$T$5)</f>
        <v>3.1784042309790737</v>
      </c>
      <c r="U211" s="2">
        <f>VLOOKUP($D211,DATA!$B$3:$G$2400,6,0)</f>
        <v>0</v>
      </c>
      <c r="V211" s="2">
        <f>VLOOKUP($D211,DATA!$B$3:$AY$2400,47,0)</f>
        <v>0</v>
      </c>
      <c r="W211" s="2">
        <f>VLOOKUP($D211,DATA!$B$3:$AY$2400,48,0)</f>
        <v>0</v>
      </c>
      <c r="X211" s="2">
        <f>VLOOKUP($D211,DATA!$B$3:$AY$2400,49,0)</f>
        <v>0</v>
      </c>
      <c r="Y211" s="44">
        <f>VLOOKUP($D211,DATA!$B$3:$AY$2400,50,0)</f>
        <v>0</v>
      </c>
      <c r="Z211" s="45" t="e">
        <f t="shared" si="17"/>
        <v>#VALUE!</v>
      </c>
      <c r="AA211" s="42">
        <f>_xll.BDP($D211,$AA$5)</f>
        <v>51.857143402099609</v>
      </c>
      <c r="AB211" s="59" t="e">
        <f t="shared" si="20"/>
        <v>#VALUE!</v>
      </c>
      <c r="AC211" s="41" t="e">
        <f>$AD211/_xll.BDP($D211,$AC$5)-1</f>
        <v>#VALUE!</v>
      </c>
      <c r="AD211" s="36" t="str">
        <f>_xll.BDP($D211,$AD$5)</f>
        <v>#N/A Real Time</v>
      </c>
      <c r="AE211" s="37" t="e">
        <f t="shared" si="21"/>
        <v>#VALUE!</v>
      </c>
      <c r="AF211" s="38">
        <f>_xll.BDP($D211,$AF$5)</f>
        <v>64.590119999999999</v>
      </c>
      <c r="AG211" s="10" t="str">
        <f>_xll.BDP($D211,$AG$5)</f>
        <v>#N/A N/A</v>
      </c>
      <c r="AH211" s="12" t="e">
        <v>#NAME?</v>
      </c>
      <c r="AI211" s="10" t="str">
        <f>_xll.BDP($D211,$AI$5)</f>
        <v>#N/A N/A</v>
      </c>
      <c r="AJ211" s="12" t="e">
        <v>#NAME?</v>
      </c>
    </row>
    <row r="212" spans="3:36" x14ac:dyDescent="0.25">
      <c r="C212">
        <v>207</v>
      </c>
      <c r="D212" s="1" t="str">
        <f>DATA!B209</f>
        <v>LULU US Equity</v>
      </c>
      <c r="E212" s="1" t="str">
        <f>_xll.BDP($D212,$E$5)</f>
        <v>LULULEMON ATH</v>
      </c>
      <c r="F212" s="2" t="str">
        <f>_xll.BDP($D212,$F$5)</f>
        <v>Textiles, Apparel &amp; Luxury Goo</v>
      </c>
      <c r="G212" s="2" t="str">
        <f>_xll.BDP($D212,$G$5)</f>
        <v>Apparel, Accessories &amp; Luxury</v>
      </c>
      <c r="H212" s="35" t="str">
        <f>_xll.BDP($D212,$H$5)</f>
        <v>29/03/2023</v>
      </c>
      <c r="I212" s="3">
        <f t="shared" ca="1" si="19"/>
        <v>51</v>
      </c>
      <c r="J212" s="2">
        <f>_xll.BDP($D212,$J$5)</f>
        <v>0</v>
      </c>
      <c r="K212" s="2" t="str">
        <f>_xll.BDP($D212,$K$5)</f>
        <v>#N/A Field Not Applicable</v>
      </c>
      <c r="L212" s="2" t="str">
        <f>_xll.BDP($D212,$L$5)</f>
        <v>#N/A Field Not Applicable</v>
      </c>
      <c r="M212" s="1" t="str">
        <f>_xll.BDP($D212,$M$5)</f>
        <v>CANADA</v>
      </c>
      <c r="N212" s="1" t="str">
        <f>_xll.BDP($D212,$N$5)</f>
        <v>USD</v>
      </c>
      <c r="O212" s="4">
        <f>_xll.BDP($D212,$O$5)</f>
        <v>22.163420967933938</v>
      </c>
      <c r="P212" s="40">
        <f>_xll.BDP($D212,$P$5)</f>
        <v>34.4567605399915</v>
      </c>
      <c r="Q212" s="47">
        <f>_xll.BDP($D212,$Q$5)/1000000</f>
        <v>39767.097230200008</v>
      </c>
      <c r="R212" s="47">
        <f>_xll.BDP($D212,$R$5)</f>
        <v>40452.956230199998</v>
      </c>
      <c r="S212" s="47">
        <f t="shared" si="18"/>
        <v>685.85899999998946</v>
      </c>
      <c r="T212" s="40">
        <f>_xll.BDP($D212,$T$5)</f>
        <v>0.36515133203818162</v>
      </c>
      <c r="U212" s="2">
        <f>VLOOKUP($D212,DATA!$B$3:$G$2400,6,0)</f>
        <v>0</v>
      </c>
      <c r="V212" s="2">
        <f>VLOOKUP($D212,DATA!$B$3:$AY$2400,47,0)</f>
        <v>0</v>
      </c>
      <c r="W212" s="2">
        <f>VLOOKUP($D212,DATA!$B$3:$AY$2400,48,0)</f>
        <v>0</v>
      </c>
      <c r="X212" s="2">
        <f>VLOOKUP($D212,DATA!$B$3:$AY$2400,49,0)</f>
        <v>0</v>
      </c>
      <c r="Y212" s="44">
        <f>VLOOKUP($D212,DATA!$B$3:$AY$2400,50,0)</f>
        <v>0</v>
      </c>
      <c r="Z212" s="45">
        <f t="shared" si="17"/>
        <v>-1</v>
      </c>
      <c r="AA212" s="42">
        <f>_xll.BDP($D212,$AA$5)</f>
        <v>372.53485107421875</v>
      </c>
      <c r="AB212" s="59">
        <f t="shared" si="20"/>
        <v>0.19161581126001592</v>
      </c>
      <c r="AC212" s="41">
        <f>$AD212/_xll.BDP($D212,$AC$5)-1</f>
        <v>-2.4190024346088967E-2</v>
      </c>
      <c r="AD212" s="36">
        <f>_xll.BDP($D212,$AD$5)</f>
        <v>312.63</v>
      </c>
      <c r="AE212" s="37">
        <f t="shared" si="21"/>
        <v>-2.1718964910597258E-2</v>
      </c>
      <c r="AF212" s="38">
        <f>_xll.BDP($D212,$AF$5)</f>
        <v>319.42</v>
      </c>
      <c r="AG212" s="10">
        <f>_xll.BDP($D212,$AG$5)</f>
        <v>410.7</v>
      </c>
      <c r="AH212" s="12" t="e">
        <v>#NAME?</v>
      </c>
      <c r="AI212" s="10">
        <f>_xll.BDP($D212,$AI$5)</f>
        <v>251.51</v>
      </c>
      <c r="AJ212" s="12" t="e">
        <v>#NAME?</v>
      </c>
    </row>
    <row r="213" spans="3:36" x14ac:dyDescent="0.25">
      <c r="C213">
        <v>208</v>
      </c>
      <c r="D213" s="1" t="str">
        <f>DATA!B210</f>
        <v>ROST US Equity</v>
      </c>
      <c r="E213" s="1" t="str">
        <f>_xll.BDP($D213,$E$5)</f>
        <v>ROSS STORES INC</v>
      </c>
      <c r="F213" s="2" t="str">
        <f>_xll.BDP($D213,$F$5)</f>
        <v>Specialty Retail</v>
      </c>
      <c r="G213" s="2" t="str">
        <f>_xll.BDP($D213,$G$5)</f>
        <v>Apparel Retail</v>
      </c>
      <c r="H213" s="35" t="str">
        <f>_xll.BDP($D213,$H$5)</f>
        <v>01/03/2023</v>
      </c>
      <c r="I213" s="3">
        <f t="shared" ca="1" si="19"/>
        <v>23</v>
      </c>
      <c r="J213" s="2">
        <f>_xll.BDP($D213,$J$5)</f>
        <v>0.31</v>
      </c>
      <c r="K213" s="2" t="str">
        <f>_xll.BDP($D213,$K$5)</f>
        <v>05/12/2022</v>
      </c>
      <c r="L213" s="2" t="str">
        <f>_xll.BDP($D213,$L$5)</f>
        <v>30/12/2022</v>
      </c>
      <c r="M213" s="1" t="str">
        <f>_xll.BDP($D213,$M$5)</f>
        <v>UNITED STATES</v>
      </c>
      <c r="N213" s="1" t="str">
        <f>_xll.BDP($D213,$N$5)</f>
        <v>USD</v>
      </c>
      <c r="O213" s="4">
        <f>_xll.BDP($D213,$O$5)</f>
        <v>10.170617078793001</v>
      </c>
      <c r="P213" s="40">
        <f>_xll.BDP($D213,$P$5)</f>
        <v>28.131553501758759</v>
      </c>
      <c r="Q213" s="47">
        <f>_xll.BDP($D213,$Q$5)/1000000</f>
        <v>39913.288685118001</v>
      </c>
      <c r="R213" s="47">
        <f>_xll.BDP($D213,$R$5)</f>
        <v>41715.316685117999</v>
      </c>
      <c r="S213" s="47">
        <f t="shared" si="18"/>
        <v>1802.0279999999984</v>
      </c>
      <c r="T213" s="40">
        <f>_xll.BDP($D213,$T$5)</f>
        <v>0.77946399490285179</v>
      </c>
      <c r="U213" s="2">
        <f>VLOOKUP($D213,DATA!$B$3:$G$2400,6,0)</f>
        <v>0</v>
      </c>
      <c r="V213" s="2">
        <f>VLOOKUP($D213,DATA!$B$3:$AY$2400,47,0)</f>
        <v>0</v>
      </c>
      <c r="W213" s="2">
        <f>VLOOKUP($D213,DATA!$B$3:$AY$2400,48,0)</f>
        <v>0</v>
      </c>
      <c r="X213" s="2">
        <f>VLOOKUP($D213,DATA!$B$3:$AY$2400,49,0)</f>
        <v>0</v>
      </c>
      <c r="Y213" s="44">
        <f>VLOOKUP($D213,DATA!$B$3:$AY$2400,50,0)</f>
        <v>0</v>
      </c>
      <c r="Z213" s="45">
        <f t="shared" si="17"/>
        <v>-1</v>
      </c>
      <c r="AA213" s="42">
        <f>_xll.BDP($D213,$AA$5)</f>
        <v>121.30000305175781</v>
      </c>
      <c r="AB213" s="59">
        <f t="shared" si="20"/>
        <v>4.3351135831393384E-2</v>
      </c>
      <c r="AC213" s="41">
        <f>$AD213/_xll.BDP($D213,$AC$5)-1</f>
        <v>1.6369432239167203E-3</v>
      </c>
      <c r="AD213" s="36">
        <f>_xll.BDP($D213,$AD$5)</f>
        <v>116.26</v>
      </c>
      <c r="AE213" s="37">
        <f t="shared" si="21"/>
        <v>8.0853259934630297E-3</v>
      </c>
      <c r="AF213" s="38">
        <f>_xll.BDP($D213,$AF$5)</f>
        <v>115.32</v>
      </c>
      <c r="AG213" s="10">
        <f>_xll.BDP($D213,$AG$5)</f>
        <v>122.44499999999999</v>
      </c>
      <c r="AH213" s="12" t="e">
        <v>#NAME?</v>
      </c>
      <c r="AI213" s="10">
        <f>_xll.BDP($D213,$AI$5)</f>
        <v>69.239999999999995</v>
      </c>
      <c r="AJ213" s="12" t="e">
        <v>#NAME?</v>
      </c>
    </row>
    <row r="214" spans="3:36" x14ac:dyDescent="0.25">
      <c r="C214">
        <v>209</v>
      </c>
      <c r="D214" s="1" t="str">
        <f>DATA!B211</f>
        <v>GPS US Equity</v>
      </c>
      <c r="E214" s="1" t="str">
        <f>_xll.BDP($D214,$E$5)</f>
        <v>GAP INC/THE</v>
      </c>
      <c r="F214" s="2" t="str">
        <f>_xll.BDP($D214,$F$5)</f>
        <v>Specialty Retail</v>
      </c>
      <c r="G214" s="2" t="str">
        <f>_xll.BDP($D214,$G$5)</f>
        <v>Apparel Retail</v>
      </c>
      <c r="H214" s="35" t="str">
        <f>_xll.BDP($D214,$H$5)</f>
        <v>03/03/2023</v>
      </c>
      <c r="I214" s="3">
        <f t="shared" ca="1" si="19"/>
        <v>25</v>
      </c>
      <c r="J214" s="2">
        <f>_xll.BDP($D214,$J$5)</f>
        <v>0.36</v>
      </c>
      <c r="K214" s="2" t="str">
        <f>_xll.BDP($D214,$K$5)</f>
        <v>03/01/2023</v>
      </c>
      <c r="L214" s="2" t="str">
        <f>_xll.BDP($D214,$L$5)</f>
        <v>25/01/2023</v>
      </c>
      <c r="M214" s="1" t="str">
        <f>_xll.BDP($D214,$M$5)</f>
        <v>UNITED STATES</v>
      </c>
      <c r="N214" s="1" t="str">
        <f>_xll.BDP($D214,$N$5)</f>
        <v>USD</v>
      </c>
      <c r="O214" s="4">
        <f>_xll.BDP($D214,$O$5)</f>
        <v>5.0695824546604804</v>
      </c>
      <c r="P214" s="40">
        <f>_xll.BDP($D214,$P$5)</f>
        <v>193.32138350321372</v>
      </c>
      <c r="Q214" s="47">
        <f>_xll.BDP($D214,$Q$5)/1000000</f>
        <v>5395.4171551599993</v>
      </c>
      <c r="R214" s="47">
        <f>_xll.BDP($D214,$R$5)</f>
        <v>10916.417155159999</v>
      </c>
      <c r="S214" s="47">
        <f t="shared" si="18"/>
        <v>5521</v>
      </c>
      <c r="T214" s="40">
        <f>_xll.BDP($D214,$T$5)</f>
        <v>10.976143141153081</v>
      </c>
      <c r="U214" s="2">
        <f>VLOOKUP($D214,DATA!$B$3:$G$2400,6,0)</f>
        <v>0</v>
      </c>
      <c r="V214" s="2">
        <f>VLOOKUP($D214,DATA!$B$3:$AY$2400,47,0)</f>
        <v>0</v>
      </c>
      <c r="W214" s="2">
        <f>VLOOKUP($D214,DATA!$B$3:$AY$2400,48,0)</f>
        <v>0</v>
      </c>
      <c r="X214" s="2">
        <f>VLOOKUP($D214,DATA!$B$3:$AY$2400,49,0)</f>
        <v>0</v>
      </c>
      <c r="Y214" s="44">
        <f>VLOOKUP($D214,DATA!$B$3:$AY$2400,50,0)</f>
        <v>0</v>
      </c>
      <c r="Z214" s="45">
        <f t="shared" si="17"/>
        <v>-1</v>
      </c>
      <c r="AA214" s="42">
        <f>_xll.BDP($D214,$AA$5)</f>
        <v>12.25</v>
      </c>
      <c r="AB214" s="59">
        <f t="shared" si="20"/>
        <v>-0.17369308600337263</v>
      </c>
      <c r="AC214" s="41">
        <f>$AD214/_xll.BDP($D214,$AC$5)-1</f>
        <v>0.31427304964539005</v>
      </c>
      <c r="AD214" s="36">
        <f>_xll.BDP($D214,$AD$5)</f>
        <v>14.824999999999999</v>
      </c>
      <c r="AE214" s="37">
        <f t="shared" si="21"/>
        <v>-2.9342327150084353E-2</v>
      </c>
      <c r="AF214" s="38">
        <f>_xll.BDP($D214,$AF$5)</f>
        <v>15.26</v>
      </c>
      <c r="AG214" s="10">
        <f>_xll.BDP($D214,$AG$5)</f>
        <v>17.875</v>
      </c>
      <c r="AH214" s="12" t="e">
        <v>#NAME?</v>
      </c>
      <c r="AI214" s="10">
        <f>_xll.BDP($D214,$AI$5)</f>
        <v>7.79</v>
      </c>
      <c r="AJ214" s="12" t="e">
        <v>#NAME?</v>
      </c>
    </row>
    <row r="215" spans="3:36" x14ac:dyDescent="0.25">
      <c r="C215">
        <v>210</v>
      </c>
      <c r="D215" s="1" t="str">
        <f>DATA!B212</f>
        <v>FL US Equity</v>
      </c>
      <c r="E215" s="1" t="str">
        <f>_xll.BDP($D215,$E$5)</f>
        <v>FOOT LOCKER INC</v>
      </c>
      <c r="F215" s="2" t="str">
        <f>_xll.BDP($D215,$F$5)</f>
        <v>Specialty Retail</v>
      </c>
      <c r="G215" s="2" t="str">
        <f>_xll.BDP($D215,$G$5)</f>
        <v>Apparel Retail</v>
      </c>
      <c r="H215" s="35" t="str">
        <f>_xll.BDP($D215,$H$5)</f>
        <v>24/02/2023</v>
      </c>
      <c r="I215" s="3">
        <f t="shared" ca="1" si="19"/>
        <v>18</v>
      </c>
      <c r="J215" s="2">
        <f>_xll.BDP($D215,$J$5)</f>
        <v>1</v>
      </c>
      <c r="K215" s="2" t="str">
        <f>_xll.BDP($D215,$K$5)</f>
        <v>12/01/2023</v>
      </c>
      <c r="L215" s="2" t="str">
        <f>_xll.BDP($D215,$L$5)</f>
        <v>27/01/2023</v>
      </c>
      <c r="M215" s="1" t="str">
        <f>_xll.BDP($D215,$M$5)</f>
        <v>UNITED STATES</v>
      </c>
      <c r="N215" s="1" t="str">
        <f>_xll.BDP($D215,$N$5)</f>
        <v>USD</v>
      </c>
      <c r="O215" s="4">
        <f>_xll.BDP($D215,$O$5)</f>
        <v>3.6696618640510366</v>
      </c>
      <c r="P215" s="40">
        <f>_xll.BDP($D215,$P$5)</f>
        <v>8.0019416639147867</v>
      </c>
      <c r="Q215" s="47">
        <f>_xll.BDP($D215,$Q$5)/1000000</f>
        <v>4203.15203208</v>
      </c>
      <c r="R215" s="47">
        <f>_xll.BDP($D215,$R$5)</f>
        <v>7064.15203208</v>
      </c>
      <c r="S215" s="47">
        <f t="shared" si="18"/>
        <v>2861</v>
      </c>
      <c r="T215" s="40">
        <f>_xll.BDP($D215,$T$5)</f>
        <v>3.3855278766310795</v>
      </c>
      <c r="U215" s="2">
        <f>VLOOKUP($D215,DATA!$B$3:$G$2400,6,0)</f>
        <v>0</v>
      </c>
      <c r="V215" s="2">
        <f>VLOOKUP($D215,DATA!$B$3:$AY$2400,47,0)</f>
        <v>0</v>
      </c>
      <c r="W215" s="2">
        <f>VLOOKUP($D215,DATA!$B$3:$AY$2400,48,0)</f>
        <v>0</v>
      </c>
      <c r="X215" s="2">
        <f>VLOOKUP($D215,DATA!$B$3:$AY$2400,49,0)</f>
        <v>0</v>
      </c>
      <c r="Y215" s="44">
        <f>VLOOKUP($D215,DATA!$B$3:$AY$2400,50,0)</f>
        <v>0</v>
      </c>
      <c r="Z215" s="45">
        <f t="shared" si="17"/>
        <v>-1</v>
      </c>
      <c r="AA215" s="42">
        <f>_xll.BDP($D215,$AA$5)</f>
        <v>42.4375</v>
      </c>
      <c r="AB215" s="59">
        <f t="shared" si="20"/>
        <v>-7.5838414634146423E-2</v>
      </c>
      <c r="AC215" s="41">
        <f>$AD215/_xll.BDP($D215,$AC$5)-1</f>
        <v>0.21513627943900504</v>
      </c>
      <c r="AD215" s="36">
        <f>_xll.BDP($D215,$AD$5)</f>
        <v>45.92</v>
      </c>
      <c r="AE215" s="37">
        <f t="shared" si="21"/>
        <v>-1.0235191637630637E-2</v>
      </c>
      <c r="AF215" s="38">
        <f>_xll.BDP($D215,$AF$5)</f>
        <v>46.39</v>
      </c>
      <c r="AG215" s="10">
        <f>_xll.BDP($D215,$AG$5)</f>
        <v>47.22</v>
      </c>
      <c r="AH215" s="12" t="e">
        <v>#NAME?</v>
      </c>
      <c r="AI215" s="10">
        <f>_xll.BDP($D215,$AI$5)</f>
        <v>23.85</v>
      </c>
      <c r="AJ215" s="12" t="e">
        <v>#NAME?</v>
      </c>
    </row>
    <row r="216" spans="3:36" x14ac:dyDescent="0.25">
      <c r="C216">
        <v>211</v>
      </c>
      <c r="D216" s="1" t="str">
        <f>DATA!B213</f>
        <v>BURL US Equity</v>
      </c>
      <c r="E216" s="1" t="str">
        <f>_xll.BDP($D216,$E$5)</f>
        <v>BURLINGTON STORE</v>
      </c>
      <c r="F216" s="2" t="str">
        <f>_xll.BDP($D216,$F$5)</f>
        <v>Specialty Retail</v>
      </c>
      <c r="G216" s="2" t="str">
        <f>_xll.BDP($D216,$G$5)</f>
        <v>Apparel Retail</v>
      </c>
      <c r="H216" s="35" t="str">
        <f>_xll.BDP($D216,$H$5)</f>
        <v>03/03/2023</v>
      </c>
      <c r="I216" s="3">
        <f t="shared" ca="1" si="19"/>
        <v>25</v>
      </c>
      <c r="J216" s="2">
        <f>_xll.BDP($D216,$J$5)</f>
        <v>0</v>
      </c>
      <c r="K216" s="2" t="str">
        <f>_xll.BDP($D216,$K$5)</f>
        <v>#N/A Field Not Applicable</v>
      </c>
      <c r="L216" s="2" t="str">
        <f>_xll.BDP($D216,$L$5)</f>
        <v>#N/A Field Not Applicable</v>
      </c>
      <c r="M216" s="1" t="str">
        <f>_xll.BDP($D216,$M$5)</f>
        <v>UNITED STATES</v>
      </c>
      <c r="N216" s="1" t="str">
        <f>_xll.BDP($D216,$N$5)</f>
        <v>USD</v>
      </c>
      <c r="O216" s="4">
        <f>_xll.BDP($D216,$O$5)</f>
        <v>12.161239638287064</v>
      </c>
      <c r="P216" s="40">
        <f>_xll.BDP($D216,$P$5)</f>
        <v>60.421587168845164</v>
      </c>
      <c r="Q216" s="47">
        <f>_xll.BDP($D216,$Q$5)/1000000</f>
        <v>15151.10236347</v>
      </c>
      <c r="R216" s="47">
        <f>_xll.BDP($D216,$R$5)</f>
        <v>19420.240363469999</v>
      </c>
      <c r="S216" s="47">
        <f t="shared" si="18"/>
        <v>4269.137999999999</v>
      </c>
      <c r="T216" s="40">
        <f>_xll.BDP($D216,$T$5)</f>
        <v>2.5846182347428299</v>
      </c>
      <c r="U216" s="2">
        <f>VLOOKUP($D216,DATA!$B$3:$G$2400,6,0)</f>
        <v>0</v>
      </c>
      <c r="V216" s="2">
        <f>VLOOKUP($D216,DATA!$B$3:$AY$2400,47,0)</f>
        <v>0</v>
      </c>
      <c r="W216" s="2">
        <f>VLOOKUP($D216,DATA!$B$3:$AY$2400,48,0)</f>
        <v>0</v>
      </c>
      <c r="X216" s="2">
        <f>VLOOKUP($D216,DATA!$B$3:$AY$2400,49,0)</f>
        <v>0</v>
      </c>
      <c r="Y216" s="44">
        <f>VLOOKUP($D216,DATA!$B$3:$AY$2400,50,0)</f>
        <v>0</v>
      </c>
      <c r="Z216" s="45">
        <f t="shared" si="17"/>
        <v>-1</v>
      </c>
      <c r="AA216" s="42">
        <f>_xll.BDP($D216,$AA$5)</f>
        <v>224.10527038574219</v>
      </c>
      <c r="AB216" s="59">
        <f t="shared" si="20"/>
        <v>-3.0392980635390532E-2</v>
      </c>
      <c r="AC216" s="41">
        <f>$AD216/_xll.BDP($D216,$AC$5)-1</f>
        <v>0.13991911619648856</v>
      </c>
      <c r="AD216" s="36">
        <f>_xll.BDP($D216,$AD$5)</f>
        <v>231.13</v>
      </c>
      <c r="AE216" s="37">
        <f t="shared" si="21"/>
        <v>3.7641154328732947E-3</v>
      </c>
      <c r="AF216" s="38">
        <f>_xll.BDP($D216,$AF$5)</f>
        <v>230.26</v>
      </c>
      <c r="AG216" s="10">
        <f>_xll.BDP($D216,$AG$5)</f>
        <v>242.23</v>
      </c>
      <c r="AH216" s="12" t="e">
        <v>#NAME?</v>
      </c>
      <c r="AI216" s="10">
        <f>_xll.BDP($D216,$AI$5)</f>
        <v>106.47</v>
      </c>
      <c r="AJ216" s="12" t="e">
        <v>#NAME?</v>
      </c>
    </row>
    <row r="217" spans="3:36" x14ac:dyDescent="0.25">
      <c r="C217">
        <v>212</v>
      </c>
      <c r="D217" s="1" t="str">
        <f>DATA!B214</f>
        <v>AZO US Equity</v>
      </c>
      <c r="E217" s="1" t="str">
        <f>_xll.BDP($D217,$E$5)</f>
        <v>AUTOZONE INC</v>
      </c>
      <c r="F217" s="2" t="str">
        <f>_xll.BDP($D217,$F$5)</f>
        <v>Specialty Retail</v>
      </c>
      <c r="G217" s="2" t="str">
        <f>_xll.BDP($D217,$G$5)</f>
        <v>Automotive Retail</v>
      </c>
      <c r="H217" s="35" t="str">
        <f>_xll.BDP($D217,$H$5)</f>
        <v>01/03/2023</v>
      </c>
      <c r="I217" s="3">
        <f t="shared" ca="1" si="19"/>
        <v>23</v>
      </c>
      <c r="J217" s="2">
        <f>_xll.BDP($D217,$J$5)</f>
        <v>0</v>
      </c>
      <c r="K217" s="2" t="str">
        <f>_xll.BDP($D217,$K$5)</f>
        <v>#N/A Field Not Applicable</v>
      </c>
      <c r="L217" s="2" t="str">
        <f>_xll.BDP($D217,$L$5)</f>
        <v>#N/A Field Not Applicable</v>
      </c>
      <c r="M217" s="1" t="str">
        <f>_xll.BDP($D217,$M$5)</f>
        <v>UNITED STATES</v>
      </c>
      <c r="N217" s="1" t="str">
        <f>_xll.BDP($D217,$N$5)</f>
        <v>USD</v>
      </c>
      <c r="O217" s="4">
        <f>_xll.BDP($D217,$O$5)</f>
        <v>12.250654241955184</v>
      </c>
      <c r="P217" s="40">
        <f>_xll.BDP($D217,$P$5)</f>
        <v>20.450834756685389</v>
      </c>
      <c r="Q217" s="47">
        <f>_xll.BDP($D217,$Q$5)/1000000</f>
        <v>45780.35565818</v>
      </c>
      <c r="R217" s="47">
        <f>_xll.BDP($D217,$R$5)</f>
        <v>54695.169658179999</v>
      </c>
      <c r="S217" s="47">
        <f t="shared" si="18"/>
        <v>8914.8139999999985</v>
      </c>
      <c r="T217" s="40">
        <f>_xll.BDP($D217,$T$5)</f>
        <v>2.4065700869109823</v>
      </c>
      <c r="U217" s="2">
        <f>VLOOKUP($D217,DATA!$B$3:$G$2400,6,0)</f>
        <v>0</v>
      </c>
      <c r="V217" s="2">
        <f>VLOOKUP($D217,DATA!$B$3:$AY$2400,47,0)</f>
        <v>0</v>
      </c>
      <c r="W217" s="2">
        <f>VLOOKUP($D217,DATA!$B$3:$AY$2400,48,0)</f>
        <v>0</v>
      </c>
      <c r="X217" s="2">
        <f>VLOOKUP($D217,DATA!$B$3:$AY$2400,49,0)</f>
        <v>0</v>
      </c>
      <c r="Y217" s="44">
        <f>VLOOKUP($D217,DATA!$B$3:$AY$2400,50,0)</f>
        <v>0</v>
      </c>
      <c r="Z217" s="45">
        <f t="shared" si="17"/>
        <v>-1</v>
      </c>
      <c r="AA217" s="42">
        <f>_xll.BDP($D217,$AA$5)</f>
        <v>2609.5</v>
      </c>
      <c r="AB217" s="59">
        <f t="shared" si="20"/>
        <v>8.0430930259518751E-2</v>
      </c>
      <c r="AC217" s="41">
        <f>$AD217/_xll.BDP($D217,$AC$5)-1</f>
        <v>-2.0655426611196237E-2</v>
      </c>
      <c r="AD217" s="36">
        <f>_xll.BDP($D217,$AD$5)</f>
        <v>2415.2399999999998</v>
      </c>
      <c r="AE217" s="37">
        <f t="shared" si="21"/>
        <v>6.9268478494888975E-3</v>
      </c>
      <c r="AF217" s="38">
        <f>_xll.BDP($D217,$AF$5)</f>
        <v>2398.5100000000002</v>
      </c>
      <c r="AG217" s="10">
        <f>_xll.BDP($D217,$AG$5)</f>
        <v>2610.0500000000002</v>
      </c>
      <c r="AH217" s="12" t="e">
        <v>#NAME?</v>
      </c>
      <c r="AI217" s="10">
        <f>_xll.BDP($D217,$AI$5)</f>
        <v>1703.32</v>
      </c>
      <c r="AJ217" s="12" t="e">
        <v>#NAME?</v>
      </c>
    </row>
    <row r="218" spans="3:36" x14ac:dyDescent="0.25">
      <c r="C218">
        <v>213</v>
      </c>
      <c r="D218" s="1" t="str">
        <f>DATA!B215</f>
        <v>ORLY US Equity</v>
      </c>
      <c r="E218" s="1" t="str">
        <f>_xll.BDP($D218,$E$5)</f>
        <v>O'REILLY AUTOMOT</v>
      </c>
      <c r="F218" s="2" t="str">
        <f>_xll.BDP($D218,$F$5)</f>
        <v>Specialty Retail</v>
      </c>
      <c r="G218" s="2" t="str">
        <f>_xll.BDP($D218,$G$5)</f>
        <v>Automotive Retail</v>
      </c>
      <c r="H218" s="35" t="str">
        <f>_xll.BDP($D218,$H$5)</f>
        <v>08/02/2023</v>
      </c>
      <c r="I218" s="3">
        <f t="shared" ca="1" si="19"/>
        <v>2</v>
      </c>
      <c r="J218" s="2">
        <f>_xll.BDP($D218,$J$5)</f>
        <v>0</v>
      </c>
      <c r="K218" s="2" t="str">
        <f>_xll.BDP($D218,$K$5)</f>
        <v>#N/A Field Not Applicable</v>
      </c>
      <c r="L218" s="2" t="str">
        <f>_xll.BDP($D218,$L$5)</f>
        <v>#N/A Field Not Applicable</v>
      </c>
      <c r="M218" s="1" t="str">
        <f>_xll.BDP($D218,$M$5)</f>
        <v>UNITED STATES</v>
      </c>
      <c r="N218" s="1" t="str">
        <f>_xll.BDP($D218,$N$5)</f>
        <v>USD</v>
      </c>
      <c r="O218" s="4">
        <f>_xll.BDP($D218,$O$5)</f>
        <v>14.710678217443229</v>
      </c>
      <c r="P218" s="40">
        <f>_xll.BDP($D218,$P$5)</f>
        <v>24.54945025135455</v>
      </c>
      <c r="Q218" s="47">
        <f>_xll.BDP($D218,$Q$5)/1000000</f>
        <v>50326.050662640002</v>
      </c>
      <c r="R218" s="47">
        <f>_xll.BDP($D218,$R$5)</f>
        <v>56799.532662639998</v>
      </c>
      <c r="S218" s="47">
        <f t="shared" si="18"/>
        <v>6473.4819999999963</v>
      </c>
      <c r="T218" s="40">
        <f>_xll.BDP($D218,$T$5)</f>
        <v>1.7714368120561477</v>
      </c>
      <c r="U218" s="2">
        <f>VLOOKUP($D218,DATA!$B$3:$G$2400,6,0)</f>
        <v>0</v>
      </c>
      <c r="V218" s="2">
        <f>VLOOKUP($D218,DATA!$B$3:$AY$2400,47,0)</f>
        <v>0</v>
      </c>
      <c r="W218" s="2">
        <f>VLOOKUP($D218,DATA!$B$3:$AY$2400,48,0)</f>
        <v>0</v>
      </c>
      <c r="X218" s="2">
        <f>VLOOKUP($D218,DATA!$B$3:$AY$2400,49,0)</f>
        <v>0</v>
      </c>
      <c r="Y218" s="44">
        <f>VLOOKUP($D218,DATA!$B$3:$AY$2400,50,0)</f>
        <v>0</v>
      </c>
      <c r="Z218" s="45">
        <f t="shared" si="17"/>
        <v>-1</v>
      </c>
      <c r="AA218" s="42">
        <f>_xll.BDP($D218,$AA$5)</f>
        <v>879.1875</v>
      </c>
      <c r="AB218" s="59">
        <f t="shared" si="20"/>
        <v>9.7016601471111352E-2</v>
      </c>
      <c r="AC218" s="41">
        <f>$AD218/_xll.BDP($D218,$AC$5)-1</f>
        <v>-5.046621565584164E-2</v>
      </c>
      <c r="AD218" s="36">
        <f>_xll.BDP($D218,$AD$5)</f>
        <v>801.43499999999995</v>
      </c>
      <c r="AE218" s="37">
        <f t="shared" si="21"/>
        <v>8.2289892505317506E-3</v>
      </c>
      <c r="AF218" s="38">
        <f>_xll.BDP($D218,$AF$5)</f>
        <v>794.84</v>
      </c>
      <c r="AG218" s="10">
        <f>_xll.BDP($D218,$AG$5)</f>
        <v>870.92</v>
      </c>
      <c r="AH218" s="12" t="e">
        <v>#NAME?</v>
      </c>
      <c r="AI218" s="10">
        <f>_xll.BDP($D218,$AI$5)</f>
        <v>562.9</v>
      </c>
      <c r="AJ218" s="12" t="e">
        <v>#NAME?</v>
      </c>
    </row>
    <row r="219" spans="3:36" x14ac:dyDescent="0.25">
      <c r="C219">
        <v>214</v>
      </c>
      <c r="D219" s="1" t="str">
        <f>DATA!B216</f>
        <v>GPC US Equity</v>
      </c>
      <c r="E219" s="1" t="str">
        <f>_xll.BDP($D219,$E$5)</f>
        <v>GENUINE PARTS CO</v>
      </c>
      <c r="F219" s="2" t="str">
        <f>_xll.BDP($D219,$F$5)</f>
        <v>Distributors</v>
      </c>
      <c r="G219" s="2" t="str">
        <f>_xll.BDP($D219,$G$5)</f>
        <v>Distributors</v>
      </c>
      <c r="H219" s="35" t="str">
        <f>_xll.BDP($D219,$H$5)</f>
        <v>23/02/2023</v>
      </c>
      <c r="I219" s="3">
        <f t="shared" ca="1" si="19"/>
        <v>17</v>
      </c>
      <c r="J219" s="2">
        <f>_xll.BDP($D219,$J$5)</f>
        <v>3.26</v>
      </c>
      <c r="K219" s="2" t="str">
        <f>_xll.BDP($D219,$K$5)</f>
        <v>01/12/2022</v>
      </c>
      <c r="L219" s="2" t="str">
        <f>_xll.BDP($D219,$L$5)</f>
        <v>03/01/2023</v>
      </c>
      <c r="M219" s="1" t="str">
        <f>_xll.BDP($D219,$M$5)</f>
        <v>UNITED STATES</v>
      </c>
      <c r="N219" s="1" t="str">
        <f>_xll.BDP($D219,$N$5)</f>
        <v>USD</v>
      </c>
      <c r="O219" s="4">
        <f>_xll.BDP($D219,$O$5)</f>
        <v>12.269583395068814</v>
      </c>
      <c r="P219" s="40">
        <f>_xll.BDP($D219,$P$5)</f>
        <v>20.985202808869396</v>
      </c>
      <c r="Q219" s="47">
        <f>_xll.BDP($D219,$Q$5)/1000000</f>
        <v>23715.106631999999</v>
      </c>
      <c r="R219" s="47">
        <f>_xll.BDP($D219,$R$5)</f>
        <v>27142.441631999998</v>
      </c>
      <c r="S219" s="47">
        <f t="shared" si="18"/>
        <v>3427.3349999999991</v>
      </c>
      <c r="T219" s="40">
        <f>_xll.BDP($D219,$T$5)</f>
        <v>1.762185121651179</v>
      </c>
      <c r="U219" s="2">
        <f>VLOOKUP($D219,DATA!$B$3:$G$2400,6,0)</f>
        <v>0</v>
      </c>
      <c r="V219" s="2">
        <f>VLOOKUP($D219,DATA!$B$3:$AY$2400,47,0)</f>
        <v>0</v>
      </c>
      <c r="W219" s="2">
        <f>VLOOKUP($D219,DATA!$B$3:$AY$2400,48,0)</f>
        <v>0</v>
      </c>
      <c r="X219" s="2">
        <f>VLOOKUP($D219,DATA!$B$3:$AY$2400,49,0)</f>
        <v>0</v>
      </c>
      <c r="Y219" s="44">
        <f>VLOOKUP($D219,DATA!$B$3:$AY$2400,50,0)</f>
        <v>0</v>
      </c>
      <c r="Z219" s="45">
        <f t="shared" si="17"/>
        <v>-1</v>
      </c>
      <c r="AA219" s="42">
        <f>_xll.BDP($D219,$AA$5)</f>
        <v>167.57142639160156</v>
      </c>
      <c r="AB219" s="59">
        <f t="shared" si="20"/>
        <v>-1.0414702267094511E-2</v>
      </c>
      <c r="AC219" s="41">
        <f>$AD219/_xll.BDP($D219,$AC$5)-1</f>
        <v>-2.4062013716788511E-2</v>
      </c>
      <c r="AD219" s="36">
        <f>_xll.BDP($D219,$AD$5)</f>
        <v>169.33500000000001</v>
      </c>
      <c r="AE219" s="37">
        <f t="shared" si="21"/>
        <v>6.1711991023711337E-3</v>
      </c>
      <c r="AF219" s="38">
        <f>_xll.BDP($D219,$AF$5)</f>
        <v>168.29</v>
      </c>
      <c r="AG219" s="10">
        <f>_xll.BDP($D219,$AG$5)</f>
        <v>187.72499999999999</v>
      </c>
      <c r="AH219" s="12" t="e">
        <v>#NAME?</v>
      </c>
      <c r="AI219" s="10">
        <f>_xll.BDP($D219,$AI$5)</f>
        <v>115.63</v>
      </c>
      <c r="AJ219" s="12" t="e">
        <v>#NAME?</v>
      </c>
    </row>
    <row r="220" spans="3:36" x14ac:dyDescent="0.25">
      <c r="C220">
        <v>215</v>
      </c>
      <c r="D220" s="1" t="str">
        <f>DATA!B217</f>
        <v>AAP US Equity</v>
      </c>
      <c r="E220" s="1" t="str">
        <f>_xll.BDP($D220,$E$5)</f>
        <v>ADVANCE AUTO PAR</v>
      </c>
      <c r="F220" s="2" t="str">
        <f>_xll.BDP($D220,$F$5)</f>
        <v>Specialty Retail</v>
      </c>
      <c r="G220" s="2" t="str">
        <f>_xll.BDP($D220,$G$5)</f>
        <v>Automotive Retail</v>
      </c>
      <c r="H220" s="35" t="str">
        <f>_xll.BDP($D220,$H$5)</f>
        <v>14/02/2023</v>
      </c>
      <c r="I220" s="3">
        <f t="shared" ca="1" si="19"/>
        <v>8</v>
      </c>
      <c r="J220" s="2">
        <f>_xll.BDP($D220,$J$5)</f>
        <v>3.25</v>
      </c>
      <c r="K220" s="2" t="str">
        <f>_xll.BDP($D220,$K$5)</f>
        <v>15/12/2022</v>
      </c>
      <c r="L220" s="2" t="str">
        <f>_xll.BDP($D220,$L$5)</f>
        <v>03/01/2023</v>
      </c>
      <c r="M220" s="1" t="str">
        <f>_xll.BDP($D220,$M$5)</f>
        <v>UNITED STATES</v>
      </c>
      <c r="N220" s="1" t="str">
        <f>_xll.BDP($D220,$N$5)</f>
        <v>USD</v>
      </c>
      <c r="O220" s="4">
        <f>_xll.BDP($D220,$O$5)</f>
        <v>9.8907901378182288</v>
      </c>
      <c r="P220" s="40">
        <f>_xll.BDP($D220,$P$5)</f>
        <v>13.576214424355365</v>
      </c>
      <c r="Q220" s="47">
        <f>_xll.BDP($D220,$Q$5)/1000000</f>
        <v>8911.1663492399985</v>
      </c>
      <c r="R220" s="47">
        <f>_xll.BDP($D220,$R$5)</f>
        <v>12806.818349239998</v>
      </c>
      <c r="S220" s="47">
        <f t="shared" si="18"/>
        <v>3895.652</v>
      </c>
      <c r="T220" s="40">
        <f>_xll.BDP($D220,$T$5)</f>
        <v>2.5358223411844962</v>
      </c>
      <c r="U220" s="2">
        <f>VLOOKUP($D220,DATA!$B$3:$G$2400,6,0)</f>
        <v>0</v>
      </c>
      <c r="V220" s="2">
        <f>VLOOKUP($D220,DATA!$B$3:$AY$2400,47,0)</f>
        <v>0</v>
      </c>
      <c r="W220" s="2">
        <f>VLOOKUP($D220,DATA!$B$3:$AY$2400,48,0)</f>
        <v>0</v>
      </c>
      <c r="X220" s="2">
        <f>VLOOKUP($D220,DATA!$B$3:$AY$2400,49,0)</f>
        <v>0</v>
      </c>
      <c r="Y220" s="44">
        <f>VLOOKUP($D220,DATA!$B$3:$AY$2400,50,0)</f>
        <v>0</v>
      </c>
      <c r="Z220" s="45">
        <f t="shared" si="17"/>
        <v>-1</v>
      </c>
      <c r="AA220" s="42">
        <f>_xll.BDP($D220,$AA$5)</f>
        <v>168.19999694824219</v>
      </c>
      <c r="AB220" s="59">
        <f t="shared" si="20"/>
        <v>0.11464544034620405</v>
      </c>
      <c r="AC220" s="41">
        <f>$AD220/_xll.BDP($D220,$AC$5)-1</f>
        <v>2.63211589471537E-2</v>
      </c>
      <c r="AD220" s="36">
        <f>_xll.BDP($D220,$AD$5)</f>
        <v>150.9</v>
      </c>
      <c r="AE220" s="37">
        <f t="shared" si="21"/>
        <v>-8.416169648773902E-3</v>
      </c>
      <c r="AF220" s="38">
        <f>_xll.BDP($D220,$AF$5)</f>
        <v>152.16999999999999</v>
      </c>
      <c r="AG220" s="10">
        <f>_xll.BDP($D220,$AG$5)</f>
        <v>234.23</v>
      </c>
      <c r="AH220" s="12" t="e">
        <v>#NAME?</v>
      </c>
      <c r="AI220" s="10">
        <f>_xll.BDP($D220,$AI$5)</f>
        <v>138.52000000000001</v>
      </c>
      <c r="AJ220" s="12" t="e">
        <v>#NAME?</v>
      </c>
    </row>
    <row r="221" spans="3:36" x14ac:dyDescent="0.25">
      <c r="C221">
        <v>216</v>
      </c>
      <c r="D221" s="1" t="str">
        <f>DATA!B218</f>
        <v>HD US Equity</v>
      </c>
      <c r="E221" s="1" t="str">
        <f>_xll.BDP($D221,$E$5)</f>
        <v>HOME DEPOT INC</v>
      </c>
      <c r="F221" s="2" t="str">
        <f>_xll.BDP($D221,$F$5)</f>
        <v>Specialty Retail</v>
      </c>
      <c r="G221" s="2" t="str">
        <f>_xll.BDP($D221,$G$5)</f>
        <v>Home Improvement Retail</v>
      </c>
      <c r="H221" s="35" t="str">
        <f>_xll.BDP($D221,$H$5)</f>
        <v>21/02/2023</v>
      </c>
      <c r="I221" s="3">
        <f t="shared" ca="1" si="19"/>
        <v>15</v>
      </c>
      <c r="J221" s="2">
        <f>_xll.BDP($D221,$J$5)</f>
        <v>6.6</v>
      </c>
      <c r="K221" s="2" t="str">
        <f>_xll.BDP($D221,$K$5)</f>
        <v>30/11/2022</v>
      </c>
      <c r="L221" s="2" t="str">
        <f>_xll.BDP($D221,$L$5)</f>
        <v>15/12/2022</v>
      </c>
      <c r="M221" s="1" t="str">
        <f>_xll.BDP($D221,$M$5)</f>
        <v>UNITED STATES</v>
      </c>
      <c r="N221" s="1" t="str">
        <f>_xll.BDP($D221,$N$5)</f>
        <v>USD</v>
      </c>
      <c r="O221" s="4">
        <f>_xll.BDP($D221,$O$5)</f>
        <v>15.685722226339584</v>
      </c>
      <c r="P221" s="40">
        <f>_xll.BDP($D221,$P$5)</f>
        <v>19.799276746275051</v>
      </c>
      <c r="Q221" s="47">
        <f>_xll.BDP($D221,$Q$5)/1000000</f>
        <v>334772.03264634003</v>
      </c>
      <c r="R221" s="47">
        <f>_xll.BDP($D221,$R$5)</f>
        <v>382023.03264634003</v>
      </c>
      <c r="S221" s="47">
        <f t="shared" si="18"/>
        <v>47251</v>
      </c>
      <c r="T221" s="40">
        <f>_xll.BDP($D221,$T$5)</f>
        <v>1.7460276402335377</v>
      </c>
      <c r="U221" s="2">
        <f>VLOOKUP($D221,DATA!$B$3:$G$2400,6,0)</f>
        <v>0</v>
      </c>
      <c r="V221" s="2">
        <f>VLOOKUP($D221,DATA!$B$3:$AY$2400,47,0)</f>
        <v>0</v>
      </c>
      <c r="W221" s="2">
        <f>VLOOKUP($D221,DATA!$B$3:$AY$2400,48,0)</f>
        <v>0</v>
      </c>
      <c r="X221" s="2">
        <f>VLOOKUP($D221,DATA!$B$3:$AY$2400,49,0)</f>
        <v>0</v>
      </c>
      <c r="Y221" s="44">
        <f>VLOOKUP($D221,DATA!$B$3:$AY$2400,50,0)</f>
        <v>0</v>
      </c>
      <c r="Z221" s="45">
        <f t="shared" si="17"/>
        <v>-1</v>
      </c>
      <c r="AA221" s="42">
        <f>_xll.BDP($D221,$AA$5)</f>
        <v>335.29998779296875</v>
      </c>
      <c r="AB221" s="59">
        <f t="shared" si="20"/>
        <v>1.4922625519776966E-2</v>
      </c>
      <c r="AC221" s="41">
        <f>$AD221/_xll.BDP($D221,$AC$5)-1</f>
        <v>4.5938073830178006E-2</v>
      </c>
      <c r="AD221" s="36">
        <f>_xll.BDP($D221,$AD$5)</f>
        <v>330.37</v>
      </c>
      <c r="AE221" s="37">
        <f t="shared" si="21"/>
        <v>-3.4204074219814011E-3</v>
      </c>
      <c r="AF221" s="38">
        <f>_xll.BDP($D221,$AF$5)</f>
        <v>331.5</v>
      </c>
      <c r="AG221" s="10">
        <f>_xll.BDP($D221,$AG$5)</f>
        <v>367.45699999999999</v>
      </c>
      <c r="AH221" s="12" t="e">
        <v>#NAME?</v>
      </c>
      <c r="AI221" s="10">
        <f>_xll.BDP($D221,$AI$5)</f>
        <v>264.51</v>
      </c>
      <c r="AJ221" s="12" t="e">
        <v>#NAME?</v>
      </c>
    </row>
    <row r="222" spans="3:36" x14ac:dyDescent="0.25">
      <c r="C222">
        <v>217</v>
      </c>
      <c r="D222" s="1" t="str">
        <f>DATA!B219</f>
        <v>LOW US Equity</v>
      </c>
      <c r="E222" s="1" t="str">
        <f>_xll.BDP($D222,$E$5)</f>
        <v>LOWE'S COS INC</v>
      </c>
      <c r="F222" s="2" t="str">
        <f>_xll.BDP($D222,$F$5)</f>
        <v>Specialty Retail</v>
      </c>
      <c r="G222" s="2" t="str">
        <f>_xll.BDP($D222,$G$5)</f>
        <v>Home Improvement Retail</v>
      </c>
      <c r="H222" s="35" t="str">
        <f>_xll.BDP($D222,$H$5)</f>
        <v>28/02/2023</v>
      </c>
      <c r="I222" s="3">
        <f t="shared" ca="1" si="19"/>
        <v>22</v>
      </c>
      <c r="J222" s="2">
        <f>_xll.BDP($D222,$J$5)</f>
        <v>3</v>
      </c>
      <c r="K222" s="2" t="str">
        <f>_xll.BDP($D222,$K$5)</f>
        <v>24/01/2023</v>
      </c>
      <c r="L222" s="2" t="str">
        <f>_xll.BDP($D222,$L$5)</f>
        <v>08/02/2023</v>
      </c>
      <c r="M222" s="1" t="str">
        <f>_xll.BDP($D222,$M$5)</f>
        <v>UNITED STATES</v>
      </c>
      <c r="N222" s="1" t="str">
        <f>_xll.BDP($D222,$N$5)</f>
        <v>USD</v>
      </c>
      <c r="O222" s="4">
        <f>_xll.BDP($D222,$O$5)</f>
        <v>12.606968996464511</v>
      </c>
      <c r="P222" s="40">
        <f>_xll.BDP($D222,$P$5)</f>
        <v>16.217732466007106</v>
      </c>
      <c r="Q222" s="47">
        <f>_xll.BDP($D222,$Q$5)/1000000</f>
        <v>130234.79357775001</v>
      </c>
      <c r="R222" s="47">
        <f>_xll.BDP($D222,$R$5)</f>
        <v>164790.79357775001</v>
      </c>
      <c r="S222" s="47">
        <f t="shared" si="18"/>
        <v>34556</v>
      </c>
      <c r="T222" s="40">
        <f>_xll.BDP($D222,$T$5)</f>
        <v>2.8078329406029088</v>
      </c>
      <c r="U222" s="2">
        <f>VLOOKUP($D222,DATA!$B$3:$G$2400,6,0)</f>
        <v>0.225051055679061</v>
      </c>
      <c r="V222" s="2" t="str">
        <f>VLOOKUP($D222,DATA!$B$3:$AY$2400,47,0)</f>
        <v>Strategical</v>
      </c>
      <c r="W222" s="2">
        <f>VLOOKUP($D222,DATA!$B$3:$AY$2400,48,0)</f>
        <v>80.769230769230759</v>
      </c>
      <c r="X222" s="2">
        <f>VLOOKUP($D222,DATA!$B$3:$AY$2400,49,0)</f>
        <v>70</v>
      </c>
      <c r="Y222" s="44">
        <f>VLOOKUP($D222,DATA!$B$3:$AY$2400,50,0)</f>
        <v>115</v>
      </c>
      <c r="Z222" s="45">
        <f t="shared" si="17"/>
        <v>-0.46916543574593794</v>
      </c>
      <c r="AA222" s="42">
        <f>_xll.BDP($D222,$AA$5)</f>
        <v>229.98214721679688</v>
      </c>
      <c r="AB222" s="59">
        <f t="shared" si="20"/>
        <v>6.1586720904712289E-2</v>
      </c>
      <c r="AC222" s="41">
        <f>$AD222/_xll.BDP($D222,$AC$5)-1</f>
        <v>8.7331861072073691E-2</v>
      </c>
      <c r="AD222" s="36">
        <f>_xll.BDP($D222,$AD$5)</f>
        <v>216.64</v>
      </c>
      <c r="AE222" s="37">
        <f t="shared" si="21"/>
        <v>3.0926883308714345E-3</v>
      </c>
      <c r="AF222" s="38">
        <f>_xll.BDP($D222,$AF$5)</f>
        <v>215.97</v>
      </c>
      <c r="AG222" s="10">
        <f>_xll.BDP($D222,$AG$5)</f>
        <v>238.37</v>
      </c>
      <c r="AH222" s="12" t="e">
        <v>#NAME?</v>
      </c>
      <c r="AI222" s="10">
        <f>_xll.BDP($D222,$AI$5)</f>
        <v>170.12</v>
      </c>
      <c r="AJ222" s="12" t="e">
        <v>#NAME?</v>
      </c>
    </row>
    <row r="223" spans="3:36" x14ac:dyDescent="0.25">
      <c r="C223">
        <v>218</v>
      </c>
      <c r="D223" s="1" t="str">
        <f>DATA!B220</f>
        <v>MSM US Equity</v>
      </c>
      <c r="E223" s="1" t="str">
        <f>_xll.BDP($D223,$E$5)</f>
        <v>MSC INDL DIRECT</v>
      </c>
      <c r="F223" s="2" t="str">
        <f>_xll.BDP($D223,$F$5)</f>
        <v>Trading Companies &amp; Distributo</v>
      </c>
      <c r="G223" s="2" t="str">
        <f>_xll.BDP($D223,$G$5)</f>
        <v>Trading Companies &amp; Distributo</v>
      </c>
      <c r="H223" s="35" t="str">
        <f>_xll.BDP($D223,$H$5)</f>
        <v>04/04/2023</v>
      </c>
      <c r="I223" s="3">
        <f t="shared" ca="1" si="19"/>
        <v>57</v>
      </c>
      <c r="J223" s="2">
        <f>_xll.BDP($D223,$J$5)</f>
        <v>3</v>
      </c>
      <c r="K223" s="2" t="str">
        <f>_xll.BDP($D223,$K$5)</f>
        <v>09/01/2023</v>
      </c>
      <c r="L223" s="2" t="str">
        <f>_xll.BDP($D223,$L$5)</f>
        <v>24/01/2023</v>
      </c>
      <c r="M223" s="1" t="str">
        <f>_xll.BDP($D223,$M$5)</f>
        <v>UNITED STATES</v>
      </c>
      <c r="N223" s="1" t="str">
        <f>_xll.BDP($D223,$N$5)</f>
        <v>USD</v>
      </c>
      <c r="O223" s="4">
        <f>_xll.BDP($D223,$O$5)</f>
        <v>9.2128450434733491</v>
      </c>
      <c r="P223" s="40">
        <f>_xll.BDP($D223,$P$5)</f>
        <v>13.633831000334155</v>
      </c>
      <c r="Q223" s="47">
        <f>_xll.BDP($D223,$Q$5)/1000000</f>
        <v>4886.6459366000008</v>
      </c>
      <c r="R223" s="47">
        <f>_xll.BDP($D223,$R$5)</f>
        <v>5716.7289365999995</v>
      </c>
      <c r="S223" s="47">
        <f t="shared" si="18"/>
        <v>830.08299999999872</v>
      </c>
      <c r="T223" s="40">
        <f>_xll.BDP($D223,$T$5)</f>
        <v>1.4464427807032745</v>
      </c>
      <c r="U223" s="2">
        <f>VLOOKUP($D223,DATA!$B$3:$G$2400,6,0)</f>
        <v>0</v>
      </c>
      <c r="V223" s="2">
        <f>VLOOKUP($D223,DATA!$B$3:$AY$2400,47,0)</f>
        <v>0</v>
      </c>
      <c r="W223" s="2">
        <f>VLOOKUP($D223,DATA!$B$3:$AY$2400,48,0)</f>
        <v>0</v>
      </c>
      <c r="X223" s="2">
        <f>VLOOKUP($D223,DATA!$B$3:$AY$2400,49,0)</f>
        <v>0</v>
      </c>
      <c r="Y223" s="44">
        <f>VLOOKUP($D223,DATA!$B$3:$AY$2400,50,0)</f>
        <v>0</v>
      </c>
      <c r="Z223" s="45">
        <f t="shared" si="17"/>
        <v>-1</v>
      </c>
      <c r="AA223" s="42">
        <f>_xll.BDP($D223,$AA$5)</f>
        <v>90.428573608398438</v>
      </c>
      <c r="AB223" s="59">
        <f t="shared" si="20"/>
        <v>3.1112583904201019E-2</v>
      </c>
      <c r="AC223" s="41">
        <f>$AD223/_xll.BDP($D223,$AC$5)-1</f>
        <v>7.3439412484700206E-2</v>
      </c>
      <c r="AD223" s="36">
        <f>_xll.BDP($D223,$AD$5)</f>
        <v>87.7</v>
      </c>
      <c r="AE223" s="37">
        <f t="shared" si="21"/>
        <v>-1.254275940706949E-2</v>
      </c>
      <c r="AF223" s="38">
        <f>_xll.BDP($D223,$AF$5)</f>
        <v>88.8</v>
      </c>
      <c r="AG223" s="10">
        <f>_xll.BDP($D223,$AG$5)</f>
        <v>90.04</v>
      </c>
      <c r="AH223" s="12" t="e">
        <v>#NAME?</v>
      </c>
      <c r="AI223" s="10">
        <f>_xll.BDP($D223,$AI$5)</f>
        <v>71.325000000000003</v>
      </c>
      <c r="AJ223" s="12" t="e">
        <v>#NAME?</v>
      </c>
    </row>
    <row r="224" spans="3:36" x14ac:dyDescent="0.25">
      <c r="C224">
        <v>219</v>
      </c>
      <c r="D224" s="1" t="str">
        <f>DATA!B221</f>
        <v>BBY US Equity</v>
      </c>
      <c r="E224" s="1" t="str">
        <f>_xll.BDP($D224,$E$5)</f>
        <v>BEST BUY CO INC</v>
      </c>
      <c r="F224" s="2" t="str">
        <f>_xll.BDP($D224,$F$5)</f>
        <v>Specialty Retail</v>
      </c>
      <c r="G224" s="2" t="str">
        <f>_xll.BDP($D224,$G$5)</f>
        <v>Computer &amp; Electronics Retail</v>
      </c>
      <c r="H224" s="35" t="str">
        <f>_xll.BDP($D224,$H$5)</f>
        <v>02/03/2023</v>
      </c>
      <c r="I224" s="3">
        <f t="shared" ca="1" si="19"/>
        <v>24</v>
      </c>
      <c r="J224" s="2">
        <f>_xll.BDP($D224,$J$5)</f>
        <v>2.8</v>
      </c>
      <c r="K224" s="2" t="str">
        <f>_xll.BDP($D224,$K$5)</f>
        <v>12/12/2022</v>
      </c>
      <c r="L224" s="2" t="str">
        <f>_xll.BDP($D224,$L$5)</f>
        <v>03/01/2023</v>
      </c>
      <c r="M224" s="1" t="str">
        <f>_xll.BDP($D224,$M$5)</f>
        <v>UNITED STATES</v>
      </c>
      <c r="N224" s="1" t="str">
        <f>_xll.BDP($D224,$N$5)</f>
        <v>USD</v>
      </c>
      <c r="O224" s="4">
        <f>_xll.BDP($D224,$O$5)</f>
        <v>5.00546505608283</v>
      </c>
      <c r="P224" s="40">
        <f>_xll.BDP($D224,$P$5)</f>
        <v>12.802089256330611</v>
      </c>
      <c r="Q224" s="47">
        <f>_xll.BDP($D224,$Q$5)/1000000</f>
        <v>19592.9674017</v>
      </c>
      <c r="R224" s="47">
        <f>_xll.BDP($D224,$R$5)</f>
        <v>22672.9674017</v>
      </c>
      <c r="S224" s="47">
        <f t="shared" si="18"/>
        <v>3080</v>
      </c>
      <c r="T224" s="40">
        <f>_xll.BDP($D224,$T$5)</f>
        <v>1.0602409638554218</v>
      </c>
      <c r="U224" s="2">
        <f>VLOOKUP($D224,DATA!$B$3:$G$2400,6,0)</f>
        <v>0</v>
      </c>
      <c r="V224" s="2">
        <f>VLOOKUP($D224,DATA!$B$3:$AY$2400,47,0)</f>
        <v>0</v>
      </c>
      <c r="W224" s="2">
        <f>VLOOKUP($D224,DATA!$B$3:$AY$2400,48,0)</f>
        <v>0</v>
      </c>
      <c r="X224" s="2">
        <f>VLOOKUP($D224,DATA!$B$3:$AY$2400,49,0)</f>
        <v>0</v>
      </c>
      <c r="Y224" s="44">
        <f>VLOOKUP($D224,DATA!$B$3:$AY$2400,50,0)</f>
        <v>0</v>
      </c>
      <c r="Z224" s="45">
        <f t="shared" si="17"/>
        <v>-1</v>
      </c>
      <c r="AA224" s="42">
        <f>_xll.BDP($D224,$AA$5)</f>
        <v>84.766670227050781</v>
      </c>
      <c r="AB224" s="59">
        <f t="shared" si="20"/>
        <v>-4.4236438977891757E-2</v>
      </c>
      <c r="AC224" s="41">
        <f>$AD224/_xll.BDP($D224,$AC$5)-1</f>
        <v>0.10572247849395344</v>
      </c>
      <c r="AD224" s="36">
        <f>_xll.BDP($D224,$AD$5)</f>
        <v>88.69</v>
      </c>
      <c r="AE224" s="37">
        <f t="shared" si="21"/>
        <v>-1.8378622167098832E-2</v>
      </c>
      <c r="AF224" s="38">
        <f>_xll.BDP($D224,$AF$5)</f>
        <v>90.32</v>
      </c>
      <c r="AG224" s="10">
        <f>_xll.BDP($D224,$AG$5)</f>
        <v>112.96</v>
      </c>
      <c r="AH224" s="12" t="e">
        <v>#NAME?</v>
      </c>
      <c r="AI224" s="10">
        <f>_xll.BDP($D224,$AI$5)</f>
        <v>60.784999999999997</v>
      </c>
      <c r="AJ224" s="12" t="e">
        <v>#NAME?</v>
      </c>
    </row>
    <row r="225" spans="3:36" x14ac:dyDescent="0.25">
      <c r="C225">
        <v>220</v>
      </c>
      <c r="D225" s="1" t="str">
        <f>DATA!B222</f>
        <v>ATD/B CN Equity</v>
      </c>
      <c r="E225" s="1" t="str">
        <f>_xll.BDP($D225,$E$5)</f>
        <v>ALIMEN COUCHE-B</v>
      </c>
      <c r="F225" s="2" t="str">
        <f>_xll.BDP($D225,$F$5)</f>
        <v>Food &amp; Staples Retailing</v>
      </c>
      <c r="G225" s="2" t="str">
        <f>_xll.BDP($D225,$G$5)</f>
        <v>Food Retail</v>
      </c>
      <c r="H225" s="35" t="str">
        <f>_xll.BDP($D225,$H$5)</f>
        <v>16/03/2023</v>
      </c>
      <c r="I225" s="3">
        <f t="shared" ca="1" si="19"/>
        <v>38</v>
      </c>
      <c r="J225" s="2">
        <f>_xll.BDP($D225,$J$5)</f>
        <v>0.41749999999999998</v>
      </c>
      <c r="K225" s="2" t="str">
        <f>_xll.BDP($D225,$K$5)</f>
        <v>01/12/2021</v>
      </c>
      <c r="L225" s="2" t="str">
        <f>_xll.BDP($D225,$L$5)</f>
        <v>16/12/2021</v>
      </c>
      <c r="M225" s="1" t="str">
        <f>_xll.BDP($D225,$M$5)</f>
        <v>CANADA</v>
      </c>
      <c r="N225" s="1" t="str">
        <f>_xll.BDP($D225,$N$5)</f>
        <v>CAD</v>
      </c>
      <c r="O225" s="4">
        <f>_xll.BDP($D225,$O$5)</f>
        <v>10.39590888330215</v>
      </c>
      <c r="P225" s="40" t="str">
        <f>_xll.BDP($D225,$P$5)</f>
        <v>#N/A N/A</v>
      </c>
      <c r="Q225" s="47">
        <f>_xll.BDP($D225,$Q$5)/1000000</f>
        <v>59509.1275064</v>
      </c>
      <c r="R225" s="47">
        <f>_xll.BDP($D225,$R$5)</f>
        <v>50874.174897664408</v>
      </c>
      <c r="S225" s="47">
        <f t="shared" si="18"/>
        <v>-8634.9526087355916</v>
      </c>
      <c r="T225" s="40">
        <f>_xll.BDP($D225,$T$5)</f>
        <v>1.2035021978813865</v>
      </c>
      <c r="U225" s="2">
        <f>VLOOKUP($D225,DATA!$B$3:$G$2400,6,0)</f>
        <v>0</v>
      </c>
      <c r="V225" s="2">
        <f>VLOOKUP($D225,DATA!$B$3:$AY$2400,47,0)</f>
        <v>0</v>
      </c>
      <c r="W225" s="2">
        <f>VLOOKUP($D225,DATA!$B$3:$AY$2400,48,0)</f>
        <v>0</v>
      </c>
      <c r="X225" s="2">
        <f>VLOOKUP($D225,DATA!$B$3:$AY$2400,49,0)</f>
        <v>0</v>
      </c>
      <c r="Y225" s="44">
        <f>VLOOKUP($D225,DATA!$B$3:$AY$2400,50,0)</f>
        <v>0</v>
      </c>
      <c r="Z225" s="45" t="e">
        <f t="shared" si="17"/>
        <v>#VALUE!</v>
      </c>
      <c r="AA225" s="42" t="str">
        <f>_xll.BDP($D225,$AA$5)</f>
        <v>#N/A N/A</v>
      </c>
      <c r="AB225" s="59" t="e">
        <f t="shared" si="20"/>
        <v>#VALUE!</v>
      </c>
      <c r="AC225" s="41" t="e">
        <f>$AD225/_xll.BDP($D225,$AC$5)-1</f>
        <v>#VALUE!</v>
      </c>
      <c r="AD225" s="36" t="str">
        <f>_xll.BDP($D225,$AD$5)</f>
        <v>#N/A Real Time</v>
      </c>
      <c r="AE225" s="37" t="e">
        <f t="shared" si="21"/>
        <v>#VALUE!</v>
      </c>
      <c r="AF225" s="38" t="str">
        <f>_xll.BDP($D225,$AF$5)</f>
        <v>#N/A N/A</v>
      </c>
      <c r="AG225" s="10" t="str">
        <f>_xll.BDP($D225,$AG$5)</f>
        <v>#N/A N/A</v>
      </c>
      <c r="AH225" s="12" t="e">
        <v>#NAME?</v>
      </c>
      <c r="AI225" s="10" t="str">
        <f>_xll.BDP($D225,$AI$5)</f>
        <v>#N/A N/A</v>
      </c>
      <c r="AJ225" s="12" t="e">
        <v>#NAME?</v>
      </c>
    </row>
    <row r="226" spans="3:36" x14ac:dyDescent="0.25">
      <c r="C226">
        <v>221</v>
      </c>
      <c r="D226" s="1" t="str">
        <f>DATA!B223</f>
        <v>DOL CN Equity</v>
      </c>
      <c r="E226" s="1" t="str">
        <f>_xll.BDP($D226,$E$5)</f>
        <v>DOLLARAMA INC</v>
      </c>
      <c r="F226" s="2" t="str">
        <f>_xll.BDP($D226,$F$5)</f>
        <v>Multiline Retail</v>
      </c>
      <c r="G226" s="2" t="str">
        <f>_xll.BDP($D226,$G$5)</f>
        <v>General Merchandise Stores</v>
      </c>
      <c r="H226" s="35" t="str">
        <f>_xll.BDP($D226,$H$5)</f>
        <v>30/03/2023</v>
      </c>
      <c r="I226" s="3">
        <f t="shared" ca="1" si="19"/>
        <v>52</v>
      </c>
      <c r="J226" s="2">
        <f>_xll.BDP($D226,$J$5)</f>
        <v>0.20119999999999999</v>
      </c>
      <c r="K226" s="2" t="str">
        <f>_xll.BDP($D226,$K$5)</f>
        <v>05/01/2023</v>
      </c>
      <c r="L226" s="2" t="str">
        <f>_xll.BDP($D226,$L$5)</f>
        <v>03/02/2023</v>
      </c>
      <c r="M226" s="1" t="str">
        <f>_xll.BDP($D226,$M$5)</f>
        <v>CANADA</v>
      </c>
      <c r="N226" s="1" t="str">
        <f>_xll.BDP($D226,$N$5)</f>
        <v>CAD</v>
      </c>
      <c r="O226" s="4">
        <f>_xll.BDP($D226,$O$5)</f>
        <v>17.497031900445457</v>
      </c>
      <c r="P226" s="40">
        <f>_xll.BDP($D226,$P$5)</f>
        <v>30.486128034415387</v>
      </c>
      <c r="Q226" s="47">
        <f>_xll.BDP($D226,$Q$5)/1000000</f>
        <v>22550.051893199998</v>
      </c>
      <c r="R226" s="47">
        <f>_xll.BDP($D226,$R$5)</f>
        <v>26579.745893199997</v>
      </c>
      <c r="S226" s="47">
        <f t="shared" si="18"/>
        <v>4029.6939999999995</v>
      </c>
      <c r="T226" s="40">
        <f>_xll.BDP($D226,$T$5)</f>
        <v>2.7803897947116138</v>
      </c>
      <c r="U226" s="2">
        <f>VLOOKUP($D226,DATA!$B$3:$G$2400,6,0)</f>
        <v>0</v>
      </c>
      <c r="V226" s="2">
        <f>VLOOKUP($D226,DATA!$B$3:$AY$2400,47,0)</f>
        <v>0</v>
      </c>
      <c r="W226" s="2">
        <f>VLOOKUP($D226,DATA!$B$3:$AY$2400,48,0)</f>
        <v>0</v>
      </c>
      <c r="X226" s="2">
        <f>VLOOKUP($D226,DATA!$B$3:$AY$2400,49,0)</f>
        <v>0</v>
      </c>
      <c r="Y226" s="44">
        <f>VLOOKUP($D226,DATA!$B$3:$AY$2400,50,0)</f>
        <v>0</v>
      </c>
      <c r="Z226" s="45">
        <f t="shared" si="17"/>
        <v>-1</v>
      </c>
      <c r="AA226" s="42">
        <f>_xll.BDP($D226,$AA$5)</f>
        <v>90.461540222167969</v>
      </c>
      <c r="AB226" s="59">
        <f t="shared" si="20"/>
        <v>0.14464811112448395</v>
      </c>
      <c r="AC226" s="41">
        <f>$AD226/_xll.BDP($D226,$AC$5)-1</f>
        <v>-2.0204571284252459E-3</v>
      </c>
      <c r="AD226" s="36">
        <f>_xll.BDP($D226,$AD$5)</f>
        <v>79.03</v>
      </c>
      <c r="AE226" s="37">
        <f t="shared" si="21"/>
        <v>-2.7837530051878891E-3</v>
      </c>
      <c r="AF226" s="38">
        <f>_xll.BDP($D226,$AF$5)</f>
        <v>79.25</v>
      </c>
      <c r="AG226" s="10">
        <f>_xll.BDP($D226,$AG$5)</f>
        <v>85.88</v>
      </c>
      <c r="AH226" s="12" t="e">
        <v>#NAME?</v>
      </c>
      <c r="AI226" s="10">
        <f>_xll.BDP($D226,$AI$5)</f>
        <v>62.79</v>
      </c>
      <c r="AJ226" s="12" t="e">
        <v>#NAME?</v>
      </c>
    </row>
    <row r="227" spans="3:36" x14ac:dyDescent="0.25">
      <c r="C227">
        <v>222</v>
      </c>
      <c r="D227" s="1" t="str">
        <f>DATA!B224</f>
        <v>DG US Equity</v>
      </c>
      <c r="E227" s="1" t="str">
        <f>_xll.BDP($D227,$E$5)</f>
        <v>DOLLAR GENERAL C</v>
      </c>
      <c r="F227" s="2" t="str">
        <f>_xll.BDP($D227,$F$5)</f>
        <v>Multiline Retail</v>
      </c>
      <c r="G227" s="2" t="str">
        <f>_xll.BDP($D227,$G$5)</f>
        <v>General Merchandise Stores</v>
      </c>
      <c r="H227" s="35" t="str">
        <f>_xll.BDP($D227,$H$5)</f>
        <v>17/03/2023</v>
      </c>
      <c r="I227" s="3">
        <f t="shared" ca="1" si="19"/>
        <v>39</v>
      </c>
      <c r="J227" s="2">
        <f>_xll.BDP($D227,$J$5)</f>
        <v>1.68</v>
      </c>
      <c r="K227" s="2" t="str">
        <f>_xll.BDP($D227,$K$5)</f>
        <v>30/12/2022</v>
      </c>
      <c r="L227" s="2" t="str">
        <f>_xll.BDP($D227,$L$5)</f>
        <v>17/01/2023</v>
      </c>
      <c r="M227" s="1" t="str">
        <f>_xll.BDP($D227,$M$5)</f>
        <v>UNITED STATES</v>
      </c>
      <c r="N227" s="1" t="str">
        <f>_xll.BDP($D227,$N$5)</f>
        <v>USD</v>
      </c>
      <c r="O227" s="4">
        <f>_xll.BDP($D227,$O$5)</f>
        <v>11.379069262261465</v>
      </c>
      <c r="P227" s="40">
        <f>_xll.BDP($D227,$P$5)</f>
        <v>22.356657245068785</v>
      </c>
      <c r="Q227" s="47">
        <f>_xll.BDP($D227,$Q$5)/1000000</f>
        <v>51433.382509950003</v>
      </c>
      <c r="R227" s="47">
        <f>_xll.BDP($D227,$R$5)</f>
        <v>67508.481509950012</v>
      </c>
      <c r="S227" s="47">
        <f t="shared" si="18"/>
        <v>16075.099000000009</v>
      </c>
      <c r="T227" s="40">
        <f>_xll.BDP($D227,$T$5)</f>
        <v>2.9437896218823956</v>
      </c>
      <c r="U227" s="2">
        <f>VLOOKUP($D227,DATA!$B$3:$G$2400,6,0)</f>
        <v>0</v>
      </c>
      <c r="V227" s="2">
        <f>VLOOKUP($D227,DATA!$B$3:$AY$2400,47,0)</f>
        <v>0</v>
      </c>
      <c r="W227" s="2">
        <f>VLOOKUP($D227,DATA!$B$3:$AY$2400,48,0)</f>
        <v>0</v>
      </c>
      <c r="X227" s="2">
        <f>VLOOKUP($D227,DATA!$B$3:$AY$2400,49,0)</f>
        <v>0</v>
      </c>
      <c r="Y227" s="44">
        <f>VLOOKUP($D227,DATA!$B$3:$AY$2400,50,0)</f>
        <v>0</v>
      </c>
      <c r="Z227" s="45">
        <f t="shared" si="17"/>
        <v>-1</v>
      </c>
      <c r="AA227" s="42">
        <f>_xll.BDP($D227,$AA$5)</f>
        <v>261.83999633789063</v>
      </c>
      <c r="AB227" s="59">
        <f t="shared" si="20"/>
        <v>0.14086530581626344</v>
      </c>
      <c r="AC227" s="41">
        <f>$AD227/_xll.BDP($D227,$AC$5)-1</f>
        <v>-6.7979695431472087E-2</v>
      </c>
      <c r="AD227" s="36">
        <f>_xll.BDP($D227,$AD$5)</f>
        <v>229.51</v>
      </c>
      <c r="AE227" s="37">
        <f t="shared" si="21"/>
        <v>6.1870942442594553E-3</v>
      </c>
      <c r="AF227" s="38">
        <f>_xll.BDP($D227,$AF$5)</f>
        <v>228.09</v>
      </c>
      <c r="AG227" s="10">
        <f>_xll.BDP($D227,$AG$5)</f>
        <v>262.20499999999998</v>
      </c>
      <c r="AH227" s="12" t="e">
        <v>#NAME?</v>
      </c>
      <c r="AI227" s="10">
        <f>_xll.BDP($D227,$AI$5)</f>
        <v>183.25</v>
      </c>
      <c r="AJ227" s="12" t="e">
        <v>#NAME?</v>
      </c>
    </row>
    <row r="228" spans="3:36" x14ac:dyDescent="0.25">
      <c r="C228">
        <v>223</v>
      </c>
      <c r="D228" s="1" t="str">
        <f>DATA!B225</f>
        <v>DLTR US Equity</v>
      </c>
      <c r="E228" s="1" t="str">
        <f>_xll.BDP($D228,$E$5)</f>
        <v>DOLLAR TREE INC</v>
      </c>
      <c r="F228" s="2" t="str">
        <f>_xll.BDP($D228,$F$5)</f>
        <v>Multiline Retail</v>
      </c>
      <c r="G228" s="2" t="str">
        <f>_xll.BDP($D228,$G$5)</f>
        <v>General Merchandise Stores</v>
      </c>
      <c r="H228" s="35" t="str">
        <f>_xll.BDP($D228,$H$5)</f>
        <v>01/03/2023</v>
      </c>
      <c r="I228" s="3">
        <f t="shared" ca="1" si="19"/>
        <v>23</v>
      </c>
      <c r="J228" s="2">
        <f>_xll.BDP($D228,$J$5)</f>
        <v>0</v>
      </c>
      <c r="K228" s="2" t="str">
        <f>_xll.BDP($D228,$K$5)</f>
        <v>#N/A Field Not Applicable</v>
      </c>
      <c r="L228" s="2" t="str">
        <f>_xll.BDP($D228,$L$5)</f>
        <v>#N/A Field Not Applicable</v>
      </c>
      <c r="M228" s="1" t="str">
        <f>_xll.BDP($D228,$M$5)</f>
        <v>UNITED STATES</v>
      </c>
      <c r="N228" s="1" t="str">
        <f>_xll.BDP($D228,$N$5)</f>
        <v>USD</v>
      </c>
      <c r="O228" s="4">
        <f>_xll.BDP($D228,$O$5)</f>
        <v>9.1783750038787453</v>
      </c>
      <c r="P228" s="40">
        <f>_xll.BDP($D228,$P$5)</f>
        <v>20.949163410324903</v>
      </c>
      <c r="Q228" s="47">
        <f>_xll.BDP($D228,$Q$5)/1000000</f>
        <v>33269.463408784999</v>
      </c>
      <c r="R228" s="47">
        <f>_xll.BDP($D228,$R$5)</f>
        <v>43183.463408784999</v>
      </c>
      <c r="S228" s="47">
        <f t="shared" si="18"/>
        <v>9914</v>
      </c>
      <c r="T228" s="40">
        <f>_xll.BDP($D228,$T$5)</f>
        <v>3.3526089750092996</v>
      </c>
      <c r="U228" s="2">
        <f>VLOOKUP($D228,DATA!$B$3:$G$2400,6,0)</f>
        <v>0</v>
      </c>
      <c r="V228" s="2">
        <f>VLOOKUP($D228,DATA!$B$3:$AY$2400,47,0)</f>
        <v>0</v>
      </c>
      <c r="W228" s="2">
        <f>VLOOKUP($D228,DATA!$B$3:$AY$2400,48,0)</f>
        <v>0</v>
      </c>
      <c r="X228" s="2">
        <f>VLOOKUP($D228,DATA!$B$3:$AY$2400,49,0)</f>
        <v>0</v>
      </c>
      <c r="Y228" s="44">
        <f>VLOOKUP($D228,DATA!$B$3:$AY$2400,50,0)</f>
        <v>0</v>
      </c>
      <c r="Z228" s="45">
        <f t="shared" si="17"/>
        <v>-1</v>
      </c>
      <c r="AA228" s="42">
        <f>_xll.BDP($D228,$AA$5)</f>
        <v>164.57142639160156</v>
      </c>
      <c r="AB228" s="59">
        <f t="shared" si="20"/>
        <v>8.4454722359075918E-2</v>
      </c>
      <c r="AC228" s="41">
        <f>$AD228/_xll.BDP($D228,$AC$5)-1</f>
        <v>7.292845022624439E-2</v>
      </c>
      <c r="AD228" s="36">
        <f>_xll.BDP($D228,$AD$5)</f>
        <v>151.755</v>
      </c>
      <c r="AE228" s="37">
        <f t="shared" si="21"/>
        <v>1.2157754274982696E-2</v>
      </c>
      <c r="AF228" s="38">
        <f>_xll.BDP($D228,$AF$5)</f>
        <v>149.91</v>
      </c>
      <c r="AG228" s="10">
        <f>_xll.BDP($D228,$AG$5)</f>
        <v>177.19</v>
      </c>
      <c r="AH228" s="12" t="e">
        <v>#NAME?</v>
      </c>
      <c r="AI228" s="10">
        <f>_xll.BDP($D228,$AI$5)</f>
        <v>124.76009999999999</v>
      </c>
      <c r="AJ228" s="12" t="e">
        <v>#NAME?</v>
      </c>
    </row>
    <row r="229" spans="3:36" x14ac:dyDescent="0.25">
      <c r="C229">
        <v>224</v>
      </c>
      <c r="D229" s="1" t="str">
        <f>DATA!B226</f>
        <v>COST US Equity</v>
      </c>
      <c r="E229" s="1" t="str">
        <f>_xll.BDP($D229,$E$5)</f>
        <v>COSTCO WHOLESALE</v>
      </c>
      <c r="F229" s="2" t="str">
        <f>_xll.BDP($D229,$F$5)</f>
        <v>Food &amp; Staples Retailing</v>
      </c>
      <c r="G229" s="2" t="str">
        <f>_xll.BDP($D229,$G$5)</f>
        <v>Hypermarkets &amp; Super Centers</v>
      </c>
      <c r="H229" s="35" t="str">
        <f>_xll.BDP($D229,$H$5)</f>
        <v>02/03/2023</v>
      </c>
      <c r="I229" s="3">
        <f t="shared" ca="1" si="19"/>
        <v>24</v>
      </c>
      <c r="J229" s="2">
        <f>_xll.BDP($D229,$J$5)</f>
        <v>13.38</v>
      </c>
      <c r="K229" s="2" t="str">
        <f>_xll.BDP($D229,$K$5)</f>
        <v>02/02/2023</v>
      </c>
      <c r="L229" s="2" t="str">
        <f>_xll.BDP($D229,$L$5)</f>
        <v>17/02/2023</v>
      </c>
      <c r="M229" s="1" t="str">
        <f>_xll.BDP($D229,$M$5)</f>
        <v>UNITED STATES</v>
      </c>
      <c r="N229" s="1" t="str">
        <f>_xll.BDP($D229,$N$5)</f>
        <v>USD</v>
      </c>
      <c r="O229" s="4">
        <f>_xll.BDP($D229,$O$5)</f>
        <v>22.920998674521357</v>
      </c>
      <c r="P229" s="40">
        <f>_xll.BDP($D229,$P$5)</f>
        <v>38.492890317996817</v>
      </c>
      <c r="Q229" s="47">
        <f>_xll.BDP($D229,$Q$5)/1000000</f>
        <v>228194.31269853999</v>
      </c>
      <c r="R229" s="47">
        <f>_xll.BDP($D229,$R$5)</f>
        <v>225572.31269853999</v>
      </c>
      <c r="S229" s="47">
        <f t="shared" si="18"/>
        <v>-2622</v>
      </c>
      <c r="T229" s="40">
        <f>_xll.BDP($D229,$T$5)</f>
        <v>-0.26899447061232851</v>
      </c>
      <c r="U229" s="2">
        <f>VLOOKUP($D229,DATA!$B$3:$G$2400,6,0)</f>
        <v>0</v>
      </c>
      <c r="V229" s="2">
        <f>VLOOKUP($D229,DATA!$B$3:$AY$2400,47,0)</f>
        <v>0</v>
      </c>
      <c r="W229" s="2">
        <f>VLOOKUP($D229,DATA!$B$3:$AY$2400,48,0)</f>
        <v>0</v>
      </c>
      <c r="X229" s="2">
        <f>VLOOKUP($D229,DATA!$B$3:$AY$2400,49,0)</f>
        <v>0</v>
      </c>
      <c r="Y229" s="44">
        <f>VLOOKUP($D229,DATA!$B$3:$AY$2400,50,0)</f>
        <v>0</v>
      </c>
      <c r="Z229" s="45">
        <f t="shared" si="17"/>
        <v>-1</v>
      </c>
      <c r="AA229" s="42">
        <f>_xll.BDP($D229,$AA$5)</f>
        <v>552.4827880859375</v>
      </c>
      <c r="AB229" s="59">
        <f t="shared" si="20"/>
        <v>7.1367491634225733E-2</v>
      </c>
      <c r="AC229" s="41">
        <f>$AD229/_xll.BDP($D229,$AC$5)-1</f>
        <v>0.12963855421686743</v>
      </c>
      <c r="AD229" s="36">
        <f>_xll.BDP($D229,$AD$5)</f>
        <v>515.67999999999995</v>
      </c>
      <c r="AE229" s="37">
        <f t="shared" si="21"/>
        <v>1.7064846416382166E-3</v>
      </c>
      <c r="AF229" s="38">
        <f>_xll.BDP($D229,$AF$5)</f>
        <v>514.79999999999995</v>
      </c>
      <c r="AG229" s="10">
        <f>_xll.BDP($D229,$AG$5)</f>
        <v>612.27</v>
      </c>
      <c r="AH229" s="12" t="e">
        <v>#NAME?</v>
      </c>
      <c r="AI229" s="10">
        <f>_xll.BDP($D229,$AI$5)</f>
        <v>406.51</v>
      </c>
      <c r="AJ229" s="12" t="e">
        <v>#NAME?</v>
      </c>
    </row>
    <row r="230" spans="3:36" x14ac:dyDescent="0.25">
      <c r="C230">
        <v>225</v>
      </c>
      <c r="D230" s="1" t="str">
        <f>DATA!B227</f>
        <v>OLLI US Equity</v>
      </c>
      <c r="E230" s="1" t="str">
        <f>_xll.BDP($D230,$E$5)</f>
        <v>OLLIE'S BARGAIN</v>
      </c>
      <c r="F230" s="2" t="str">
        <f>_xll.BDP($D230,$F$5)</f>
        <v>Multiline Retail</v>
      </c>
      <c r="G230" s="2" t="str">
        <f>_xll.BDP($D230,$G$5)</f>
        <v>General Merchandise Stores</v>
      </c>
      <c r="H230" s="35" t="str">
        <f>_xll.BDP($D230,$H$5)</f>
        <v>23/03/2023</v>
      </c>
      <c r="I230" s="3">
        <f t="shared" ca="1" si="19"/>
        <v>45</v>
      </c>
      <c r="J230" s="2">
        <f>_xll.BDP($D230,$J$5)</f>
        <v>0</v>
      </c>
      <c r="K230" s="2" t="str">
        <f>_xll.BDP($D230,$K$5)</f>
        <v>#N/A Field Not Applicable</v>
      </c>
      <c r="L230" s="2" t="str">
        <f>_xll.BDP($D230,$L$5)</f>
        <v>#N/A Field Not Applicable</v>
      </c>
      <c r="M230" s="1" t="str">
        <f>_xll.BDP($D230,$M$5)</f>
        <v>UNITED STATES</v>
      </c>
      <c r="N230" s="1" t="str">
        <f>_xll.BDP($D230,$N$5)</f>
        <v>USD</v>
      </c>
      <c r="O230" s="4">
        <f>_xll.BDP($D230,$O$5)</f>
        <v>9.5157575315578704</v>
      </c>
      <c r="P230" s="40">
        <f>_xll.BDP($D230,$P$5)</f>
        <v>38.346520480956386</v>
      </c>
      <c r="Q230" s="47">
        <f>_xll.BDP($D230,$Q$5)/1000000</f>
        <v>3539.5326693099996</v>
      </c>
      <c r="R230" s="47">
        <f>_xll.BDP($D230,$R$5)</f>
        <v>3813.6966693099994</v>
      </c>
      <c r="S230" s="47">
        <f t="shared" si="18"/>
        <v>274.16399999999976</v>
      </c>
      <c r="T230" s="40">
        <f>_xll.BDP($D230,$T$5)</f>
        <v>1.13390242691945</v>
      </c>
      <c r="U230" s="2">
        <f>VLOOKUP($D230,DATA!$B$3:$G$2400,6,0)</f>
        <v>0</v>
      </c>
      <c r="V230" s="2">
        <f>VLOOKUP($D230,DATA!$B$3:$AY$2400,47,0)</f>
        <v>0</v>
      </c>
      <c r="W230" s="2">
        <f>VLOOKUP($D230,DATA!$B$3:$AY$2400,48,0)</f>
        <v>0</v>
      </c>
      <c r="X230" s="2">
        <f>VLOOKUP($D230,DATA!$B$3:$AY$2400,49,0)</f>
        <v>0</v>
      </c>
      <c r="Y230" s="44">
        <f>VLOOKUP($D230,DATA!$B$3:$AY$2400,50,0)</f>
        <v>0</v>
      </c>
      <c r="Z230" s="45">
        <f t="shared" si="17"/>
        <v>-1</v>
      </c>
      <c r="AA230" s="42">
        <f>_xll.BDP($D230,$AA$5)</f>
        <v>57.071430206298828</v>
      </c>
      <c r="AB230" s="59">
        <f t="shared" si="20"/>
        <v>1.2173986100892709E-2</v>
      </c>
      <c r="AC230" s="41">
        <f>$AD230/_xll.BDP($D230,$AC$5)-1</f>
        <v>0.20377882152006821</v>
      </c>
      <c r="AD230" s="36">
        <f>_xll.BDP($D230,$AD$5)</f>
        <v>56.384999999999998</v>
      </c>
      <c r="AE230" s="37">
        <f t="shared" si="21"/>
        <v>4.1677751174957782E-3</v>
      </c>
      <c r="AF230" s="38">
        <f>_xll.BDP($D230,$AF$5)</f>
        <v>56.15</v>
      </c>
      <c r="AG230" s="10">
        <f>_xll.BDP($D230,$AG$5)</f>
        <v>72.27</v>
      </c>
      <c r="AH230" s="12" t="e">
        <v>#NAME?</v>
      </c>
      <c r="AI230" s="10">
        <f>_xll.BDP($D230,$AI$5)</f>
        <v>37.670099999999998</v>
      </c>
      <c r="AJ230" s="12" t="e">
        <v>#NAME?</v>
      </c>
    </row>
    <row r="231" spans="3:36" x14ac:dyDescent="0.25">
      <c r="C231">
        <v>226</v>
      </c>
      <c r="D231" s="1" t="str">
        <f>DATA!B228</f>
        <v>WMT US Equity</v>
      </c>
      <c r="E231" s="1" t="str">
        <f>_xll.BDP($D231,$E$5)</f>
        <v>WALMART INC</v>
      </c>
      <c r="F231" s="2" t="str">
        <f>_xll.BDP($D231,$F$5)</f>
        <v>Food &amp; Staples Retailing</v>
      </c>
      <c r="G231" s="2" t="str">
        <f>_xll.BDP($D231,$G$5)</f>
        <v>Hypermarkets &amp; Super Centers</v>
      </c>
      <c r="H231" s="35" t="str">
        <f>_xll.BDP($D231,$H$5)</f>
        <v>21/02/2023</v>
      </c>
      <c r="I231" s="3">
        <f t="shared" ca="1" si="19"/>
        <v>15</v>
      </c>
      <c r="J231" s="2">
        <f>_xll.BDP($D231,$J$5)</f>
        <v>2.2000000000000002</v>
      </c>
      <c r="K231" s="2" t="str">
        <f>_xll.BDP($D231,$K$5)</f>
        <v>08/12/2022</v>
      </c>
      <c r="L231" s="2" t="str">
        <f>_xll.BDP($D231,$L$5)</f>
        <v>03/01/2023</v>
      </c>
      <c r="M231" s="1" t="str">
        <f>_xll.BDP($D231,$M$5)</f>
        <v>UNITED STATES</v>
      </c>
      <c r="N231" s="1" t="str">
        <f>_xll.BDP($D231,$N$5)</f>
        <v>USD</v>
      </c>
      <c r="O231" s="4">
        <f>_xll.BDP($D231,$O$5)</f>
        <v>11.092640111632628</v>
      </c>
      <c r="P231" s="40">
        <f>_xll.BDP($D231,$P$5)</f>
        <v>27.7503901603237</v>
      </c>
      <c r="Q231" s="47">
        <f>_xll.BDP($D231,$Q$5)/1000000</f>
        <v>377686.84756269999</v>
      </c>
      <c r="R231" s="47">
        <f>_xll.BDP($D231,$R$5)</f>
        <v>439609.84756269999</v>
      </c>
      <c r="S231" s="47">
        <f t="shared" si="18"/>
        <v>61923</v>
      </c>
      <c r="T231" s="40">
        <f>_xll.BDP($D231,$T$5)</f>
        <v>1.7026334114072292</v>
      </c>
      <c r="U231" s="2">
        <f>VLOOKUP($D231,DATA!$B$3:$G$2400,6,0)</f>
        <v>0</v>
      </c>
      <c r="V231" s="2">
        <f>VLOOKUP($D231,DATA!$B$3:$AY$2400,47,0)</f>
        <v>0</v>
      </c>
      <c r="W231" s="2">
        <f>VLOOKUP($D231,DATA!$B$3:$AY$2400,48,0)</f>
        <v>0</v>
      </c>
      <c r="X231" s="2">
        <f>VLOOKUP($D231,DATA!$B$3:$AY$2400,49,0)</f>
        <v>0</v>
      </c>
      <c r="Y231" s="44">
        <f>VLOOKUP($D231,DATA!$B$3:$AY$2400,50,0)</f>
        <v>0</v>
      </c>
      <c r="Z231" s="45">
        <f t="shared" si="17"/>
        <v>-1</v>
      </c>
      <c r="AA231" s="42">
        <f>_xll.BDP($D231,$AA$5)</f>
        <v>160.74920654296875</v>
      </c>
      <c r="AB231" s="59">
        <f t="shared" si="20"/>
        <v>0.14379683038970237</v>
      </c>
      <c r="AC231" s="41">
        <f>$AD231/_xll.BDP($D231,$AC$5)-1</f>
        <v>-8.8158544326115695E-3</v>
      </c>
      <c r="AD231" s="36">
        <f>_xll.BDP($D231,$AD$5)</f>
        <v>140.54</v>
      </c>
      <c r="AE231" s="37">
        <f t="shared" si="21"/>
        <v>-8.3250320193540336E-3</v>
      </c>
      <c r="AF231" s="38">
        <f>_xll.BDP($D231,$AF$5)</f>
        <v>141.71</v>
      </c>
      <c r="AG231" s="10">
        <f>_xll.BDP($D231,$AG$5)</f>
        <v>160.77000000000001</v>
      </c>
      <c r="AH231" s="12" t="e">
        <v>#NAME?</v>
      </c>
      <c r="AI231" s="10">
        <f>_xll.BDP($D231,$AI$5)</f>
        <v>117.27</v>
      </c>
      <c r="AJ231" s="12" t="e">
        <v>#NAME?</v>
      </c>
    </row>
    <row r="232" spans="3:36" x14ac:dyDescent="0.25">
      <c r="C232">
        <v>227</v>
      </c>
      <c r="D232" s="1" t="str">
        <f>DATA!B229</f>
        <v>WBA US Equity</v>
      </c>
      <c r="E232" s="1" t="str">
        <f>_xll.BDP($D232,$E$5)</f>
        <v>WALGREENS BOOTS</v>
      </c>
      <c r="F232" s="2" t="str">
        <f>_xll.BDP($D232,$F$5)</f>
        <v>Food &amp; Staples Retailing</v>
      </c>
      <c r="G232" s="2" t="str">
        <f>_xll.BDP($D232,$G$5)</f>
        <v>Drug Retail</v>
      </c>
      <c r="H232" s="35" t="str">
        <f>_xll.BDP($D232,$H$5)</f>
        <v>31/03/2023</v>
      </c>
      <c r="I232" s="3">
        <f t="shared" ca="1" si="19"/>
        <v>53</v>
      </c>
      <c r="J232" s="2">
        <f>_xll.BDP($D232,$J$5)</f>
        <v>1.9125000000000001</v>
      </c>
      <c r="K232" s="2" t="str">
        <f>_xll.BDP($D232,$K$5)</f>
        <v>15/02/2023</v>
      </c>
      <c r="L232" s="2" t="str">
        <f>_xll.BDP($D232,$L$5)</f>
        <v>10/03/2023</v>
      </c>
      <c r="M232" s="1" t="str">
        <f>_xll.BDP($D232,$M$5)</f>
        <v>UNITED STATES</v>
      </c>
      <c r="N232" s="1" t="str">
        <f>_xll.BDP($D232,$N$5)</f>
        <v>USD</v>
      </c>
      <c r="O232" s="4">
        <f>_xll.BDP($D232,$O$5)</f>
        <v>8.0394229362090144</v>
      </c>
      <c r="P232" s="40">
        <f>_xll.BDP($D232,$P$5)</f>
        <v>10.440386700139078</v>
      </c>
      <c r="Q232" s="47">
        <f>_xll.BDP($D232,$Q$5)/1000000</f>
        <v>31343.379152360005</v>
      </c>
      <c r="R232" s="47">
        <f>_xll.BDP($D232,$R$5)</f>
        <v>67719.379152360008</v>
      </c>
      <c r="S232" s="47">
        <f t="shared" si="18"/>
        <v>36376</v>
      </c>
      <c r="T232" s="40" t="str">
        <f>_xll.BDP($D232,$T$5)</f>
        <v>#N/A N/A</v>
      </c>
      <c r="U232" s="2">
        <f>VLOOKUP($D232,DATA!$B$3:$G$2400,6,0)</f>
        <v>0</v>
      </c>
      <c r="V232" s="2">
        <f>VLOOKUP($D232,DATA!$B$3:$AY$2400,47,0)</f>
        <v>0</v>
      </c>
      <c r="W232" s="2">
        <f>VLOOKUP($D232,DATA!$B$3:$AY$2400,48,0)</f>
        <v>0</v>
      </c>
      <c r="X232" s="2">
        <f>VLOOKUP($D232,DATA!$B$3:$AY$2400,49,0)</f>
        <v>0</v>
      </c>
      <c r="Y232" s="44">
        <f>VLOOKUP($D232,DATA!$B$3:$AY$2400,50,0)</f>
        <v>0</v>
      </c>
      <c r="Z232" s="45">
        <f t="shared" si="17"/>
        <v>-1</v>
      </c>
      <c r="AA232" s="42">
        <f>_xll.BDP($D232,$AA$5)</f>
        <v>41.928569793701172</v>
      </c>
      <c r="AB232" s="59">
        <f t="shared" si="20"/>
        <v>0.15150733122141857</v>
      </c>
      <c r="AC232" s="41">
        <f>$AD232/_xll.BDP($D232,$AC$5)-1</f>
        <v>-2.5377408993575878E-2</v>
      </c>
      <c r="AD232" s="36">
        <f>_xll.BDP($D232,$AD$5)</f>
        <v>36.411900000000003</v>
      </c>
      <c r="AE232" s="37">
        <f t="shared" si="21"/>
        <v>-1.8623032580008199E-2</v>
      </c>
      <c r="AF232" s="38">
        <f>_xll.BDP($D232,$AF$5)</f>
        <v>37.090000000000003</v>
      </c>
      <c r="AG232" s="10">
        <f>_xll.BDP($D232,$AG$5)</f>
        <v>50.19</v>
      </c>
      <c r="AH232" s="12" t="e">
        <v>#NAME?</v>
      </c>
      <c r="AI232" s="10">
        <f>_xll.BDP($D232,$AI$5)</f>
        <v>30.39</v>
      </c>
      <c r="AJ232" s="12" t="e">
        <v>#NAME?</v>
      </c>
    </row>
    <row r="233" spans="3:36" x14ac:dyDescent="0.25">
      <c r="C233">
        <v>228</v>
      </c>
      <c r="D233" s="1" t="str">
        <f>DATA!B230</f>
        <v>WSM US Equity</v>
      </c>
      <c r="E233" s="1" t="str">
        <f>_xll.BDP($D233,$E$5)</f>
        <v>WILLIAMS-SONOMA</v>
      </c>
      <c r="F233" s="2" t="str">
        <f>_xll.BDP($D233,$F$5)</f>
        <v>Specialty Retail</v>
      </c>
      <c r="G233" s="2" t="str">
        <f>_xll.BDP($D233,$G$5)</f>
        <v>Homefurnishing Retail</v>
      </c>
      <c r="H233" s="35" t="str">
        <f>_xll.BDP($D233,$H$5)</f>
        <v>16/03/2023</v>
      </c>
      <c r="I233" s="3">
        <f t="shared" ca="1" si="19"/>
        <v>38</v>
      </c>
      <c r="J233" s="2">
        <f>_xll.BDP($D233,$J$5)</f>
        <v>2.6</v>
      </c>
      <c r="K233" s="2" t="str">
        <f>_xll.BDP($D233,$K$5)</f>
        <v>19/01/2023</v>
      </c>
      <c r="L233" s="2" t="str">
        <f>_xll.BDP($D233,$L$5)</f>
        <v>24/02/2023</v>
      </c>
      <c r="M233" s="1" t="str">
        <f>_xll.BDP($D233,$M$5)</f>
        <v>UNITED STATES</v>
      </c>
      <c r="N233" s="1" t="str">
        <f>_xll.BDP($D233,$N$5)</f>
        <v>USD</v>
      </c>
      <c r="O233" s="4">
        <f>_xll.BDP($D233,$O$5)</f>
        <v>6.0383564220209802</v>
      </c>
      <c r="P233" s="40">
        <f>_xll.BDP($D233,$P$5)</f>
        <v>8.2159818409253429</v>
      </c>
      <c r="Q233" s="47">
        <f>_xll.BDP($D233,$Q$5)/1000000</f>
        <v>9067.8161319200008</v>
      </c>
      <c r="R233" s="47">
        <f>_xll.BDP($D233,$R$5)</f>
        <v>10382.844131920001</v>
      </c>
      <c r="S233" s="47">
        <f t="shared" si="18"/>
        <v>1315.0280000000002</v>
      </c>
      <c r="T233" s="40">
        <f>_xll.BDP($D233,$T$5)</f>
        <v>0.74683256029763623</v>
      </c>
      <c r="U233" s="2">
        <f>VLOOKUP($D233,DATA!$B$3:$G$2400,6,0)</f>
        <v>0</v>
      </c>
      <c r="V233" s="2">
        <f>VLOOKUP($D233,DATA!$B$3:$AY$2400,47,0)</f>
        <v>0</v>
      </c>
      <c r="W233" s="2">
        <f>VLOOKUP($D233,DATA!$B$3:$AY$2400,48,0)</f>
        <v>0</v>
      </c>
      <c r="X233" s="2">
        <f>VLOOKUP($D233,DATA!$B$3:$AY$2400,49,0)</f>
        <v>0</v>
      </c>
      <c r="Y233" s="44">
        <f>VLOOKUP($D233,DATA!$B$3:$AY$2400,50,0)</f>
        <v>0</v>
      </c>
      <c r="Z233" s="45">
        <f t="shared" si="17"/>
        <v>-1</v>
      </c>
      <c r="AA233" s="42">
        <f>_xll.BDP($D233,$AA$5)</f>
        <v>134.80000305175781</v>
      </c>
      <c r="AB233" s="59">
        <f t="shared" si="20"/>
        <v>-6.924981201135938E-3</v>
      </c>
      <c r="AC233" s="41">
        <f>$AD233/_xll.BDP($D233,$AC$5)-1</f>
        <v>0.18116950922380792</v>
      </c>
      <c r="AD233" s="36">
        <f>_xll.BDP($D233,$AD$5)</f>
        <v>135.74</v>
      </c>
      <c r="AE233" s="37">
        <f t="shared" si="21"/>
        <v>-3.4993369677324297E-2</v>
      </c>
      <c r="AF233" s="38">
        <f>_xll.BDP($D233,$AF$5)</f>
        <v>140.49</v>
      </c>
      <c r="AG233" s="10">
        <f>_xll.BDP($D233,$AG$5)</f>
        <v>176.89</v>
      </c>
      <c r="AH233" s="12" t="e">
        <v>#NAME?</v>
      </c>
      <c r="AI233" s="10">
        <f>_xll.BDP($D233,$AI$5)</f>
        <v>101.58</v>
      </c>
      <c r="AJ233" s="12" t="e">
        <v>#NAME?</v>
      </c>
    </row>
    <row r="234" spans="3:36" x14ac:dyDescent="0.25">
      <c r="C234">
        <v>229</v>
      </c>
      <c r="D234" s="1" t="str">
        <f>DATA!B231</f>
        <v>TJX  US Equity</v>
      </c>
      <c r="E234" s="1" t="str">
        <f>_xll.BDP($D234,$E$5)</f>
        <v>TJX COS INC</v>
      </c>
      <c r="F234" s="2" t="str">
        <f>_xll.BDP($D234,$F$5)</f>
        <v>Specialty Retail</v>
      </c>
      <c r="G234" s="2" t="str">
        <f>_xll.BDP($D234,$G$5)</f>
        <v>Apparel Retail</v>
      </c>
      <c r="H234" s="35" t="str">
        <f>_xll.BDP($D234,$H$5)</f>
        <v>22/02/2023</v>
      </c>
      <c r="I234" s="3">
        <f t="shared" ca="1" si="19"/>
        <v>16</v>
      </c>
      <c r="J234" s="2">
        <f>_xll.BDP($D234,$J$5)</f>
        <v>1.04</v>
      </c>
      <c r="K234" s="2" t="str">
        <f>_xll.BDP($D234,$K$5)</f>
        <v>08/02/2023</v>
      </c>
      <c r="L234" s="2" t="str">
        <f>_xll.BDP($D234,$L$5)</f>
        <v>02/03/2023</v>
      </c>
      <c r="M234" s="1" t="str">
        <f>_xll.BDP($D234,$M$5)</f>
        <v>UNITED STATES</v>
      </c>
      <c r="N234" s="1" t="str">
        <f>_xll.BDP($D234,$N$5)</f>
        <v>USD</v>
      </c>
      <c r="O234" s="4">
        <f>_xll.BDP($D234,$O$5)</f>
        <v>12.018469261982354</v>
      </c>
      <c r="P234" s="40">
        <f>_xll.BDP($D234,$P$5)</f>
        <v>29.702142525975674</v>
      </c>
      <c r="Q234" s="47">
        <f>_xll.BDP($D234,$Q$5)/1000000</f>
        <v>94329.581203615016</v>
      </c>
      <c r="R234" s="47">
        <f>_xll.BDP($D234,$R$5)</f>
        <v>103588.27520361502</v>
      </c>
      <c r="S234" s="47">
        <f t="shared" si="18"/>
        <v>9258.6940000000031</v>
      </c>
      <c r="T234" s="40">
        <f>_xll.BDP($D234,$T$5)</f>
        <v>1.6936030212578987</v>
      </c>
      <c r="U234" s="2">
        <f>VLOOKUP($D234,DATA!$B$3:$G$2400,6,0)</f>
        <v>0</v>
      </c>
      <c r="V234" s="2">
        <f>VLOOKUP($D234,DATA!$B$3:$AY$2400,47,0)</f>
        <v>0</v>
      </c>
      <c r="W234" s="2">
        <f>VLOOKUP($D234,DATA!$B$3:$AY$2400,48,0)</f>
        <v>0</v>
      </c>
      <c r="X234" s="2">
        <f>VLOOKUP($D234,DATA!$B$3:$AY$2400,49,0)</f>
        <v>0</v>
      </c>
      <c r="Y234" s="44">
        <f>VLOOKUP($D234,DATA!$B$3:$AY$2400,50,0)</f>
        <v>0</v>
      </c>
      <c r="Z234" s="45">
        <f t="shared" si="17"/>
        <v>-1</v>
      </c>
      <c r="AA234" s="42">
        <f>_xll.BDP($D234,$AA$5)</f>
        <v>86.300003051757813</v>
      </c>
      <c r="AB234" s="59">
        <f t="shared" si="20"/>
        <v>6.4315262400663764E-2</v>
      </c>
      <c r="AC234" s="41">
        <f>$AD234/_xll.BDP($D234,$AC$5)-1</f>
        <v>1.8655778894472341E-2</v>
      </c>
      <c r="AD234" s="36">
        <f>_xll.BDP($D234,$AD$5)</f>
        <v>81.084999999999994</v>
      </c>
      <c r="AE234" s="37">
        <f t="shared" si="21"/>
        <v>6.9679965468335426E-3</v>
      </c>
      <c r="AF234" s="38">
        <f>_xll.BDP($D234,$AF$5)</f>
        <v>80.52</v>
      </c>
      <c r="AG234" s="10">
        <f>_xll.BDP($D234,$AG$5)</f>
        <v>83.129900000000006</v>
      </c>
      <c r="AH234" s="12" t="e">
        <v>#NAME?</v>
      </c>
      <c r="AI234" s="10">
        <f>_xll.BDP($D234,$AI$5)</f>
        <v>53.69</v>
      </c>
      <c r="AJ234" s="12" t="e">
        <v>#NAME?</v>
      </c>
    </row>
    <row r="235" spans="3:36" x14ac:dyDescent="0.25">
      <c r="C235">
        <v>230</v>
      </c>
      <c r="D235" s="1" t="str">
        <f>DATA!B232</f>
        <v>JWN US Equity</v>
      </c>
      <c r="E235" s="1" t="str">
        <f>_xll.BDP($D235,$E$5)</f>
        <v>NORDSTROM INC</v>
      </c>
      <c r="F235" s="2" t="str">
        <f>_xll.BDP($D235,$F$5)</f>
        <v>Multiline Retail</v>
      </c>
      <c r="G235" s="2" t="str">
        <f>_xll.BDP($D235,$G$5)</f>
        <v>Department Stores</v>
      </c>
      <c r="H235" s="35" t="str">
        <f>_xll.BDP($D235,$H$5)</f>
        <v>02/03/2023</v>
      </c>
      <c r="I235" s="3">
        <f t="shared" ca="1" si="19"/>
        <v>24</v>
      </c>
      <c r="J235" s="2">
        <f>_xll.BDP($D235,$J$5)</f>
        <v>0</v>
      </c>
      <c r="K235" s="2" t="str">
        <f>_xll.BDP($D235,$K$5)</f>
        <v>28/11/2022</v>
      </c>
      <c r="L235" s="2" t="str">
        <f>_xll.BDP($D235,$L$5)</f>
        <v>14/12/2022</v>
      </c>
      <c r="M235" s="1" t="str">
        <f>_xll.BDP($D235,$M$5)</f>
        <v>UNITED STATES</v>
      </c>
      <c r="N235" s="1" t="str">
        <f>_xll.BDP($D235,$N$5)</f>
        <v>USD</v>
      </c>
      <c r="O235" s="4">
        <f>_xll.BDP($D235,$O$5)</f>
        <v>5.7780251479289939</v>
      </c>
      <c r="P235" s="40">
        <f>_xll.BDP($D235,$P$5)</f>
        <v>11.507165720671365</v>
      </c>
      <c r="Q235" s="47">
        <f>_xll.BDP($D235,$Q$5)/1000000</f>
        <v>3810.7358940149998</v>
      </c>
      <c r="R235" s="47">
        <f>_xll.BDP($D235,$R$5)</f>
        <v>8272.7358940150007</v>
      </c>
      <c r="S235" s="47">
        <f t="shared" si="18"/>
        <v>4462.0000000000009</v>
      </c>
      <c r="T235" s="40">
        <f>_xll.BDP($D235,$T$5)</f>
        <v>3.0900277008310248</v>
      </c>
      <c r="U235" s="2">
        <f>VLOOKUP($D235,DATA!$B$3:$G$2400,6,0)</f>
        <v>0</v>
      </c>
      <c r="V235" s="2">
        <f>VLOOKUP($D235,DATA!$B$3:$AY$2400,47,0)</f>
        <v>0</v>
      </c>
      <c r="W235" s="2">
        <f>VLOOKUP($D235,DATA!$B$3:$AY$2400,48,0)</f>
        <v>0</v>
      </c>
      <c r="X235" s="2">
        <f>VLOOKUP($D235,DATA!$B$3:$AY$2400,49,0)</f>
        <v>0</v>
      </c>
      <c r="Y235" s="44">
        <f>VLOOKUP($D235,DATA!$B$3:$AY$2400,50,0)</f>
        <v>0</v>
      </c>
      <c r="Z235" s="45">
        <f t="shared" si="17"/>
        <v>-1</v>
      </c>
      <c r="AA235" s="42">
        <f>_xll.BDP($D235,$AA$5)</f>
        <v>19.705883026123047</v>
      </c>
      <c r="AB235" s="59">
        <f t="shared" si="20"/>
        <v>-0.15876699995205779</v>
      </c>
      <c r="AC235" s="41">
        <f>$AD235/_xll.BDP($D235,$AC$5)-1</f>
        <v>0.4513630731102849</v>
      </c>
      <c r="AD235" s="36">
        <f>_xll.BDP($D235,$AD$5)</f>
        <v>23.425000000000001</v>
      </c>
      <c r="AE235" s="37">
        <f t="shared" si="21"/>
        <v>-0.12614727854855914</v>
      </c>
      <c r="AF235" s="38">
        <f>_xll.BDP($D235,$AF$5)</f>
        <v>26.38</v>
      </c>
      <c r="AG235" s="10">
        <f>_xll.BDP($D235,$AG$5)</f>
        <v>29.59</v>
      </c>
      <c r="AH235" s="12" t="e">
        <v>#NAME?</v>
      </c>
      <c r="AI235" s="10">
        <f>_xll.BDP($D235,$AI$5)</f>
        <v>15.525</v>
      </c>
      <c r="AJ235" s="12" t="e">
        <v>#NAME?</v>
      </c>
    </row>
    <row r="236" spans="3:36" x14ac:dyDescent="0.25">
      <c r="C236">
        <v>231</v>
      </c>
      <c r="D236" s="1" t="str">
        <f>DATA!B233</f>
        <v>FIVE US Equity</v>
      </c>
      <c r="E236" s="1" t="str">
        <f>_xll.BDP($D236,$E$5)</f>
        <v>FIVE BELOW</v>
      </c>
      <c r="F236" s="2" t="str">
        <f>_xll.BDP($D236,$F$5)</f>
        <v>Specialty Retail</v>
      </c>
      <c r="G236" s="2" t="str">
        <f>_xll.BDP($D236,$G$5)</f>
        <v>Specialty Stores</v>
      </c>
      <c r="H236" s="35" t="str">
        <f>_xll.BDP($D236,$H$5)</f>
        <v>30/03/2023</v>
      </c>
      <c r="I236" s="3">
        <f t="shared" ca="1" si="19"/>
        <v>52</v>
      </c>
      <c r="J236" s="2">
        <f>_xll.BDP($D236,$J$5)</f>
        <v>0</v>
      </c>
      <c r="K236" s="2" t="str">
        <f>_xll.BDP($D236,$K$5)</f>
        <v>#N/A Field Not Applicable</v>
      </c>
      <c r="L236" s="2" t="str">
        <f>_xll.BDP($D236,$L$5)</f>
        <v>#N/A Field Not Applicable</v>
      </c>
      <c r="M236" s="1" t="str">
        <f>_xll.BDP($D236,$M$5)</f>
        <v>UNITED STATES</v>
      </c>
      <c r="N236" s="1" t="str">
        <f>_xll.BDP($D236,$N$5)</f>
        <v>USD</v>
      </c>
      <c r="O236" s="4">
        <f>_xll.BDP($D236,$O$5)</f>
        <v>14.70603760297894</v>
      </c>
      <c r="P236" s="40">
        <f>_xll.BDP($D236,$P$5)</f>
        <v>48.302918222988893</v>
      </c>
      <c r="Q236" s="47">
        <f>_xll.BDP($D236,$Q$5)/1000000</f>
        <v>11020.85530725</v>
      </c>
      <c r="R236" s="47">
        <f>_xll.BDP($D236,$R$5)</f>
        <v>12391.210307249999</v>
      </c>
      <c r="S236" s="47">
        <f t="shared" si="18"/>
        <v>1370.3549999999996</v>
      </c>
      <c r="T236" s="40">
        <f>_xll.BDP($D236,$T$5)</f>
        <v>2.1746316382477326</v>
      </c>
      <c r="U236" s="2">
        <f>VLOOKUP($D236,DATA!$B$3:$G$2400,6,0)</f>
        <v>0</v>
      </c>
      <c r="V236" s="2">
        <f>VLOOKUP($D236,DATA!$B$3:$AY$2400,47,0)</f>
        <v>0</v>
      </c>
      <c r="W236" s="2">
        <f>VLOOKUP($D236,DATA!$B$3:$AY$2400,48,0)</f>
        <v>0</v>
      </c>
      <c r="X236" s="2">
        <f>VLOOKUP($D236,DATA!$B$3:$AY$2400,49,0)</f>
        <v>0</v>
      </c>
      <c r="Y236" s="44">
        <f>VLOOKUP($D236,DATA!$B$3:$AY$2400,50,0)</f>
        <v>0</v>
      </c>
      <c r="Z236" s="45">
        <f t="shared" si="17"/>
        <v>-1</v>
      </c>
      <c r="AA236" s="42">
        <f>_xll.BDP($D236,$AA$5)</f>
        <v>199.82608032226563</v>
      </c>
      <c r="AB236" s="59">
        <f t="shared" si="20"/>
        <v>1.0825125107238875E-3</v>
      </c>
      <c r="AC236" s="41">
        <f>$AD236/_xll.BDP($D236,$AC$5)-1</f>
        <v>0.1285690054842541</v>
      </c>
      <c r="AD236" s="36">
        <f>_xll.BDP($D236,$AD$5)</f>
        <v>199.61</v>
      </c>
      <c r="AE236" s="37">
        <f t="shared" si="21"/>
        <v>-5.0097690496465257E-4</v>
      </c>
      <c r="AF236" s="38">
        <f>_xll.BDP($D236,$AF$5)</f>
        <v>199.71</v>
      </c>
      <c r="AG236" s="10">
        <f>_xll.BDP($D236,$AG$5)</f>
        <v>202.935</v>
      </c>
      <c r="AH236" s="12" t="e">
        <v>#NAME?</v>
      </c>
      <c r="AI236" s="10">
        <f>_xll.BDP($D236,$AI$5)</f>
        <v>109.49</v>
      </c>
      <c r="AJ236" s="12" t="e">
        <v>#NAME?</v>
      </c>
    </row>
    <row r="237" spans="3:36" x14ac:dyDescent="0.25">
      <c r="C237">
        <v>232</v>
      </c>
      <c r="D237" s="1" t="str">
        <f>DATA!B234</f>
        <v>ULTA US Equity</v>
      </c>
      <c r="E237" s="1" t="str">
        <f>_xll.BDP($D237,$E$5)</f>
        <v>ULTA BEAUTY INC</v>
      </c>
      <c r="F237" s="2" t="str">
        <f>_xll.BDP($D237,$F$5)</f>
        <v>Specialty Retail</v>
      </c>
      <c r="G237" s="2" t="str">
        <f>_xll.BDP($D237,$G$5)</f>
        <v>Specialty Stores</v>
      </c>
      <c r="H237" s="35" t="str">
        <f>_xll.BDP($D237,$H$5)</f>
        <v>10/03/2023</v>
      </c>
      <c r="I237" s="3">
        <f t="shared" ca="1" si="19"/>
        <v>32</v>
      </c>
      <c r="J237" s="2">
        <f>_xll.BDP($D237,$J$5)</f>
        <v>0</v>
      </c>
      <c r="K237" s="2" t="str">
        <f>_xll.BDP($D237,$K$5)</f>
        <v>16/03/2012</v>
      </c>
      <c r="L237" s="2" t="str">
        <f>_xll.BDP($D237,$L$5)</f>
        <v>15/05/2012</v>
      </c>
      <c r="M237" s="1" t="str">
        <f>_xll.BDP($D237,$M$5)</f>
        <v>UNITED STATES</v>
      </c>
      <c r="N237" s="1" t="str">
        <f>_xll.BDP($D237,$N$5)</f>
        <v>USD</v>
      </c>
      <c r="O237" s="4">
        <f>_xll.BDP($D237,$O$5)</f>
        <v>10.72567847542615</v>
      </c>
      <c r="P237" s="40">
        <f>_xll.BDP($D237,$P$5)</f>
        <v>22.697547042535533</v>
      </c>
      <c r="Q237" s="47">
        <f>_xll.BDP($D237,$Q$5)/1000000</f>
        <v>26375.828474835002</v>
      </c>
      <c r="R237" s="47">
        <f>_xll.BDP($D237,$R$5)</f>
        <v>28022.201474835001</v>
      </c>
      <c r="S237" s="47">
        <f t="shared" si="18"/>
        <v>1646.3729999999996</v>
      </c>
      <c r="T237" s="40">
        <f>_xll.BDP($D237,$T$5)</f>
        <v>0.77260193360132079</v>
      </c>
      <c r="U237" s="2">
        <f>VLOOKUP($D237,DATA!$B$3:$G$2400,6,0)</f>
        <v>0</v>
      </c>
      <c r="V237" s="2">
        <f>VLOOKUP($D237,DATA!$B$3:$AY$2400,47,0)</f>
        <v>0</v>
      </c>
      <c r="W237" s="2">
        <f>VLOOKUP($D237,DATA!$B$3:$AY$2400,48,0)</f>
        <v>0</v>
      </c>
      <c r="X237" s="2">
        <f>VLOOKUP($D237,DATA!$B$3:$AY$2400,49,0)</f>
        <v>0</v>
      </c>
      <c r="Y237" s="44">
        <f>VLOOKUP($D237,DATA!$B$3:$AY$2400,50,0)</f>
        <v>0</v>
      </c>
      <c r="Z237" s="45">
        <f t="shared" si="17"/>
        <v>-1</v>
      </c>
      <c r="AA237" s="42">
        <f>_xll.BDP($D237,$AA$5)</f>
        <v>517.076904296875</v>
      </c>
      <c r="AB237" s="59">
        <f t="shared" si="20"/>
        <v>-4.8998903111006076E-3</v>
      </c>
      <c r="AC237" s="41">
        <f>$AD237/_xll.BDP($D237,$AC$5)-1</f>
        <v>0.10777282708337776</v>
      </c>
      <c r="AD237" s="36">
        <f>_xll.BDP($D237,$AD$5)</f>
        <v>519.62300000000005</v>
      </c>
      <c r="AE237" s="37">
        <f t="shared" si="21"/>
        <v>-2.1881248520560937E-3</v>
      </c>
      <c r="AF237" s="38">
        <f>_xll.BDP($D237,$AF$5)</f>
        <v>520.76</v>
      </c>
      <c r="AG237" s="10">
        <f>_xll.BDP($D237,$AG$5)</f>
        <v>528.64</v>
      </c>
      <c r="AH237" s="12" t="e">
        <v>#NAME?</v>
      </c>
      <c r="AI237" s="10">
        <f>_xll.BDP($D237,$AI$5)</f>
        <v>330.79899999999998</v>
      </c>
      <c r="AJ237" s="12" t="e">
        <v>#NAME?</v>
      </c>
    </row>
    <row r="238" spans="3:36" x14ac:dyDescent="0.25">
      <c r="C238">
        <v>233</v>
      </c>
      <c r="D238" s="1" t="str">
        <f>DATA!B235</f>
        <v>M US Equity</v>
      </c>
      <c r="E238" s="1" t="str">
        <f>_xll.BDP($D238,$E$5)</f>
        <v>MACY'S INC</v>
      </c>
      <c r="F238" s="2" t="str">
        <f>_xll.BDP($D238,$F$5)</f>
        <v>Multiline Retail</v>
      </c>
      <c r="G238" s="2" t="str">
        <f>_xll.BDP($D238,$G$5)</f>
        <v>Department Stores</v>
      </c>
      <c r="H238" s="35" t="str">
        <f>_xll.BDP($D238,$H$5)</f>
        <v>01/03/2023</v>
      </c>
      <c r="I238" s="3">
        <f t="shared" ca="1" si="19"/>
        <v>23</v>
      </c>
      <c r="J238" s="2">
        <f>_xll.BDP($D238,$J$5)</f>
        <v>0.3</v>
      </c>
      <c r="K238" s="2" t="str">
        <f>_xll.BDP($D238,$K$5)</f>
        <v>14/12/2022</v>
      </c>
      <c r="L238" s="2" t="str">
        <f>_xll.BDP($D238,$L$5)</f>
        <v>03/01/2023</v>
      </c>
      <c r="M238" s="1" t="str">
        <f>_xll.BDP($D238,$M$5)</f>
        <v>UNITED STATES</v>
      </c>
      <c r="N238" s="1" t="str">
        <f>_xll.BDP($D238,$N$5)</f>
        <v>USD</v>
      </c>
      <c r="O238" s="4">
        <f>_xll.BDP($D238,$O$5)</f>
        <v>3.5198348883234378</v>
      </c>
      <c r="P238" s="40">
        <f>_xll.BDP($D238,$P$5)</f>
        <v>4.9969326895015271</v>
      </c>
      <c r="Q238" s="47">
        <f>_xll.BDP($D238,$Q$5)/1000000</f>
        <v>6448.3983967300001</v>
      </c>
      <c r="R238" s="47">
        <f>_xll.BDP($D238,$R$5)</f>
        <v>12289.398396730001</v>
      </c>
      <c r="S238" s="47">
        <f t="shared" si="18"/>
        <v>5841.0000000000009</v>
      </c>
      <c r="T238" s="40">
        <f>_xll.BDP($D238,$T$5)</f>
        <v>2.0051493305870238</v>
      </c>
      <c r="U238" s="2">
        <f>VLOOKUP($D238,DATA!$B$3:$G$2400,6,0)</f>
        <v>0.29955624488389127</v>
      </c>
      <c r="V238" s="2" t="str">
        <f>VLOOKUP($D238,DATA!$B$3:$AY$2400,47,0)</f>
        <v>Tactical</v>
      </c>
      <c r="W238" s="2">
        <f>VLOOKUP($D238,DATA!$B$3:$AY$2400,48,0)</f>
        <v>11</v>
      </c>
      <c r="X238" s="2">
        <f>VLOOKUP($D238,DATA!$B$3:$AY$2400,49,0)</f>
        <v>7.333333333333333</v>
      </c>
      <c r="Y238" s="44">
        <f>VLOOKUP($D238,DATA!$B$3:$AY$2400,50,0)</f>
        <v>22</v>
      </c>
      <c r="Z238" s="45">
        <f t="shared" si="17"/>
        <v>-7.8341013824884786E-2</v>
      </c>
      <c r="AA238" s="42">
        <f>_xll.BDP($D238,$AA$5)</f>
        <v>23.785715103149414</v>
      </c>
      <c r="AB238" s="59">
        <f t="shared" si="20"/>
        <v>-3.5309969355085125E-3</v>
      </c>
      <c r="AC238" s="41">
        <f>$AD238/_xll.BDP($D238,$AC$5)-1</f>
        <v>0.15593220338983071</v>
      </c>
      <c r="AD238" s="36">
        <f>_xll.BDP($D238,$AD$5)</f>
        <v>23.87</v>
      </c>
      <c r="AE238" s="37">
        <f t="shared" si="21"/>
        <v>-2.4717218265605356E-2</v>
      </c>
      <c r="AF238" s="38">
        <f>_xll.BDP($D238,$AF$5)</f>
        <v>24.46</v>
      </c>
      <c r="AG238" s="10">
        <f>_xll.BDP($D238,$AG$5)</f>
        <v>28.21</v>
      </c>
      <c r="AH238" s="12" t="e">
        <v>#NAME?</v>
      </c>
      <c r="AI238" s="10">
        <f>_xll.BDP($D238,$AI$5)</f>
        <v>15.1</v>
      </c>
      <c r="AJ238" s="12" t="e">
        <v>#NAME?</v>
      </c>
    </row>
    <row r="239" spans="3:36" x14ac:dyDescent="0.25">
      <c r="C239">
        <v>234</v>
      </c>
      <c r="D239" s="1" t="str">
        <f>DATA!B236</f>
        <v>KSS US Equity</v>
      </c>
      <c r="E239" s="1" t="str">
        <f>_xll.BDP($D239,$E$5)</f>
        <v>KOHLS CORP</v>
      </c>
      <c r="F239" s="2" t="str">
        <f>_xll.BDP($D239,$F$5)</f>
        <v>Multiline Retail</v>
      </c>
      <c r="G239" s="2" t="str">
        <f>_xll.BDP($D239,$G$5)</f>
        <v>Department Stores</v>
      </c>
      <c r="H239" s="35" t="str">
        <f>_xll.BDP($D239,$H$5)</f>
        <v>01/03/2023</v>
      </c>
      <c r="I239" s="3">
        <f t="shared" ca="1" si="19"/>
        <v>23</v>
      </c>
      <c r="J239" s="2">
        <f>_xll.BDP($D239,$J$5)</f>
        <v>1</v>
      </c>
      <c r="K239" s="2" t="str">
        <f>_xll.BDP($D239,$K$5)</f>
        <v>06/12/2022</v>
      </c>
      <c r="L239" s="2" t="str">
        <f>_xll.BDP($D239,$L$5)</f>
        <v>21/12/2022</v>
      </c>
      <c r="M239" s="1" t="str">
        <f>_xll.BDP($D239,$M$5)</f>
        <v>UNITED STATES</v>
      </c>
      <c r="N239" s="1" t="str">
        <f>_xll.BDP($D239,$N$5)</f>
        <v>USD</v>
      </c>
      <c r="O239" s="4">
        <f>_xll.BDP($D239,$O$5)</f>
        <v>4.6445170454545455</v>
      </c>
      <c r="P239" s="40">
        <f>_xll.BDP($D239,$P$5)</f>
        <v>7.8915092180360036</v>
      </c>
      <c r="Q239" s="47">
        <f>_xll.BDP($D239,$Q$5)/1000000</f>
        <v>3696.7989228800002</v>
      </c>
      <c r="R239" s="47">
        <f>_xll.BDP($D239,$R$5)</f>
        <v>11671.79892288</v>
      </c>
      <c r="S239" s="47">
        <f t="shared" si="18"/>
        <v>7975</v>
      </c>
      <c r="T239" s="40">
        <f>_xll.BDP($D239,$T$5)</f>
        <v>3.8322921672272945</v>
      </c>
      <c r="U239" s="2">
        <f>VLOOKUP($D239,DATA!$B$3:$G$2400,6,0)</f>
        <v>0</v>
      </c>
      <c r="V239" s="2">
        <f>VLOOKUP($D239,DATA!$B$3:$AY$2400,47,0)</f>
        <v>0</v>
      </c>
      <c r="W239" s="2">
        <f>VLOOKUP($D239,DATA!$B$3:$AY$2400,48,0)</f>
        <v>0</v>
      </c>
      <c r="X239" s="2">
        <f>VLOOKUP($D239,DATA!$B$3:$AY$2400,49,0)</f>
        <v>0</v>
      </c>
      <c r="Y239" s="44">
        <f>VLOOKUP($D239,DATA!$B$3:$AY$2400,50,0)</f>
        <v>0</v>
      </c>
      <c r="Z239" s="45">
        <f t="shared" si="17"/>
        <v>-1</v>
      </c>
      <c r="AA239" s="42">
        <f>_xll.BDP($D239,$AA$5)</f>
        <v>30.375</v>
      </c>
      <c r="AB239" s="59">
        <f t="shared" si="20"/>
        <v>-0.10199556541019961</v>
      </c>
      <c r="AC239" s="41">
        <f>$AD239/_xll.BDP($D239,$AC$5)-1</f>
        <v>0.33960396039603968</v>
      </c>
      <c r="AD239" s="36">
        <f>_xll.BDP($D239,$AD$5)</f>
        <v>33.825000000000003</v>
      </c>
      <c r="AE239" s="37">
        <f t="shared" si="21"/>
        <v>-2.7642276422764081E-2</v>
      </c>
      <c r="AF239" s="38">
        <f>_xll.BDP($D239,$AF$5)</f>
        <v>34.76</v>
      </c>
      <c r="AG239" s="10">
        <f>_xll.BDP($D239,$AG$5)</f>
        <v>63.74</v>
      </c>
      <c r="AH239" s="12" t="e">
        <v>#NAME?</v>
      </c>
      <c r="AI239" s="10">
        <f>_xll.BDP($D239,$AI$5)</f>
        <v>23.375</v>
      </c>
      <c r="AJ239" s="12" t="e">
        <v>#NAME?</v>
      </c>
    </row>
    <row r="240" spans="3:36" x14ac:dyDescent="0.25">
      <c r="C240">
        <v>235</v>
      </c>
      <c r="D240" s="1" t="str">
        <f>DATA!B237</f>
        <v>SBUX US Equity</v>
      </c>
      <c r="E240" s="1" t="str">
        <f>_xll.BDP($D240,$E$5)</f>
        <v>STARBUCKS CORP</v>
      </c>
      <c r="F240" s="2" t="str">
        <f>_xll.BDP($D240,$F$5)</f>
        <v>Hotels, Restaurants &amp; Leisure</v>
      </c>
      <c r="G240" s="2" t="str">
        <f>_xll.BDP($D240,$G$5)</f>
        <v>Restaurants</v>
      </c>
      <c r="H240" s="35" t="str">
        <f>_xll.BDP($D240,$H$5)</f>
        <v>02/05/2023</v>
      </c>
      <c r="I240" s="3">
        <f t="shared" ca="1" si="19"/>
        <v>85</v>
      </c>
      <c r="J240" s="2">
        <f>_xll.BDP($D240,$J$5)</f>
        <v>2</v>
      </c>
      <c r="K240" s="2" t="str">
        <f>_xll.BDP($D240,$K$5)</f>
        <v>09/02/2023</v>
      </c>
      <c r="L240" s="2" t="str">
        <f>_xll.BDP($D240,$L$5)</f>
        <v>24/02/2023</v>
      </c>
      <c r="M240" s="1" t="str">
        <f>_xll.BDP($D240,$M$5)</f>
        <v>UNITED STATES</v>
      </c>
      <c r="N240" s="1" t="str">
        <f>_xll.BDP($D240,$N$5)</f>
        <v>USD</v>
      </c>
      <c r="O240" s="4">
        <f>_xll.BDP($D240,$O$5)</f>
        <v>14.781319780330515</v>
      </c>
      <c r="P240" s="40">
        <f>_xll.BDP($D240,$P$5)</f>
        <v>34.514996275153827</v>
      </c>
      <c r="Q240" s="47">
        <f>_xll.BDP($D240,$Q$5)/1000000</f>
        <v>119998.41299999999</v>
      </c>
      <c r="R240" s="47">
        <f>_xll.BDP($D240,$R$5)</f>
        <v>140514.81299999999</v>
      </c>
      <c r="S240" s="47">
        <f t="shared" si="18"/>
        <v>20516.400000000009</v>
      </c>
      <c r="T240" s="40">
        <f>_xll.BDP($D240,$T$5)</f>
        <v>2.6524185204345572</v>
      </c>
      <c r="U240" s="2">
        <f>VLOOKUP($D240,DATA!$B$3:$G$2400,6,0)</f>
        <v>1.1785685285932574</v>
      </c>
      <c r="V240" s="2" t="str">
        <f>VLOOKUP($D240,DATA!$B$3:$AY$2400,47,0)</f>
        <v>Strategical</v>
      </c>
      <c r="W240" s="2">
        <f>VLOOKUP($D240,DATA!$B$3:$AY$2400,48,0)</f>
        <v>57.692307692307693</v>
      </c>
      <c r="X240" s="2">
        <f>VLOOKUP($D240,DATA!$B$3:$AY$2400,49,0)</f>
        <v>50</v>
      </c>
      <c r="Y240" s="44">
        <f>VLOOKUP($D240,DATA!$B$3:$AY$2400,50,0)</f>
        <v>85</v>
      </c>
      <c r="Z240" s="45">
        <f t="shared" si="17"/>
        <v>-0.18769113149847094</v>
      </c>
      <c r="AA240" s="42">
        <f>_xll.BDP($D240,$AA$5)</f>
        <v>111.21428680419922</v>
      </c>
      <c r="AB240" s="59">
        <f t="shared" si="20"/>
        <v>6.2827664413218853E-2</v>
      </c>
      <c r="AC240" s="41">
        <f>$AD240/_xll.BDP($D240,$AC$5)-1</f>
        <v>5.4838709677419439E-2</v>
      </c>
      <c r="AD240" s="36">
        <f>_xll.BDP($D240,$AD$5)</f>
        <v>104.64</v>
      </c>
      <c r="AE240" s="37">
        <f t="shared" si="21"/>
        <v>3.2492354740061486E-3</v>
      </c>
      <c r="AF240" s="38">
        <f>_xll.BDP($D240,$AF$5)</f>
        <v>104.3</v>
      </c>
      <c r="AG240" s="10">
        <f>_xll.BDP($D240,$AG$5)</f>
        <v>110.83</v>
      </c>
      <c r="AH240" s="12" t="e">
        <v>#NAME?</v>
      </c>
      <c r="AI240" s="10">
        <f>_xll.BDP($D240,$AI$5)</f>
        <v>68.39</v>
      </c>
      <c r="AJ240" s="12" t="e">
        <v>#NAME?</v>
      </c>
    </row>
    <row r="241" spans="3:36" x14ac:dyDescent="0.25">
      <c r="C241">
        <v>236</v>
      </c>
      <c r="D241" s="1" t="str">
        <f>DATA!B238</f>
        <v>DPZ US Equity</v>
      </c>
      <c r="E241" s="1" t="str">
        <f>_xll.BDP($D241,$E$5)</f>
        <v>DOMINO'S PIZZA</v>
      </c>
      <c r="F241" s="2" t="str">
        <f>_xll.BDP($D241,$F$5)</f>
        <v>Hotels, Restaurants &amp; Leisure</v>
      </c>
      <c r="G241" s="2" t="str">
        <f>_xll.BDP($D241,$G$5)</f>
        <v>Restaurants</v>
      </c>
      <c r="H241" s="35" t="str">
        <f>_xll.BDP($D241,$H$5)</f>
        <v>23/02/2023</v>
      </c>
      <c r="I241" s="3">
        <f t="shared" ca="1" si="19"/>
        <v>17</v>
      </c>
      <c r="J241" s="2">
        <f>_xll.BDP($D241,$J$5)</f>
        <v>3.76</v>
      </c>
      <c r="K241" s="2" t="str">
        <f>_xll.BDP($D241,$K$5)</f>
        <v>14/12/2022</v>
      </c>
      <c r="L241" s="2" t="str">
        <f>_xll.BDP($D241,$L$5)</f>
        <v>30/12/2022</v>
      </c>
      <c r="M241" s="1" t="str">
        <f>_xll.BDP($D241,$M$5)</f>
        <v>UNITED STATES</v>
      </c>
      <c r="N241" s="1" t="str">
        <f>_xll.BDP($D241,$N$5)</f>
        <v>USD</v>
      </c>
      <c r="O241" s="4">
        <f>_xll.BDP($D241,$O$5)</f>
        <v>29.584919699875389</v>
      </c>
      <c r="P241" s="40">
        <f>_xll.BDP($D241,$P$5)</f>
        <v>28.78705307093972</v>
      </c>
      <c r="Q241" s="47">
        <f>_xll.BDP($D241,$Q$5)/1000000</f>
        <v>12616.869666285002</v>
      </c>
      <c r="R241" s="47">
        <f>_xll.BDP($D241,$R$5)</f>
        <v>17886.243666285001</v>
      </c>
      <c r="S241" s="47">
        <f t="shared" si="18"/>
        <v>5269.3739999999998</v>
      </c>
      <c r="T241" s="40">
        <f>_xll.BDP($D241,$T$5)</f>
        <v>6.0804936054917871</v>
      </c>
      <c r="U241" s="2">
        <f>VLOOKUP($D241,DATA!$B$3:$G$2400,6,0)</f>
        <v>0</v>
      </c>
      <c r="V241" s="2">
        <f>VLOOKUP($D241,DATA!$B$3:$AY$2400,47,0)</f>
        <v>0</v>
      </c>
      <c r="W241" s="2">
        <f>VLOOKUP($D241,DATA!$B$3:$AY$2400,48,0)</f>
        <v>0</v>
      </c>
      <c r="X241" s="2">
        <f>VLOOKUP($D241,DATA!$B$3:$AY$2400,49,0)</f>
        <v>0</v>
      </c>
      <c r="Y241" s="44">
        <f>VLOOKUP($D241,DATA!$B$3:$AY$2400,50,0)</f>
        <v>0</v>
      </c>
      <c r="Z241" s="45">
        <f t="shared" si="17"/>
        <v>-1</v>
      </c>
      <c r="AA241" s="42">
        <f>_xll.BDP($D241,$AA$5)</f>
        <v>388.5</v>
      </c>
      <c r="AB241" s="59">
        <f t="shared" si="20"/>
        <v>8.9899145754723575E-2</v>
      </c>
      <c r="AC241" s="41">
        <f>$AD241/_xll.BDP($D241,$AC$5)-1</f>
        <v>2.9027136258660491E-2</v>
      </c>
      <c r="AD241" s="36">
        <f>_xll.BDP($D241,$AD$5)</f>
        <v>356.45499999999998</v>
      </c>
      <c r="AE241" s="37">
        <f t="shared" si="21"/>
        <v>-8.8791011488126709E-3</v>
      </c>
      <c r="AF241" s="38">
        <f>_xll.BDP($D241,$AF$5)</f>
        <v>359.62</v>
      </c>
      <c r="AG241" s="10">
        <f>_xll.BDP($D241,$AG$5)</f>
        <v>449.45</v>
      </c>
      <c r="AH241" s="12" t="e">
        <v>#NAME?</v>
      </c>
      <c r="AI241" s="10">
        <f>_xll.BDP($D241,$AI$5)</f>
        <v>299.41000000000003</v>
      </c>
      <c r="AJ241" s="12" t="e">
        <v>#NAME?</v>
      </c>
    </row>
    <row r="242" spans="3:36" x14ac:dyDescent="0.25">
      <c r="C242">
        <v>237</v>
      </c>
      <c r="D242" s="1" t="str">
        <f>DATA!B239</f>
        <v>YUM US Equity</v>
      </c>
      <c r="E242" s="1" t="str">
        <f>_xll.BDP($D242,$E$5)</f>
        <v>YUM! BRANDS INC</v>
      </c>
      <c r="F242" s="2" t="str">
        <f>_xll.BDP($D242,$F$5)</f>
        <v>Hotels, Restaurants &amp; Leisure</v>
      </c>
      <c r="G242" s="2" t="str">
        <f>_xll.BDP($D242,$G$5)</f>
        <v>Restaurants</v>
      </c>
      <c r="H242" s="35" t="str">
        <f>_xll.BDP($D242,$H$5)</f>
        <v>08/02/2023</v>
      </c>
      <c r="I242" s="3">
        <f t="shared" ca="1" si="19"/>
        <v>2</v>
      </c>
      <c r="J242" s="2">
        <f>_xll.BDP($D242,$J$5)</f>
        <v>2</v>
      </c>
      <c r="K242" s="2" t="str">
        <f>_xll.BDP($D242,$K$5)</f>
        <v>23/11/2022</v>
      </c>
      <c r="L242" s="2" t="str">
        <f>_xll.BDP($D242,$L$5)</f>
        <v>09/12/2022</v>
      </c>
      <c r="M242" s="1" t="str">
        <f>_xll.BDP($D242,$M$5)</f>
        <v>UNITED STATES</v>
      </c>
      <c r="N242" s="1" t="str">
        <f>_xll.BDP($D242,$N$5)</f>
        <v>USD</v>
      </c>
      <c r="O242" s="4">
        <f>_xll.BDP($D242,$O$5)</f>
        <v>21.589466221851545</v>
      </c>
      <c r="P242" s="40">
        <f>_xll.BDP($D242,$P$5)</f>
        <v>30.837269102395524</v>
      </c>
      <c r="Q242" s="47">
        <f>_xll.BDP($D242,$Q$5)/1000000</f>
        <v>35802.527768599997</v>
      </c>
      <c r="R242" s="47">
        <f>_xll.BDP($D242,$R$5)</f>
        <v>47702.527768599997</v>
      </c>
      <c r="S242" s="47">
        <f t="shared" si="18"/>
        <v>11900</v>
      </c>
      <c r="T242" s="40">
        <f>_xll.BDP($D242,$T$5)</f>
        <v>5.2608311229000888</v>
      </c>
      <c r="U242" s="2">
        <f>VLOOKUP($D242,DATA!$B$3:$G$2400,6,0)</f>
        <v>0</v>
      </c>
      <c r="V242" s="2">
        <f>VLOOKUP($D242,DATA!$B$3:$AY$2400,47,0)</f>
        <v>0</v>
      </c>
      <c r="W242" s="2">
        <f>VLOOKUP($D242,DATA!$B$3:$AY$2400,48,0)</f>
        <v>0</v>
      </c>
      <c r="X242" s="2">
        <f>VLOOKUP($D242,DATA!$B$3:$AY$2400,49,0)</f>
        <v>0</v>
      </c>
      <c r="Y242" s="44">
        <f>VLOOKUP($D242,DATA!$B$3:$AY$2400,50,0)</f>
        <v>0</v>
      </c>
      <c r="Z242" s="45">
        <f t="shared" si="17"/>
        <v>-1</v>
      </c>
      <c r="AA242" s="42">
        <f>_xll.BDP($D242,$AA$5)</f>
        <v>141.01304626464844</v>
      </c>
      <c r="AB242" s="59">
        <f t="shared" si="20"/>
        <v>0.10209492977450907</v>
      </c>
      <c r="AC242" s="41">
        <f>$AD242/_xll.BDP($D242,$AC$5)-1</f>
        <v>-1.0149906308557499E-3</v>
      </c>
      <c r="AD242" s="36">
        <f>_xll.BDP($D242,$AD$5)</f>
        <v>127.95</v>
      </c>
      <c r="AE242" s="37">
        <f t="shared" si="21"/>
        <v>7.3466197733489469E-3</v>
      </c>
      <c r="AF242" s="38">
        <f>_xll.BDP($D242,$AF$5)</f>
        <v>127.01</v>
      </c>
      <c r="AG242" s="10">
        <f>_xll.BDP($D242,$AG$5)</f>
        <v>132.87</v>
      </c>
      <c r="AH242" s="12" t="e">
        <v>#NAME?</v>
      </c>
      <c r="AI242" s="10">
        <f>_xll.BDP($D242,$AI$5)</f>
        <v>103.965</v>
      </c>
      <c r="AJ242" s="12" t="e">
        <v>#NAME?</v>
      </c>
    </row>
    <row r="243" spans="3:36" x14ac:dyDescent="0.25">
      <c r="C243">
        <v>238</v>
      </c>
      <c r="D243" s="1" t="str">
        <f>DATA!B240</f>
        <v>DNKN US Equity</v>
      </c>
      <c r="E243" s="1" t="str">
        <f>_xll.BDP($D243,$E$5)</f>
        <v>DUNKIN' BRANDS G</v>
      </c>
      <c r="F243" s="2" t="str">
        <f>_xll.BDP($D243,$F$5)</f>
        <v>Hotels, Restaurants &amp; Leisure</v>
      </c>
      <c r="G243" s="2" t="str">
        <f>_xll.BDP($D243,$G$5)</f>
        <v>Restaurants</v>
      </c>
      <c r="H243" s="35" t="str">
        <f>_xll.BDP($D243,$H$5)</f>
        <v>#N/A N/A</v>
      </c>
      <c r="I243" s="3" t="e">
        <f t="shared" ca="1" si="19"/>
        <v>#VALUE!</v>
      </c>
      <c r="J243" s="2">
        <f>_xll.BDP($D243,$J$5)</f>
        <v>1.5</v>
      </c>
      <c r="K243" s="2" t="str">
        <f>_xll.BDP($D243,$K$5)</f>
        <v>31/08/2020</v>
      </c>
      <c r="L243" s="2" t="str">
        <f>_xll.BDP($D243,$L$5)</f>
        <v>09/09/2020</v>
      </c>
      <c r="M243" s="1" t="str">
        <f>_xll.BDP($D243,$M$5)</f>
        <v>UNITED STATES</v>
      </c>
      <c r="N243" s="1" t="str">
        <f>_xll.BDP($D243,$N$5)</f>
        <v>USD</v>
      </c>
      <c r="O243" s="4">
        <f>_xll.BDP($D243,$O$5)</f>
        <v>16.270781879403437</v>
      </c>
      <c r="P243" s="40" t="str">
        <f>_xll.BDP($D243,$P$5)</f>
        <v>#N/A N/A</v>
      </c>
      <c r="Q243" s="47" t="e">
        <f>_xll.BDP($D243,$Q$5)/1000000</f>
        <v>#VALUE!</v>
      </c>
      <c r="R243" s="47" t="str">
        <f>_xll.BDP($D243,$R$5)</f>
        <v>#N/A N/A</v>
      </c>
      <c r="S243" s="47" t="e">
        <f t="shared" si="18"/>
        <v>#VALUE!</v>
      </c>
      <c r="T243" s="40">
        <f>_xll.BDP($D243,$T$5)</f>
        <v>5.8900470929939734</v>
      </c>
      <c r="U243" s="2">
        <f>VLOOKUP($D243,DATA!$B$3:$G$2400,6,0)</f>
        <v>0</v>
      </c>
      <c r="V243" s="2">
        <f>VLOOKUP($D243,DATA!$B$3:$AY$2400,47,0)</f>
        <v>0</v>
      </c>
      <c r="W243" s="2">
        <f>VLOOKUP($D243,DATA!$B$3:$AY$2400,48,0)</f>
        <v>0</v>
      </c>
      <c r="X243" s="2">
        <f>VLOOKUP($D243,DATA!$B$3:$AY$2400,49,0)</f>
        <v>0</v>
      </c>
      <c r="Y243" s="44">
        <f>VLOOKUP($D243,DATA!$B$3:$AY$2400,50,0)</f>
        <v>0</v>
      </c>
      <c r="Z243" s="45" t="e">
        <f t="shared" si="17"/>
        <v>#VALUE!</v>
      </c>
      <c r="AA243" s="42" t="str">
        <f>_xll.BDP($D243,$AA$5)</f>
        <v>#N/A N/A</v>
      </c>
      <c r="AB243" s="59" t="e">
        <f t="shared" si="20"/>
        <v>#VALUE!</v>
      </c>
      <c r="AC243" s="41" t="e">
        <f>$AD243/_xll.BDP($D243,$AC$5)-1</f>
        <v>#VALUE!</v>
      </c>
      <c r="AD243" s="36" t="str">
        <f>_xll.BDP($D243,$AD$5)</f>
        <v>#N/A Real Time</v>
      </c>
      <c r="AE243" s="37" t="e">
        <f t="shared" si="21"/>
        <v>#VALUE!</v>
      </c>
      <c r="AF243" s="38" t="str">
        <f>_xll.BDP($D243,$AF$5)</f>
        <v>#N/A N/A</v>
      </c>
      <c r="AG243" s="10" t="str">
        <f>_xll.BDP($D243,$AG$5)</f>
        <v>#N/A N/A</v>
      </c>
      <c r="AH243" s="12" t="e">
        <v>#NAME?</v>
      </c>
      <c r="AI243" s="10" t="str">
        <f>_xll.BDP($D243,$AI$5)</f>
        <v>#N/A N/A</v>
      </c>
      <c r="AJ243" s="12" t="e">
        <v>#NAME?</v>
      </c>
    </row>
    <row r="244" spans="3:36" x14ac:dyDescent="0.25">
      <c r="C244">
        <v>239</v>
      </c>
      <c r="D244" s="1" t="str">
        <f>DATA!B241</f>
        <v>CMG US Equity</v>
      </c>
      <c r="E244" s="1" t="str">
        <f>_xll.BDP($D244,$E$5)</f>
        <v>CHIPOTLE MEXICAN</v>
      </c>
      <c r="F244" s="2" t="str">
        <f>_xll.BDP($D244,$F$5)</f>
        <v>Hotels, Restaurants &amp; Leisure</v>
      </c>
      <c r="G244" s="2" t="str">
        <f>_xll.BDP($D244,$G$5)</f>
        <v>Restaurants</v>
      </c>
      <c r="H244" s="35" t="str">
        <f>_xll.BDP($D244,$H$5)</f>
        <v>07/02/2023</v>
      </c>
      <c r="I244" s="3">
        <f t="shared" ca="1" si="19"/>
        <v>1</v>
      </c>
      <c r="J244" s="2">
        <f>_xll.BDP($D244,$J$5)</f>
        <v>0</v>
      </c>
      <c r="K244" s="2" t="str">
        <f>_xll.BDP($D244,$K$5)</f>
        <v>#N/A Field Not Applicable</v>
      </c>
      <c r="L244" s="2" t="str">
        <f>_xll.BDP($D244,$L$5)</f>
        <v>#N/A Field Not Applicable</v>
      </c>
      <c r="M244" s="1" t="str">
        <f>_xll.BDP($D244,$M$5)</f>
        <v>UNITED STATES</v>
      </c>
      <c r="N244" s="1" t="str">
        <f>_xll.BDP($D244,$N$5)</f>
        <v>USD</v>
      </c>
      <c r="O244" s="4">
        <f>_xll.BDP($D244,$O$5)</f>
        <v>35.172909787562809</v>
      </c>
      <c r="P244" s="40">
        <f>_xll.BDP($D244,$P$5)</f>
        <v>56.095239195616628</v>
      </c>
      <c r="Q244" s="47">
        <f>_xll.BDP($D244,$Q$5)/1000000</f>
        <v>46562.597404160006</v>
      </c>
      <c r="R244" s="47">
        <f>_xll.BDP($D244,$R$5)</f>
        <v>49507.864404160006</v>
      </c>
      <c r="S244" s="47">
        <f t="shared" si="18"/>
        <v>2945.2669999999998</v>
      </c>
      <c r="T244" s="40">
        <f>_xll.BDP($D244,$T$5)</f>
        <v>2.2630762445406796</v>
      </c>
      <c r="U244" s="2">
        <f>VLOOKUP($D244,DATA!$B$3:$G$2400,6,0)</f>
        <v>0</v>
      </c>
      <c r="V244" s="2">
        <f>VLOOKUP($D244,DATA!$B$3:$AY$2400,47,0)</f>
        <v>0</v>
      </c>
      <c r="W244" s="2">
        <f>VLOOKUP($D244,DATA!$B$3:$AY$2400,48,0)</f>
        <v>0</v>
      </c>
      <c r="X244" s="2">
        <f>VLOOKUP($D244,DATA!$B$3:$AY$2400,49,0)</f>
        <v>0</v>
      </c>
      <c r="Y244" s="44">
        <f>VLOOKUP($D244,DATA!$B$3:$AY$2400,50,0)</f>
        <v>0</v>
      </c>
      <c r="Z244" s="45">
        <f t="shared" ref="Z244:Z307" si="22">(Y244/AD244)-1</f>
        <v>-1</v>
      </c>
      <c r="AA244" s="42">
        <f>_xll.BDP($D244,$AA$5)</f>
        <v>1778.8399658203125</v>
      </c>
      <c r="AB244" s="59">
        <f t="shared" si="20"/>
        <v>5.5835494352530324E-2</v>
      </c>
      <c r="AC244" s="41">
        <f>$AD244/_xll.BDP($D244,$AC$5)-1</f>
        <v>0.21425740005333371</v>
      </c>
      <c r="AD244" s="36">
        <f>_xll.BDP($D244,$AD$5)</f>
        <v>1684.77</v>
      </c>
      <c r="AE244" s="37">
        <f t="shared" si="21"/>
        <v>-4.8671331991904212E-3</v>
      </c>
      <c r="AF244" s="38">
        <f>_xll.BDP($D244,$AF$5)</f>
        <v>1692.97</v>
      </c>
      <c r="AG244" s="10">
        <f>_xll.BDP($D244,$AG$5)</f>
        <v>1754.56</v>
      </c>
      <c r="AH244" s="12" t="e">
        <v>#NAME?</v>
      </c>
      <c r="AI244" s="10">
        <f>_xll.BDP($D244,$AI$5)</f>
        <v>1196.28</v>
      </c>
      <c r="AJ244" s="12" t="e">
        <v>#NAME?</v>
      </c>
    </row>
    <row r="245" spans="3:36" x14ac:dyDescent="0.25">
      <c r="C245">
        <v>240</v>
      </c>
      <c r="D245" s="1" t="str">
        <f>DATA!B242</f>
        <v>DRI US Equity</v>
      </c>
      <c r="E245" s="1" t="str">
        <f>_xll.BDP($D245,$E$5)</f>
        <v>DARDEN RESTAURAN</v>
      </c>
      <c r="F245" s="2" t="str">
        <f>_xll.BDP($D245,$F$5)</f>
        <v>Hotels, Restaurants &amp; Leisure</v>
      </c>
      <c r="G245" s="2" t="str">
        <f>_xll.BDP($D245,$G$5)</f>
        <v>Restaurants</v>
      </c>
      <c r="H245" s="35" t="str">
        <f>_xll.BDP($D245,$H$5)</f>
        <v>24/03/2023</v>
      </c>
      <c r="I245" s="3">
        <f t="shared" ca="1" si="19"/>
        <v>46</v>
      </c>
      <c r="J245" s="2">
        <f>_xll.BDP($D245,$J$5)</f>
        <v>4.4000000000000004</v>
      </c>
      <c r="K245" s="2" t="str">
        <f>_xll.BDP($D245,$K$5)</f>
        <v>09/01/2023</v>
      </c>
      <c r="L245" s="2" t="str">
        <f>_xll.BDP($D245,$L$5)</f>
        <v>01/02/2023</v>
      </c>
      <c r="M245" s="1" t="str">
        <f>_xll.BDP($D245,$M$5)</f>
        <v>UNITED STATES</v>
      </c>
      <c r="N245" s="1" t="str">
        <f>_xll.BDP($D245,$N$5)</f>
        <v>USD</v>
      </c>
      <c r="O245" s="4">
        <f>_xll.BDP($D245,$O$5)</f>
        <v>11.087843838787752</v>
      </c>
      <c r="P245" s="40">
        <f>_xll.BDP($D245,$P$5)</f>
        <v>22.822252402205038</v>
      </c>
      <c r="Q245" s="47">
        <f>_xll.BDP($D245,$Q$5)/1000000</f>
        <v>18039.779670129599</v>
      </c>
      <c r="R245" s="47">
        <f>_xll.BDP($D245,$R$5)</f>
        <v>23760.4796701296</v>
      </c>
      <c r="S245" s="47">
        <f t="shared" si="18"/>
        <v>5720.7000000000007</v>
      </c>
      <c r="T245" s="40">
        <f>_xll.BDP($D245,$T$5)</f>
        <v>3.8232306355677341</v>
      </c>
      <c r="U245" s="2">
        <f>VLOOKUP($D245,DATA!$B$3:$G$2400,6,0)</f>
        <v>0</v>
      </c>
      <c r="V245" s="2">
        <f>VLOOKUP($D245,DATA!$B$3:$AY$2400,47,0)</f>
        <v>0</v>
      </c>
      <c r="W245" s="2">
        <f>VLOOKUP($D245,DATA!$B$3:$AY$2400,48,0)</f>
        <v>0</v>
      </c>
      <c r="X245" s="2">
        <f>VLOOKUP($D245,DATA!$B$3:$AY$2400,49,0)</f>
        <v>0</v>
      </c>
      <c r="Y245" s="44">
        <f>VLOOKUP($D245,DATA!$B$3:$AY$2400,50,0)</f>
        <v>0</v>
      </c>
      <c r="Z245" s="45">
        <f t="shared" si="22"/>
        <v>-1</v>
      </c>
      <c r="AA245" s="42">
        <f>_xll.BDP($D245,$AA$5)</f>
        <v>155.32142639160156</v>
      </c>
      <c r="AB245" s="59">
        <f t="shared" si="20"/>
        <v>4.7042505487967512E-2</v>
      </c>
      <c r="AC245" s="41">
        <f>$AD245/_xll.BDP($D245,$AC$5)-1</f>
        <v>7.2384876744017834E-2</v>
      </c>
      <c r="AD245" s="36">
        <f>_xll.BDP($D245,$AD$5)</f>
        <v>148.34299999999999</v>
      </c>
      <c r="AE245" s="37">
        <f t="shared" si="21"/>
        <v>6.2220664271317276E-3</v>
      </c>
      <c r="AF245" s="38">
        <f>_xll.BDP($D245,$AF$5)</f>
        <v>147.41999999999999</v>
      </c>
      <c r="AG245" s="10">
        <f>_xll.BDP($D245,$AG$5)</f>
        <v>152.08000000000001</v>
      </c>
      <c r="AH245" s="12" t="e">
        <v>#NAME?</v>
      </c>
      <c r="AI245" s="10">
        <f>_xll.BDP($D245,$AI$5)</f>
        <v>110.96</v>
      </c>
      <c r="AJ245" s="12" t="e">
        <v>#NAME?</v>
      </c>
    </row>
    <row r="246" spans="3:36" x14ac:dyDescent="0.25">
      <c r="C246">
        <v>241</v>
      </c>
      <c r="D246" s="1" t="str">
        <f>DATA!B243</f>
        <v>MCD US Equity</v>
      </c>
      <c r="E246" s="1" t="str">
        <f>_xll.BDP($D246,$E$5)</f>
        <v>MCDONALDS CORP</v>
      </c>
      <c r="F246" s="2" t="str">
        <f>_xll.BDP($D246,$F$5)</f>
        <v>Hotels, Restaurants &amp; Leisure</v>
      </c>
      <c r="G246" s="2" t="str">
        <f>_xll.BDP($D246,$G$5)</f>
        <v>Restaurants</v>
      </c>
      <c r="H246" s="35" t="str">
        <f>_xll.BDP($D246,$H$5)</f>
        <v>28/04/2023</v>
      </c>
      <c r="I246" s="3">
        <f t="shared" ca="1" si="19"/>
        <v>81</v>
      </c>
      <c r="J246" s="2">
        <f>_xll.BDP($D246,$J$5)</f>
        <v>5.52</v>
      </c>
      <c r="K246" s="2" t="str">
        <f>_xll.BDP($D246,$K$5)</f>
        <v>28/02/2023</v>
      </c>
      <c r="L246" s="2" t="str">
        <f>_xll.BDP($D246,$L$5)</f>
        <v>15/03/2023</v>
      </c>
      <c r="M246" s="1" t="str">
        <f>_xll.BDP($D246,$M$5)</f>
        <v>UNITED STATES</v>
      </c>
      <c r="N246" s="1" t="str">
        <f>_xll.BDP($D246,$N$5)</f>
        <v>USD</v>
      </c>
      <c r="O246" s="4">
        <f>_xll.BDP($D246,$O$5)</f>
        <v>24.480030628759728</v>
      </c>
      <c r="P246" s="40">
        <f>_xll.BDP($D246,$P$5)</f>
        <v>24.947435453901274</v>
      </c>
      <c r="Q246" s="47">
        <f>_xll.BDP($D246,$Q$5)/1000000</f>
        <v>194165.57376920001</v>
      </c>
      <c r="R246" s="47">
        <f>_xll.BDP($D246,$R$5)</f>
        <v>239619.67376920002</v>
      </c>
      <c r="S246" s="47">
        <f t="shared" si="18"/>
        <v>45454.100000000006</v>
      </c>
      <c r="T246" s="40">
        <f>_xll.BDP($D246,$T$5)</f>
        <v>4.1816484052291187</v>
      </c>
      <c r="U246" s="2">
        <f>VLOOKUP($D246,DATA!$B$3:$G$2400,6,0)</f>
        <v>0</v>
      </c>
      <c r="V246" s="2">
        <f>VLOOKUP($D246,DATA!$B$3:$AY$2400,47,0)</f>
        <v>0</v>
      </c>
      <c r="W246" s="2">
        <f>VLOOKUP($D246,DATA!$B$3:$AY$2400,48,0)</f>
        <v>0</v>
      </c>
      <c r="X246" s="2">
        <f>VLOOKUP($D246,DATA!$B$3:$AY$2400,49,0)</f>
        <v>0</v>
      </c>
      <c r="Y246" s="44">
        <f>VLOOKUP($D246,DATA!$B$3:$AY$2400,50,0)</f>
        <v>0</v>
      </c>
      <c r="Z246" s="45">
        <f t="shared" si="22"/>
        <v>-1</v>
      </c>
      <c r="AA246" s="42">
        <f>_xll.BDP($D246,$AA$5)</f>
        <v>291.56668090820313</v>
      </c>
      <c r="AB246" s="59">
        <f t="shared" si="20"/>
        <v>9.7229070515948868E-2</v>
      </c>
      <c r="AC246" s="41">
        <f>$AD246/_xll.BDP($D246,$AC$5)-1</f>
        <v>8.348195651349144E-3</v>
      </c>
      <c r="AD246" s="36">
        <f>_xll.BDP($D246,$AD$5)</f>
        <v>265.73</v>
      </c>
      <c r="AE246" s="37">
        <f t="shared" si="21"/>
        <v>5.6448274564407479E-3</v>
      </c>
      <c r="AF246" s="38">
        <f>_xll.BDP($D246,$AF$5)</f>
        <v>264.23</v>
      </c>
      <c r="AG246" s="10">
        <f>_xll.BDP($D246,$AG$5)</f>
        <v>281.67</v>
      </c>
      <c r="AH246" s="12" t="e">
        <v>#NAME?</v>
      </c>
      <c r="AI246" s="10">
        <f>_xll.BDP($D246,$AI$5)</f>
        <v>217.67500000000001</v>
      </c>
      <c r="AJ246" s="12" t="e">
        <v>#NAME?</v>
      </c>
    </row>
    <row r="247" spans="3:36" x14ac:dyDescent="0.25">
      <c r="C247">
        <v>242</v>
      </c>
      <c r="D247" s="1" t="str">
        <f>DATA!B244</f>
        <v>DKS US Equity</v>
      </c>
      <c r="E247" s="1" t="str">
        <f>_xll.BDP($D247,$E$5)</f>
        <v>DICK'S SPORTING</v>
      </c>
      <c r="F247" s="2" t="str">
        <f>_xll.BDP($D247,$F$5)</f>
        <v>Specialty Retail</v>
      </c>
      <c r="G247" s="2" t="str">
        <f>_xll.BDP($D247,$G$5)</f>
        <v>Specialty Stores</v>
      </c>
      <c r="H247" s="35" t="str">
        <f>_xll.BDP($D247,$H$5)</f>
        <v>08/03/2023</v>
      </c>
      <c r="I247" s="3">
        <f t="shared" ca="1" si="19"/>
        <v>30</v>
      </c>
      <c r="J247" s="2">
        <f>_xll.BDP($D247,$J$5)</f>
        <v>7.15</v>
      </c>
      <c r="K247" s="2" t="str">
        <f>_xll.BDP($D247,$K$5)</f>
        <v>08/12/2022</v>
      </c>
      <c r="L247" s="2" t="str">
        <f>_xll.BDP($D247,$L$5)</f>
        <v>30/12/2022</v>
      </c>
      <c r="M247" s="1" t="str">
        <f>_xll.BDP($D247,$M$5)</f>
        <v>UNITED STATES</v>
      </c>
      <c r="N247" s="1" t="str">
        <f>_xll.BDP($D247,$N$5)</f>
        <v>USD</v>
      </c>
      <c r="O247" s="4">
        <f>_xll.BDP($D247,$O$5)</f>
        <v>3.5697818452054029</v>
      </c>
      <c r="P247" s="40">
        <f>_xll.BDP($D247,$P$5)</f>
        <v>11.846867264211442</v>
      </c>
      <c r="Q247" s="47">
        <f>_xll.BDP($D247,$Q$5)/1000000</f>
        <v>11195.908050599999</v>
      </c>
      <c r="R247" s="47">
        <f>_xll.BDP($D247,$R$5)</f>
        <v>13905.920050599998</v>
      </c>
      <c r="S247" s="47">
        <f t="shared" si="18"/>
        <v>2710.0119999999988</v>
      </c>
      <c r="T247" s="40">
        <f>_xll.BDP($D247,$T$5)</f>
        <v>1.3806572306889702</v>
      </c>
      <c r="U247" s="2">
        <f>VLOOKUP($D247,DATA!$B$3:$G$2400,6,0)</f>
        <v>0</v>
      </c>
      <c r="V247" s="2">
        <f>VLOOKUP($D247,DATA!$B$3:$AY$2400,47,0)</f>
        <v>0</v>
      </c>
      <c r="W247" s="2">
        <f>VLOOKUP($D247,DATA!$B$3:$AY$2400,48,0)</f>
        <v>0</v>
      </c>
      <c r="X247" s="2">
        <f>VLOOKUP($D247,DATA!$B$3:$AY$2400,49,0)</f>
        <v>0</v>
      </c>
      <c r="Y247" s="44">
        <f>VLOOKUP($D247,DATA!$B$3:$AY$2400,50,0)</f>
        <v>0</v>
      </c>
      <c r="Z247" s="45">
        <f t="shared" si="22"/>
        <v>-1</v>
      </c>
      <c r="AA247" s="42">
        <f>_xll.BDP($D247,$AA$5)</f>
        <v>134.95237731933594</v>
      </c>
      <c r="AB247" s="59">
        <f t="shared" si="20"/>
        <v>-1.4622469897452861E-3</v>
      </c>
      <c r="AC247" s="41">
        <f>$AD247/_xll.BDP($D247,$AC$5)-1</f>
        <v>0.12353479092193864</v>
      </c>
      <c r="AD247" s="36">
        <f>_xll.BDP($D247,$AD$5)</f>
        <v>135.15</v>
      </c>
      <c r="AE247" s="37">
        <f t="shared" si="21"/>
        <v>-4.4395116537180486E-3</v>
      </c>
      <c r="AF247" s="38">
        <f>_xll.BDP($D247,$AF$5)</f>
        <v>135.75</v>
      </c>
      <c r="AG247" s="10">
        <f>_xll.BDP($D247,$AG$5)</f>
        <v>138.43</v>
      </c>
      <c r="AH247" s="12" t="e">
        <v>#NAME?</v>
      </c>
      <c r="AI247" s="10">
        <f>_xll.BDP($D247,$AI$5)</f>
        <v>63.45</v>
      </c>
      <c r="AJ247" s="12" t="e">
        <v>#NAME?</v>
      </c>
    </row>
    <row r="248" spans="3:36" x14ac:dyDescent="0.25">
      <c r="C248">
        <v>243</v>
      </c>
      <c r="D248" s="1" t="str">
        <f>DATA!B245</f>
        <v>WDFC US Equity</v>
      </c>
      <c r="E248" s="1" t="str">
        <f>_xll.BDP($D248,$E$5)</f>
        <v>WD-40 CO</v>
      </c>
      <c r="F248" s="2" t="str">
        <f>_xll.BDP($D248,$F$5)</f>
        <v>Household Products</v>
      </c>
      <c r="G248" s="2" t="str">
        <f>_xll.BDP($D248,$G$5)</f>
        <v>Household Products</v>
      </c>
      <c r="H248" s="35" t="str">
        <f>_xll.BDP($D248,$H$5)</f>
        <v>10/04/2023</v>
      </c>
      <c r="I248" s="3">
        <f t="shared" ca="1" si="19"/>
        <v>63</v>
      </c>
      <c r="J248" s="2">
        <f>_xll.BDP($D248,$J$5)</f>
        <v>3.06</v>
      </c>
      <c r="K248" s="2" t="str">
        <f>_xll.BDP($D248,$K$5)</f>
        <v>12/01/2023</v>
      </c>
      <c r="L248" s="2" t="str">
        <f>_xll.BDP($D248,$L$5)</f>
        <v>31/01/2023</v>
      </c>
      <c r="M248" s="1" t="str">
        <f>_xll.BDP($D248,$M$5)</f>
        <v>UNITED STATES</v>
      </c>
      <c r="N248" s="1" t="str">
        <f>_xll.BDP($D248,$N$5)</f>
        <v>USD</v>
      </c>
      <c r="O248" s="4">
        <f>_xll.BDP($D248,$O$5)</f>
        <v>27.606076903082752</v>
      </c>
      <c r="P248" s="40">
        <f>_xll.BDP($D248,$P$5)</f>
        <v>38.820313751246758</v>
      </c>
      <c r="Q248" s="47">
        <f>_xll.BDP($D248,$Q$5)/1000000</f>
        <v>2402.5587247199996</v>
      </c>
      <c r="R248" s="47">
        <f>_xll.BDP($D248,$R$5)</f>
        <v>2524.6957247199998</v>
      </c>
      <c r="S248" s="47">
        <f t="shared" si="18"/>
        <v>122.13700000000017</v>
      </c>
      <c r="T248" s="40">
        <f>_xll.BDP($D248,$T$5)</f>
        <v>1.3547896885260449</v>
      </c>
      <c r="U248" s="2">
        <f>VLOOKUP($D248,DATA!$B$3:$G$2400,6,0)</f>
        <v>0</v>
      </c>
      <c r="V248" s="2">
        <f>VLOOKUP($D248,DATA!$B$3:$AY$2400,47,0)</f>
        <v>0</v>
      </c>
      <c r="W248" s="2">
        <f>VLOOKUP($D248,DATA!$B$3:$AY$2400,48,0)</f>
        <v>0</v>
      </c>
      <c r="X248" s="2">
        <f>VLOOKUP($D248,DATA!$B$3:$AY$2400,49,0)</f>
        <v>0</v>
      </c>
      <c r="Y248" s="44">
        <f>VLOOKUP($D248,DATA!$B$3:$AY$2400,50,0)</f>
        <v>0</v>
      </c>
      <c r="Z248" s="45">
        <f t="shared" si="22"/>
        <v>-1</v>
      </c>
      <c r="AA248" s="42">
        <f>_xll.BDP($D248,$AA$5)</f>
        <v>156.66667175292969</v>
      </c>
      <c r="AB248" s="59">
        <f t="shared" si="20"/>
        <v>-0.10858223753667318</v>
      </c>
      <c r="AC248" s="41">
        <f>$AD248/_xll.BDP($D248,$AC$5)-1</f>
        <v>9.0192916072203921E-2</v>
      </c>
      <c r="AD248" s="36">
        <f>_xll.BDP($D248,$AD$5)</f>
        <v>175.75</v>
      </c>
      <c r="AE248" s="37">
        <f t="shared" si="21"/>
        <v>-3.2489331436699902E-2</v>
      </c>
      <c r="AF248" s="38">
        <f>_xll.BDP($D248,$AF$5)</f>
        <v>181.46</v>
      </c>
      <c r="AG248" s="10">
        <f>_xll.BDP($D248,$AG$5)</f>
        <v>220.9</v>
      </c>
      <c r="AH248" s="12" t="e">
        <v>#NAME?</v>
      </c>
      <c r="AI248" s="10">
        <f>_xll.BDP($D248,$AI$5)</f>
        <v>145.16</v>
      </c>
      <c r="AJ248" s="12" t="e">
        <v>#NAME?</v>
      </c>
    </row>
    <row r="249" spans="3:36" x14ac:dyDescent="0.25">
      <c r="C249">
        <v>244</v>
      </c>
      <c r="D249" s="1" t="str">
        <f>DATA!B246</f>
        <v>AEIS US Equity</v>
      </c>
      <c r="E249" s="1" t="str">
        <f>_xll.BDP($D249,$E$5)</f>
        <v>ADV ENERGY INDS</v>
      </c>
      <c r="F249" s="2" t="str">
        <f>_xll.BDP($D249,$F$5)</f>
        <v>Electronic Equipment, Instrume</v>
      </c>
      <c r="G249" s="2" t="str">
        <f>_xll.BDP($D249,$G$5)</f>
        <v>Electronic Equipment &amp; Instrum</v>
      </c>
      <c r="H249" s="35" t="str">
        <f>_xll.BDP($D249,$H$5)</f>
        <v>08/02/2023</v>
      </c>
      <c r="I249" s="3">
        <f t="shared" ca="1" si="19"/>
        <v>2</v>
      </c>
      <c r="J249" s="2">
        <f>_xll.BDP($D249,$J$5)</f>
        <v>0.4</v>
      </c>
      <c r="K249" s="2" t="str">
        <f>_xll.BDP($D249,$K$5)</f>
        <v>16/02/2023</v>
      </c>
      <c r="L249" s="2" t="str">
        <f>_xll.BDP($D249,$L$5)</f>
        <v>03/03/2023</v>
      </c>
      <c r="M249" s="1" t="str">
        <f>_xll.BDP($D249,$M$5)</f>
        <v>UNITED STATES</v>
      </c>
      <c r="N249" s="1" t="str">
        <f>_xll.BDP($D249,$N$5)</f>
        <v>USD</v>
      </c>
      <c r="O249" s="4">
        <f>_xll.BDP($D249,$O$5)</f>
        <v>13.582929224340559</v>
      </c>
      <c r="P249" s="40">
        <f>_xll.BDP($D249,$P$5)</f>
        <v>17.933859582889433</v>
      </c>
      <c r="Q249" s="47">
        <f>_xll.BDP($D249,$Q$5)/1000000</f>
        <v>3623.5453369500001</v>
      </c>
      <c r="R249" s="47">
        <f>_xll.BDP($D249,$R$5)</f>
        <v>3704.1593369500001</v>
      </c>
      <c r="S249" s="47">
        <f t="shared" si="18"/>
        <v>80.614000000000033</v>
      </c>
      <c r="T249" s="40">
        <f>_xll.BDP($D249,$T$5)</f>
        <v>0.26820775508971784</v>
      </c>
      <c r="U249" s="2">
        <f>VLOOKUP($D249,DATA!$B$3:$G$2400,6,0)</f>
        <v>0</v>
      </c>
      <c r="V249" s="2">
        <f>VLOOKUP($D249,DATA!$B$3:$AY$2400,47,0)</f>
        <v>0</v>
      </c>
      <c r="W249" s="2">
        <f>VLOOKUP($D249,DATA!$B$3:$AY$2400,48,0)</f>
        <v>0</v>
      </c>
      <c r="X249" s="2">
        <f>VLOOKUP($D249,DATA!$B$3:$AY$2400,49,0)</f>
        <v>0</v>
      </c>
      <c r="Y249" s="44">
        <f>VLOOKUP($D249,DATA!$B$3:$AY$2400,50,0)</f>
        <v>0</v>
      </c>
      <c r="Z249" s="45">
        <f t="shared" si="22"/>
        <v>-1</v>
      </c>
      <c r="AA249" s="42">
        <f>_xll.BDP($D249,$AA$5)</f>
        <v>99</v>
      </c>
      <c r="AB249" s="59">
        <f t="shared" si="20"/>
        <v>2.6332158407630146E-2</v>
      </c>
      <c r="AC249" s="41">
        <f>$AD249/_xll.BDP($D249,$AC$5)-1</f>
        <v>0.12450454651433884</v>
      </c>
      <c r="AD249" s="36">
        <f>_xll.BDP($D249,$AD$5)</f>
        <v>96.46</v>
      </c>
      <c r="AE249" s="37">
        <f t="shared" si="21"/>
        <v>-2.7990877047480853E-2</v>
      </c>
      <c r="AF249" s="38">
        <f>_xll.BDP($D249,$AF$5)</f>
        <v>99.16</v>
      </c>
      <c r="AG249" s="10">
        <f>_xll.BDP($D249,$AG$5)</f>
        <v>101</v>
      </c>
      <c r="AH249" s="12" t="e">
        <v>#NAME?</v>
      </c>
      <c r="AI249" s="10">
        <f>_xll.BDP($D249,$AI$5)</f>
        <v>67.55</v>
      </c>
      <c r="AJ249" s="12" t="e">
        <v>#NAME?</v>
      </c>
    </row>
    <row r="250" spans="3:36" x14ac:dyDescent="0.25">
      <c r="C250">
        <v>245</v>
      </c>
      <c r="D250" s="1" t="str">
        <f>DATA!B247</f>
        <v>KFY US Equity</v>
      </c>
      <c r="E250" s="1" t="str">
        <f>_xll.BDP($D250,$E$5)</f>
        <v>KORN FERRY</v>
      </c>
      <c r="F250" s="2" t="str">
        <f>_xll.BDP($D250,$F$5)</f>
        <v>Professional Services</v>
      </c>
      <c r="G250" s="2" t="str">
        <f>_xll.BDP($D250,$G$5)</f>
        <v>Human Resource &amp; Employment Se</v>
      </c>
      <c r="H250" s="35" t="str">
        <f>_xll.BDP($D250,$H$5)</f>
        <v>09/03/2023</v>
      </c>
      <c r="I250" s="3">
        <f t="shared" ca="1" si="19"/>
        <v>31</v>
      </c>
      <c r="J250" s="2">
        <f>_xll.BDP($D250,$J$5)</f>
        <v>0.48</v>
      </c>
      <c r="K250" s="2" t="str">
        <f>_xll.BDP($D250,$K$5)</f>
        <v>20/12/2022</v>
      </c>
      <c r="L250" s="2" t="str">
        <f>_xll.BDP($D250,$L$5)</f>
        <v>13/01/2023</v>
      </c>
      <c r="M250" s="1" t="str">
        <f>_xll.BDP($D250,$M$5)</f>
        <v>UNITED STATES</v>
      </c>
      <c r="N250" s="1" t="str">
        <f>_xll.BDP($D250,$N$5)</f>
        <v>USD</v>
      </c>
      <c r="O250" s="4">
        <f>_xll.BDP($D250,$O$5)</f>
        <v>4.4679085438259696</v>
      </c>
      <c r="P250" s="40">
        <f>_xll.BDP($D250,$P$5)</f>
        <v>8.9198987479579532</v>
      </c>
      <c r="Q250" s="47">
        <f>_xll.BDP($D250,$Q$5)/1000000</f>
        <v>2983.6467197499996</v>
      </c>
      <c r="R250" s="47">
        <f>_xll.BDP($D250,$R$5)</f>
        <v>2733.5987197499999</v>
      </c>
      <c r="S250" s="47">
        <f t="shared" si="18"/>
        <v>-250.04799999999977</v>
      </c>
      <c r="T250" s="40">
        <f>_xll.BDP($D250,$T$5)</f>
        <v>-0.42596643321091959</v>
      </c>
      <c r="U250" s="2">
        <f>VLOOKUP($D250,DATA!$B$3:$G$2400,6,0)</f>
        <v>0</v>
      </c>
      <c r="V250" s="2">
        <f>VLOOKUP($D250,DATA!$B$3:$AY$2400,47,0)</f>
        <v>0</v>
      </c>
      <c r="W250" s="2">
        <f>VLOOKUP($D250,DATA!$B$3:$AY$2400,48,0)</f>
        <v>0</v>
      </c>
      <c r="X250" s="2">
        <f>VLOOKUP($D250,DATA!$B$3:$AY$2400,49,0)</f>
        <v>0</v>
      </c>
      <c r="Y250" s="44">
        <f>VLOOKUP($D250,DATA!$B$3:$AY$2400,50,0)</f>
        <v>0</v>
      </c>
      <c r="Z250" s="45">
        <f t="shared" si="22"/>
        <v>-1</v>
      </c>
      <c r="AA250" s="42">
        <f>_xll.BDP($D250,$AA$5)</f>
        <v>66.25</v>
      </c>
      <c r="AB250" s="59">
        <f t="shared" si="20"/>
        <v>0.17070153737409433</v>
      </c>
      <c r="AC250" s="41">
        <f>$AD250/_xll.BDP($D250,$AC$5)-1</f>
        <v>0.11793757408139083</v>
      </c>
      <c r="AD250" s="36">
        <f>_xll.BDP($D250,$AD$5)</f>
        <v>56.59</v>
      </c>
      <c r="AE250" s="37">
        <f t="shared" si="21"/>
        <v>-1.0779289627142594E-2</v>
      </c>
      <c r="AF250" s="38">
        <f>_xll.BDP($D250,$AF$5)</f>
        <v>57.2</v>
      </c>
      <c r="AG250" s="10">
        <f>_xll.BDP($D250,$AG$5)</f>
        <v>69.92</v>
      </c>
      <c r="AH250" s="12" t="e">
        <v>#NAME?</v>
      </c>
      <c r="AI250" s="10">
        <f>_xll.BDP($D250,$AI$5)</f>
        <v>46.47</v>
      </c>
      <c r="AJ250" s="12" t="e">
        <v>#NAME?</v>
      </c>
    </row>
    <row r="251" spans="3:36" x14ac:dyDescent="0.25">
      <c r="C251">
        <v>246</v>
      </c>
      <c r="D251" s="1" t="str">
        <f>DATA!B248</f>
        <v>FIZZ US Equity</v>
      </c>
      <c r="E251" s="1" t="str">
        <f>_xll.BDP($D251,$E$5)</f>
        <v>NATL BEVERAGE</v>
      </c>
      <c r="F251" s="2" t="str">
        <f>_xll.BDP($D251,$F$5)</f>
        <v>Beverages</v>
      </c>
      <c r="G251" s="2" t="str">
        <f>_xll.BDP($D251,$G$5)</f>
        <v>Soft Drinks</v>
      </c>
      <c r="H251" s="35" t="str">
        <f>_xll.BDP($D251,$H$5)</f>
        <v>10/03/2023</v>
      </c>
      <c r="I251" s="3">
        <f t="shared" ca="1" si="19"/>
        <v>32</v>
      </c>
      <c r="J251" s="2">
        <f>_xll.BDP($D251,$J$5)</f>
        <v>3</v>
      </c>
      <c r="K251" s="2" t="str">
        <f>_xll.BDP($D251,$K$5)</f>
        <v>10/12/2021</v>
      </c>
      <c r="L251" s="2" t="str">
        <f>_xll.BDP($D251,$L$5)</f>
        <v>29/12/2021</v>
      </c>
      <c r="M251" s="1" t="str">
        <f>_xll.BDP($D251,$M$5)</f>
        <v>UNITED STATES</v>
      </c>
      <c r="N251" s="1" t="str">
        <f>_xll.BDP($D251,$N$5)</f>
        <v>USD</v>
      </c>
      <c r="O251" s="4">
        <f>_xll.BDP($D251,$O$5)</f>
        <v>17.10752858605273</v>
      </c>
      <c r="P251" s="40">
        <f>_xll.BDP($D251,$P$5)</f>
        <v>30.839050225963991</v>
      </c>
      <c r="Q251" s="47">
        <f>_xll.BDP($D251,$Q$5)/1000000</f>
        <v>4211.6181587900001</v>
      </c>
      <c r="R251" s="47">
        <f>_xll.BDP($D251,$R$5)</f>
        <v>4159.9851587900002</v>
      </c>
      <c r="S251" s="47">
        <f t="shared" si="18"/>
        <v>-51.632999999999811</v>
      </c>
      <c r="T251" s="40">
        <f>_xll.BDP($D251,$T$5)</f>
        <v>-0.24252742208941805</v>
      </c>
      <c r="U251" s="2">
        <f>VLOOKUP($D251,DATA!$B$3:$G$2400,6,0)</f>
        <v>0</v>
      </c>
      <c r="V251" s="2">
        <f>VLOOKUP($D251,DATA!$B$3:$AY$2400,47,0)</f>
        <v>0</v>
      </c>
      <c r="W251" s="2">
        <f>VLOOKUP($D251,DATA!$B$3:$AY$2400,48,0)</f>
        <v>0</v>
      </c>
      <c r="X251" s="2">
        <f>VLOOKUP($D251,DATA!$B$3:$AY$2400,49,0)</f>
        <v>0</v>
      </c>
      <c r="Y251" s="44">
        <f>VLOOKUP($D251,DATA!$B$3:$AY$2400,50,0)</f>
        <v>0</v>
      </c>
      <c r="Z251" s="45">
        <f t="shared" si="22"/>
        <v>-1</v>
      </c>
      <c r="AA251" s="42">
        <f>_xll.BDP($D251,$AA$5)</f>
        <v>42</v>
      </c>
      <c r="AB251" s="59">
        <f t="shared" si="20"/>
        <v>-5.6709713644020221E-2</v>
      </c>
      <c r="AC251" s="41">
        <f>$AD251/_xll.BDP($D251,$AC$5)-1</f>
        <v>-4.3090479260692094E-2</v>
      </c>
      <c r="AD251" s="36">
        <f>_xll.BDP($D251,$AD$5)</f>
        <v>44.524999999999999</v>
      </c>
      <c r="AE251" s="37">
        <f t="shared" si="21"/>
        <v>-1.2464907355418298E-2</v>
      </c>
      <c r="AF251" s="38">
        <f>_xll.BDP($D251,$AF$5)</f>
        <v>45.08</v>
      </c>
      <c r="AG251" s="10">
        <f>_xll.BDP($D251,$AG$5)</f>
        <v>57.65</v>
      </c>
      <c r="AH251" s="12" t="e">
        <v>#NAME?</v>
      </c>
      <c r="AI251" s="10">
        <f>_xll.BDP($D251,$AI$5)</f>
        <v>38.100099999999998</v>
      </c>
      <c r="AJ251" s="12" t="e">
        <v>#NAME?</v>
      </c>
    </row>
    <row r="252" spans="3:36" x14ac:dyDescent="0.25">
      <c r="C252">
        <v>247</v>
      </c>
      <c r="D252" s="1" t="str">
        <f>DATA!B249</f>
        <v>WING US Equity</v>
      </c>
      <c r="E252" s="1" t="str">
        <f>_xll.BDP($D252,$E$5)</f>
        <v>WINGSTOP INC</v>
      </c>
      <c r="F252" s="2" t="str">
        <f>_xll.BDP($D252,$F$5)</f>
        <v>Hotels, Restaurants &amp; Leisure</v>
      </c>
      <c r="G252" s="2" t="str">
        <f>_xll.BDP($D252,$G$5)</f>
        <v>Restaurants</v>
      </c>
      <c r="H252" s="35" t="str">
        <f>_xll.BDP($D252,$H$5)</f>
        <v>22/02/2023</v>
      </c>
      <c r="I252" s="3">
        <f t="shared" ca="1" si="19"/>
        <v>16</v>
      </c>
      <c r="J252" s="2">
        <f>_xll.BDP($D252,$J$5)</f>
        <v>0.62</v>
      </c>
      <c r="K252" s="2" t="str">
        <f>_xll.BDP($D252,$K$5)</f>
        <v>09/11/2022</v>
      </c>
      <c r="L252" s="2" t="str">
        <f>_xll.BDP($D252,$L$5)</f>
        <v>02/12/2022</v>
      </c>
      <c r="M252" s="1" t="str">
        <f>_xll.BDP($D252,$M$5)</f>
        <v>UNITED STATES</v>
      </c>
      <c r="N252" s="1" t="str">
        <f>_xll.BDP($D252,$N$5)</f>
        <v>USD</v>
      </c>
      <c r="O252" s="4">
        <f>_xll.BDP($D252,$O$5)</f>
        <v>69.544131613744796</v>
      </c>
      <c r="P252" s="40">
        <f>_xll.BDP($D252,$P$5)</f>
        <v>111.32973287282584</v>
      </c>
      <c r="Q252" s="47">
        <f>_xll.BDP($D252,$Q$5)/1000000</f>
        <v>4871.5833192</v>
      </c>
      <c r="R252" s="47">
        <f>_xll.BDP($D252,$R$5)</f>
        <v>5413.5483192000002</v>
      </c>
      <c r="S252" s="47">
        <f t="shared" si="18"/>
        <v>541.96500000000015</v>
      </c>
      <c r="T252" s="40">
        <f>_xll.BDP($D252,$T$5)</f>
        <v>6.1971436412285321</v>
      </c>
      <c r="U252" s="2">
        <f>VLOOKUP($D252,DATA!$B$3:$G$2400,6,0)</f>
        <v>0</v>
      </c>
      <c r="V252" s="2">
        <f>VLOOKUP($D252,DATA!$B$3:$AY$2400,47,0)</f>
        <v>0</v>
      </c>
      <c r="W252" s="2">
        <f>VLOOKUP($D252,DATA!$B$3:$AY$2400,48,0)</f>
        <v>0</v>
      </c>
      <c r="X252" s="2">
        <f>VLOOKUP($D252,DATA!$B$3:$AY$2400,49,0)</f>
        <v>0</v>
      </c>
      <c r="Y252" s="44">
        <f>VLOOKUP($D252,DATA!$B$3:$AY$2400,50,0)</f>
        <v>0</v>
      </c>
      <c r="Z252" s="45">
        <f t="shared" si="22"/>
        <v>-1</v>
      </c>
      <c r="AA252" s="42">
        <f>_xll.BDP($D252,$AA$5)</f>
        <v>163.80000305175781</v>
      </c>
      <c r="AB252" s="59">
        <f t="shared" si="20"/>
        <v>8.3102680933075934E-3</v>
      </c>
      <c r="AC252" s="41">
        <f>$AD252/_xll.BDP($D252,$AC$5)-1</f>
        <v>0.18042435692486536</v>
      </c>
      <c r="AD252" s="36">
        <f>_xll.BDP($D252,$AD$5)</f>
        <v>162.44999999999999</v>
      </c>
      <c r="AE252" s="37">
        <f t="shared" si="21"/>
        <v>-2.1606648199446105E-2</v>
      </c>
      <c r="AF252" s="38">
        <f>_xll.BDP($D252,$AF$5)</f>
        <v>165.96</v>
      </c>
      <c r="AG252" s="10">
        <f>_xll.BDP($D252,$AG$5)</f>
        <v>170.87459999999999</v>
      </c>
      <c r="AH252" s="12" t="e">
        <v>#NAME?</v>
      </c>
      <c r="AI252" s="10">
        <f>_xll.BDP($D252,$AI$5)</f>
        <v>67.67</v>
      </c>
      <c r="AJ252" s="12" t="e">
        <v>#NAME?</v>
      </c>
    </row>
    <row r="253" spans="3:36" x14ac:dyDescent="0.25">
      <c r="C253">
        <v>248</v>
      </c>
      <c r="D253" s="1" t="str">
        <f>DATA!B250</f>
        <v>ALRM US Equity</v>
      </c>
      <c r="E253" s="1" t="str">
        <f>_xll.BDP($D253,$E$5)</f>
        <v>ALARM.COM HOLDIN</v>
      </c>
      <c r="F253" s="2" t="str">
        <f>_xll.BDP($D253,$F$5)</f>
        <v>Software</v>
      </c>
      <c r="G253" s="2" t="str">
        <f>_xll.BDP($D253,$G$5)</f>
        <v>Application Software</v>
      </c>
      <c r="H253" s="35" t="str">
        <f>_xll.BDP($D253,$H$5)</f>
        <v>23/02/2023</v>
      </c>
      <c r="I253" s="3">
        <f t="shared" ca="1" si="19"/>
        <v>17</v>
      </c>
      <c r="J253" s="2">
        <f>_xll.BDP($D253,$J$5)</f>
        <v>0</v>
      </c>
      <c r="K253" s="2" t="str">
        <f>_xll.BDP($D253,$K$5)</f>
        <v>#N/A Field Not Applicable</v>
      </c>
      <c r="L253" s="2" t="str">
        <f>_xll.BDP($D253,$L$5)</f>
        <v>#N/A Field Not Applicable</v>
      </c>
      <c r="M253" s="1" t="str">
        <f>_xll.BDP($D253,$M$5)</f>
        <v>UNITED STATES</v>
      </c>
      <c r="N253" s="1" t="str">
        <f>_xll.BDP($D253,$N$5)</f>
        <v>USD</v>
      </c>
      <c r="O253" s="4">
        <f>_xll.BDP($D253,$O$5)</f>
        <v>35.158558180890942</v>
      </c>
      <c r="P253" s="40">
        <f>_xll.BDP($D253,$P$5)</f>
        <v>51.17104452267715</v>
      </c>
      <c r="Q253" s="47">
        <f>_xll.BDP($D253,$Q$5)/1000000</f>
        <v>2771.5480567199997</v>
      </c>
      <c r="R253" s="47">
        <f>_xll.BDP($D253,$R$5)</f>
        <v>2704.9140567199997</v>
      </c>
      <c r="S253" s="47">
        <f t="shared" si="18"/>
        <v>-66.634000000000015</v>
      </c>
      <c r="T253" s="40">
        <f>_xll.BDP($D253,$T$5)</f>
        <v>-1.0023812185578538</v>
      </c>
      <c r="U253" s="2">
        <f>VLOOKUP($D253,DATA!$B$3:$G$2400,6,0)</f>
        <v>0</v>
      </c>
      <c r="V253" s="2">
        <f>VLOOKUP($D253,DATA!$B$3:$AY$2400,47,0)</f>
        <v>0</v>
      </c>
      <c r="W253" s="2">
        <f>VLOOKUP($D253,DATA!$B$3:$AY$2400,48,0)</f>
        <v>0</v>
      </c>
      <c r="X253" s="2">
        <f>VLOOKUP($D253,DATA!$B$3:$AY$2400,49,0)</f>
        <v>0</v>
      </c>
      <c r="Y253" s="44">
        <f>VLOOKUP($D253,DATA!$B$3:$AY$2400,50,0)</f>
        <v>0</v>
      </c>
      <c r="Z253" s="45">
        <f t="shared" si="22"/>
        <v>-1</v>
      </c>
      <c r="AA253" s="42">
        <f>_xll.BDP($D253,$AA$5)</f>
        <v>68.857139587402344</v>
      </c>
      <c r="AB253" s="59">
        <f t="shared" si="20"/>
        <v>0.24246011525446298</v>
      </c>
      <c r="AC253" s="41">
        <f>$AD253/_xll.BDP($D253,$AC$5)-1</f>
        <v>0.12004850444624093</v>
      </c>
      <c r="AD253" s="36">
        <f>_xll.BDP($D253,$AD$5)</f>
        <v>55.42</v>
      </c>
      <c r="AE253" s="37">
        <f t="shared" si="21"/>
        <v>-2.3457235654998142E-2</v>
      </c>
      <c r="AF253" s="38">
        <f>_xll.BDP($D253,$AF$5)</f>
        <v>56.72</v>
      </c>
      <c r="AG253" s="10">
        <f>_xll.BDP($D253,$AG$5)</f>
        <v>78.989999999999995</v>
      </c>
      <c r="AH253" s="12" t="e">
        <v>#NAME?</v>
      </c>
      <c r="AI253" s="10">
        <f>_xll.BDP($D253,$AI$5)</f>
        <v>46.94</v>
      </c>
      <c r="AJ253" s="12" t="e">
        <v>#NAME?</v>
      </c>
    </row>
    <row r="254" spans="3:36" x14ac:dyDescent="0.25">
      <c r="C254">
        <v>249</v>
      </c>
      <c r="D254" s="1" t="str">
        <f>DATA!B251</f>
        <v>ENR US Equity</v>
      </c>
      <c r="E254" s="1" t="str">
        <f>_xll.BDP($D254,$E$5)</f>
        <v>ENERGIZER HOLDIN</v>
      </c>
      <c r="F254" s="2" t="str">
        <f>_xll.BDP($D254,$F$5)</f>
        <v>Household Products</v>
      </c>
      <c r="G254" s="2" t="str">
        <f>_xll.BDP($D254,$G$5)</f>
        <v>Household Products</v>
      </c>
      <c r="H254" s="35" t="str">
        <f>_xll.BDP($D254,$H$5)</f>
        <v>06/02/2023</v>
      </c>
      <c r="I254" s="3">
        <f t="shared" ca="1" si="19"/>
        <v>0</v>
      </c>
      <c r="J254" s="2">
        <f>_xll.BDP($D254,$J$5)</f>
        <v>1.2</v>
      </c>
      <c r="K254" s="2" t="str">
        <f>_xll.BDP($D254,$K$5)</f>
        <v>17/02/2023</v>
      </c>
      <c r="L254" s="2" t="str">
        <f>_xll.BDP($D254,$L$5)</f>
        <v>16/03/2023</v>
      </c>
      <c r="M254" s="1" t="str">
        <f>_xll.BDP($D254,$M$5)</f>
        <v>UNITED STATES</v>
      </c>
      <c r="N254" s="1" t="str">
        <f>_xll.BDP($D254,$N$5)</f>
        <v>USD</v>
      </c>
      <c r="O254" s="4">
        <f>_xll.BDP($D254,$O$5)</f>
        <v>9.0349137901127481</v>
      </c>
      <c r="P254" s="40">
        <f>_xll.BDP($D254,$P$5)</f>
        <v>12.191225291578021</v>
      </c>
      <c r="Q254" s="47">
        <f>_xll.BDP($D254,$Q$5)/1000000</f>
        <v>2424.9438546000001</v>
      </c>
      <c r="R254" s="47">
        <f>_xll.BDP($D254,$R$5)</f>
        <v>5770.1438545999999</v>
      </c>
      <c r="S254" s="47">
        <f t="shared" si="18"/>
        <v>3345.2</v>
      </c>
      <c r="T254" s="40" t="str">
        <f>_xll.BDP($D254,$T$5)</f>
        <v>#N/A N/A</v>
      </c>
      <c r="U254" s="2">
        <f>VLOOKUP($D254,DATA!$B$3:$G$2400,6,0)</f>
        <v>0</v>
      </c>
      <c r="V254" s="2">
        <f>VLOOKUP($D254,DATA!$B$3:$AY$2400,47,0)</f>
        <v>0</v>
      </c>
      <c r="W254" s="2">
        <f>VLOOKUP($D254,DATA!$B$3:$AY$2400,48,0)</f>
        <v>0</v>
      </c>
      <c r="X254" s="2">
        <f>VLOOKUP($D254,DATA!$B$3:$AY$2400,49,0)</f>
        <v>0</v>
      </c>
      <c r="Y254" s="44">
        <f>VLOOKUP($D254,DATA!$B$3:$AY$2400,50,0)</f>
        <v>0</v>
      </c>
      <c r="Z254" s="45">
        <f t="shared" si="22"/>
        <v>-1</v>
      </c>
      <c r="AA254" s="42">
        <f>_xll.BDP($D254,$AA$5)</f>
        <v>38.090908050537109</v>
      </c>
      <c r="AB254" s="59">
        <f t="shared" si="20"/>
        <v>0.11556327575156256</v>
      </c>
      <c r="AC254" s="41">
        <f>$AD254/_xll.BDP($D254,$AC$5)-1</f>
        <v>1.7734724292101545E-2</v>
      </c>
      <c r="AD254" s="36">
        <f>_xll.BDP($D254,$AD$5)</f>
        <v>34.145000000000003</v>
      </c>
      <c r="AE254" s="37">
        <f t="shared" si="21"/>
        <v>-9.0935715331673647E-2</v>
      </c>
      <c r="AF254" s="38">
        <f>_xll.BDP($D254,$AF$5)</f>
        <v>37.25</v>
      </c>
      <c r="AG254" s="10">
        <f>_xll.BDP($D254,$AG$5)</f>
        <v>37.89</v>
      </c>
      <c r="AH254" s="12" t="e">
        <v>#NAME?</v>
      </c>
      <c r="AI254" s="10">
        <f>_xll.BDP($D254,$AI$5)</f>
        <v>24.81</v>
      </c>
      <c r="AJ254" s="12" t="e">
        <v>#NAME?</v>
      </c>
    </row>
    <row r="255" spans="3:36" x14ac:dyDescent="0.25">
      <c r="C255">
        <v>250</v>
      </c>
      <c r="D255" s="1" t="str">
        <f>DATA!B252</f>
        <v>HGV US Equity</v>
      </c>
      <c r="E255" s="1" t="str">
        <f>_xll.BDP($D255,$E$5)</f>
        <v>HILTON GRAND VAC</v>
      </c>
      <c r="F255" s="2" t="str">
        <f>_xll.BDP($D255,$F$5)</f>
        <v>Hotels, Restaurants &amp; Leisure</v>
      </c>
      <c r="G255" s="2" t="str">
        <f>_xll.BDP($D255,$G$5)</f>
        <v>Hotels, Resorts &amp; Cruise Lines</v>
      </c>
      <c r="H255" s="35" t="str">
        <f>_xll.BDP($D255,$H$5)</f>
        <v>01/03/2023</v>
      </c>
      <c r="I255" s="3">
        <f t="shared" ca="1" si="19"/>
        <v>23</v>
      </c>
      <c r="J255" s="2">
        <f>_xll.BDP($D255,$J$5)</f>
        <v>0</v>
      </c>
      <c r="K255" s="2" t="str">
        <f>_xll.BDP($D255,$K$5)</f>
        <v>#N/A Field Not Applicable</v>
      </c>
      <c r="L255" s="2" t="str">
        <f>_xll.BDP($D255,$L$5)</f>
        <v>#N/A Field Not Applicable</v>
      </c>
      <c r="M255" s="1" t="str">
        <f>_xll.BDP($D255,$M$5)</f>
        <v>UNITED STATES</v>
      </c>
      <c r="N255" s="1" t="str">
        <f>_xll.BDP($D255,$N$5)</f>
        <v>USD</v>
      </c>
      <c r="O255" s="4">
        <f>_xll.BDP($D255,$O$5)</f>
        <v>12.984090562754051</v>
      </c>
      <c r="P255" s="40">
        <f>_xll.BDP($D255,$P$5)</f>
        <v>13.032785927844166</v>
      </c>
      <c r="Q255" s="47">
        <f>_xll.BDP($D255,$Q$5)/1000000</f>
        <v>5498.6107805099991</v>
      </c>
      <c r="R255" s="47">
        <f>_xll.BDP($D255,$R$5)</f>
        <v>7759.6107805099991</v>
      </c>
      <c r="S255" s="47">
        <f t="shared" si="18"/>
        <v>2261</v>
      </c>
      <c r="T255" s="40">
        <f>_xll.BDP($D255,$T$5)</f>
        <v>2.4846153846153847</v>
      </c>
      <c r="U255" s="2">
        <f>VLOOKUP($D255,DATA!$B$3:$G$2400,6,0)</f>
        <v>0</v>
      </c>
      <c r="V255" s="2">
        <f>VLOOKUP($D255,DATA!$B$3:$AY$2400,47,0)</f>
        <v>0</v>
      </c>
      <c r="W255" s="2">
        <f>VLOOKUP($D255,DATA!$B$3:$AY$2400,48,0)</f>
        <v>0</v>
      </c>
      <c r="X255" s="2">
        <f>VLOOKUP($D255,DATA!$B$3:$AY$2400,49,0)</f>
        <v>0</v>
      </c>
      <c r="Y255" s="44">
        <f>VLOOKUP($D255,DATA!$B$3:$AY$2400,50,0)</f>
        <v>0</v>
      </c>
      <c r="Z255" s="45">
        <f t="shared" si="22"/>
        <v>-1</v>
      </c>
      <c r="AA255" s="42">
        <f>_xll.BDP($D255,$AA$5)</f>
        <v>62</v>
      </c>
      <c r="AB255" s="59">
        <f t="shared" si="20"/>
        <v>0.29951792077132677</v>
      </c>
      <c r="AC255" s="41">
        <f>$AD255/_xll.BDP($D255,$AC$5)-1</f>
        <v>0.23793461338868704</v>
      </c>
      <c r="AD255" s="36">
        <f>_xll.BDP($D255,$AD$5)</f>
        <v>47.71</v>
      </c>
      <c r="AE255" s="37">
        <f t="shared" si="21"/>
        <v>-2.4103961433661676E-2</v>
      </c>
      <c r="AF255" s="38">
        <f>_xll.BDP($D255,$AF$5)</f>
        <v>48.86</v>
      </c>
      <c r="AG255" s="10">
        <f>_xll.BDP($D255,$AG$5)</f>
        <v>54.76</v>
      </c>
      <c r="AH255" s="12" t="e">
        <v>#NAME?</v>
      </c>
      <c r="AI255" s="10">
        <f>_xll.BDP($D255,$AI$5)</f>
        <v>32.119999999999997</v>
      </c>
      <c r="AJ255" s="12" t="e">
        <v>#NAME?</v>
      </c>
    </row>
    <row r="256" spans="3:36" x14ac:dyDescent="0.25">
      <c r="C256">
        <v>251</v>
      </c>
      <c r="D256" s="1" t="str">
        <f>DATA!B253</f>
        <v>IRBT US Equity</v>
      </c>
      <c r="E256" s="1" t="str">
        <f>_xll.BDP($D256,$E$5)</f>
        <v>IROBOT CORP</v>
      </c>
      <c r="F256" s="2" t="str">
        <f>_xll.BDP($D256,$F$5)</f>
        <v>Household Durables</v>
      </c>
      <c r="G256" s="2" t="str">
        <f>_xll.BDP($D256,$G$5)</f>
        <v>Household Appliances</v>
      </c>
      <c r="H256" s="35" t="str">
        <f>_xll.BDP($D256,$H$5)</f>
        <v>09/02/2023</v>
      </c>
      <c r="I256" s="3">
        <f t="shared" ca="1" si="19"/>
        <v>3</v>
      </c>
      <c r="J256" s="2">
        <f>_xll.BDP($D256,$J$5)</f>
        <v>0</v>
      </c>
      <c r="K256" s="2" t="str">
        <f>_xll.BDP($D256,$K$5)</f>
        <v>#N/A Field Not Applicable</v>
      </c>
      <c r="L256" s="2" t="str">
        <f>_xll.BDP($D256,$L$5)</f>
        <v>#N/A Field Not Applicable</v>
      </c>
      <c r="M256" s="1" t="str">
        <f>_xll.BDP($D256,$M$5)</f>
        <v>UNITED STATES</v>
      </c>
      <c r="N256" s="1" t="str">
        <f>_xll.BDP($D256,$N$5)</f>
        <v>USD</v>
      </c>
      <c r="O256" s="4">
        <f>_xll.BDP($D256,$O$5)</f>
        <v>28.405364167616874</v>
      </c>
      <c r="P256" s="40" t="str">
        <f>_xll.BDP($D256,$P$5)</f>
        <v>#N/A N/A</v>
      </c>
      <c r="Q256" s="47">
        <f>_xll.BDP($D256,$Q$5)/1000000</f>
        <v>1156.6923976</v>
      </c>
      <c r="R256" s="47">
        <f>_xll.BDP($D256,$R$5)</f>
        <v>1196.1703976000001</v>
      </c>
      <c r="S256" s="47">
        <f t="shared" si="18"/>
        <v>39.478000000000065</v>
      </c>
      <c r="T256" s="40" t="str">
        <f>_xll.BDP($D256,$T$5)</f>
        <v>#N/A N/A</v>
      </c>
      <c r="U256" s="2">
        <f>VLOOKUP($D256,DATA!$B$3:$G$2400,6,0)</f>
        <v>0</v>
      </c>
      <c r="V256" s="2">
        <f>VLOOKUP($D256,DATA!$B$3:$AY$2400,47,0)</f>
        <v>0</v>
      </c>
      <c r="W256" s="2">
        <f>VLOOKUP($D256,DATA!$B$3:$AY$2400,48,0)</f>
        <v>0</v>
      </c>
      <c r="X256" s="2">
        <f>VLOOKUP($D256,DATA!$B$3:$AY$2400,49,0)</f>
        <v>0</v>
      </c>
      <c r="Y256" s="44">
        <f>VLOOKUP($D256,DATA!$B$3:$AY$2400,50,0)</f>
        <v>0</v>
      </c>
      <c r="Z256" s="45">
        <f t="shared" si="22"/>
        <v>-1</v>
      </c>
      <c r="AA256" s="42">
        <f>_xll.BDP($D256,$AA$5)</f>
        <v>61</v>
      </c>
      <c r="AB256" s="59">
        <f t="shared" si="20"/>
        <v>0.44139886578449894</v>
      </c>
      <c r="AC256" s="41">
        <f>$AD256/_xll.BDP($D256,$AC$5)-1</f>
        <v>-0.12071473093704554</v>
      </c>
      <c r="AD256" s="36">
        <f>_xll.BDP($D256,$AD$5)</f>
        <v>42.32</v>
      </c>
      <c r="AE256" s="37">
        <f t="shared" si="21"/>
        <v>-2.1502835538752284E-2</v>
      </c>
      <c r="AF256" s="38">
        <f>_xll.BDP($D256,$AF$5)</f>
        <v>43.23</v>
      </c>
      <c r="AG256" s="10">
        <f>_xll.BDP($D256,$AG$5)</f>
        <v>73.77</v>
      </c>
      <c r="AH256" s="12" t="e">
        <v>#NAME?</v>
      </c>
      <c r="AI256" s="10">
        <f>_xll.BDP($D256,$AI$5)</f>
        <v>35.409999999999997</v>
      </c>
      <c r="AJ256" s="12" t="e">
        <v>#NAME?</v>
      </c>
    </row>
    <row r="257" spans="3:36" x14ac:dyDescent="0.25">
      <c r="C257">
        <v>252</v>
      </c>
      <c r="D257" s="1" t="str">
        <f>DATA!B254</f>
        <v>KXS CN Equity</v>
      </c>
      <c r="E257" s="1" t="str">
        <f>_xll.BDP($D257,$E$5)</f>
        <v>KINAXIS INC</v>
      </c>
      <c r="F257" s="2" t="str">
        <f>_xll.BDP($D257,$F$5)</f>
        <v>Software</v>
      </c>
      <c r="G257" s="2" t="str">
        <f>_xll.BDP($D257,$G$5)</f>
        <v>Application Software</v>
      </c>
      <c r="H257" s="35" t="str">
        <f>_xll.BDP($D257,$H$5)</f>
        <v>01/03/2023</v>
      </c>
      <c r="I257" s="3">
        <f t="shared" ca="1" si="19"/>
        <v>23</v>
      </c>
      <c r="J257" s="2">
        <f>_xll.BDP($D257,$J$5)</f>
        <v>0</v>
      </c>
      <c r="K257" s="2" t="str">
        <f>_xll.BDP($D257,$K$5)</f>
        <v>#N/A Field Not Applicable</v>
      </c>
      <c r="L257" s="2" t="str">
        <f>_xll.BDP($D257,$L$5)</f>
        <v>#N/A Field Not Applicable</v>
      </c>
      <c r="M257" s="1" t="str">
        <f>_xll.BDP($D257,$M$5)</f>
        <v>CANADA</v>
      </c>
      <c r="N257" s="1" t="str">
        <f>_xll.BDP($D257,$N$5)</f>
        <v>CAD</v>
      </c>
      <c r="O257" s="4">
        <f>_xll.BDP($D257,$O$5)</f>
        <v>164.47802493186137</v>
      </c>
      <c r="P257" s="40">
        <f>_xll.BDP($D257,$P$5)</f>
        <v>524.24937191091249</v>
      </c>
      <c r="Q257" s="47">
        <f>_xll.BDP($D257,$Q$5)/1000000</f>
        <v>4566.2666854750005</v>
      </c>
      <c r="R257" s="47">
        <f>_xll.BDP($D257,$R$5)</f>
        <v>3215.6478800422401</v>
      </c>
      <c r="S257" s="47">
        <f t="shared" si="18"/>
        <v>-1350.6188054327604</v>
      </c>
      <c r="T257" s="40">
        <f>_xll.BDP($D257,$T$5)</f>
        <v>-4.0515923419782451</v>
      </c>
      <c r="U257" s="2">
        <f>VLOOKUP($D257,DATA!$B$3:$G$2400,6,0)</f>
        <v>0</v>
      </c>
      <c r="V257" s="2">
        <f>VLOOKUP($D257,DATA!$B$3:$AY$2400,47,0)</f>
        <v>0</v>
      </c>
      <c r="W257" s="2">
        <f>VLOOKUP($D257,DATA!$B$3:$AY$2400,48,0)</f>
        <v>0</v>
      </c>
      <c r="X257" s="2">
        <f>VLOOKUP($D257,DATA!$B$3:$AY$2400,49,0)</f>
        <v>0</v>
      </c>
      <c r="Y257" s="44">
        <f>VLOOKUP($D257,DATA!$B$3:$AY$2400,50,0)</f>
        <v>0</v>
      </c>
      <c r="Z257" s="45">
        <f t="shared" si="22"/>
        <v>-1</v>
      </c>
      <c r="AA257" s="42">
        <f>_xll.BDP($D257,$AA$5)</f>
        <v>209.22222900390625</v>
      </c>
      <c r="AB257" s="59">
        <f t="shared" si="20"/>
        <v>0.27831752308857016</v>
      </c>
      <c r="AC257" s="41">
        <f>$AD257/_xll.BDP($D257,$AC$5)-1</f>
        <v>7.7414258442498829E-2</v>
      </c>
      <c r="AD257" s="36">
        <f>_xll.BDP($D257,$AD$5)</f>
        <v>163.66999999999999</v>
      </c>
      <c r="AE257" s="37">
        <f t="shared" si="21"/>
        <v>9.8368668662551801E-3</v>
      </c>
      <c r="AF257" s="38">
        <f>_xll.BDP($D257,$AF$5)</f>
        <v>162.06</v>
      </c>
      <c r="AG257" s="10">
        <f>_xll.BDP($D257,$AG$5)</f>
        <v>173.45</v>
      </c>
      <c r="AH257" s="12" t="e">
        <v>#NAME?</v>
      </c>
      <c r="AI257" s="10">
        <f>_xll.BDP($D257,$AI$5)</f>
        <v>118.96</v>
      </c>
      <c r="AJ257" s="12" t="e">
        <v>#NAME?</v>
      </c>
    </row>
    <row r="258" spans="3:36" x14ac:dyDescent="0.25">
      <c r="C258">
        <v>253</v>
      </c>
      <c r="D258" s="1" t="str">
        <f>DATA!B255</f>
        <v>BRC US Equity</v>
      </c>
      <c r="E258" s="1" t="str">
        <f>_xll.BDP($D258,$E$5)</f>
        <v>BRADY CORP - A</v>
      </c>
      <c r="F258" s="2" t="str">
        <f>_xll.BDP($D258,$F$5)</f>
        <v>Commercial Services &amp; Supplies</v>
      </c>
      <c r="G258" s="2" t="str">
        <f>_xll.BDP($D258,$G$5)</f>
        <v>Commercial Printing</v>
      </c>
      <c r="H258" s="35" t="str">
        <f>_xll.BDP($D258,$H$5)</f>
        <v>17/02/2023</v>
      </c>
      <c r="I258" s="3">
        <f t="shared" ca="1" si="19"/>
        <v>11</v>
      </c>
      <c r="J258" s="2">
        <f>_xll.BDP($D258,$J$5)</f>
        <v>1.78</v>
      </c>
      <c r="K258" s="2" t="str">
        <f>_xll.BDP($D258,$K$5)</f>
        <v>09/01/2023</v>
      </c>
      <c r="L258" s="2" t="str">
        <f>_xll.BDP($D258,$L$5)</f>
        <v>31/01/2023</v>
      </c>
      <c r="M258" s="1" t="str">
        <f>_xll.BDP($D258,$M$5)</f>
        <v>UNITED STATES</v>
      </c>
      <c r="N258" s="1" t="str">
        <f>_xll.BDP($D258,$N$5)</f>
        <v>USD</v>
      </c>
      <c r="O258" s="4">
        <f>_xll.BDP($D258,$O$5)</f>
        <v>9.8127824114262854</v>
      </c>
      <c r="P258" s="40">
        <f>_xll.BDP($D258,$P$5)</f>
        <v>17.776285132292454</v>
      </c>
      <c r="Q258" s="47">
        <f>_xll.BDP($D258,$Q$5)/1000000</f>
        <v>2680.4546493000003</v>
      </c>
      <c r="R258" s="47">
        <f>_xll.BDP($D258,$R$5)</f>
        <v>2694.6676493000004</v>
      </c>
      <c r="S258" s="47">
        <f t="shared" si="18"/>
        <v>14.213000000000193</v>
      </c>
      <c r="T258" s="40">
        <f>_xll.BDP($D258,$T$5)</f>
        <v>5.9596289960081823E-2</v>
      </c>
      <c r="U258" s="2">
        <f>VLOOKUP($D258,DATA!$B$3:$G$2400,6,0)</f>
        <v>0</v>
      </c>
      <c r="V258" s="2">
        <f>VLOOKUP($D258,DATA!$B$3:$AY$2400,47,0)</f>
        <v>0</v>
      </c>
      <c r="W258" s="2">
        <f>VLOOKUP($D258,DATA!$B$3:$AY$2400,48,0)</f>
        <v>0</v>
      </c>
      <c r="X258" s="2">
        <f>VLOOKUP($D258,DATA!$B$3:$AY$2400,49,0)</f>
        <v>0</v>
      </c>
      <c r="Y258" s="44">
        <f>VLOOKUP($D258,DATA!$B$3:$AY$2400,50,0)</f>
        <v>0</v>
      </c>
      <c r="Z258" s="45">
        <f t="shared" si="22"/>
        <v>-1</v>
      </c>
      <c r="AA258" s="42">
        <f>_xll.BDP($D258,$AA$5)</f>
        <v>60.333332061767578</v>
      </c>
      <c r="AB258" s="59">
        <f t="shared" si="20"/>
        <v>0.11357202033531899</v>
      </c>
      <c r="AC258" s="41">
        <f>$AD258/_xll.BDP($D258,$AC$5)-1</f>
        <v>0.15031847133757958</v>
      </c>
      <c r="AD258" s="36">
        <f>_xll.BDP($D258,$AD$5)</f>
        <v>54.18</v>
      </c>
      <c r="AE258" s="37">
        <f t="shared" si="21"/>
        <v>-1.0889627168697E-2</v>
      </c>
      <c r="AF258" s="38">
        <f>_xll.BDP($D258,$AF$5)</f>
        <v>54.77</v>
      </c>
      <c r="AG258" s="10">
        <f>_xll.BDP($D258,$AG$5)</f>
        <v>55.72</v>
      </c>
      <c r="AH258" s="12" t="e">
        <v>#NAME?</v>
      </c>
      <c r="AI258" s="10">
        <f>_xll.BDP($D258,$AI$5)</f>
        <v>40.520000000000003</v>
      </c>
      <c r="AJ258" s="12" t="e">
        <v>#NAME?</v>
      </c>
    </row>
    <row r="259" spans="3:36" x14ac:dyDescent="0.25">
      <c r="C259">
        <v>254</v>
      </c>
      <c r="D259" s="1" t="str">
        <f>DATA!B256</f>
        <v>IPAR US Equity</v>
      </c>
      <c r="E259" s="1" t="str">
        <f>_xll.BDP($D259,$E$5)</f>
        <v>INTER PARFUMS</v>
      </c>
      <c r="F259" s="2" t="str">
        <f>_xll.BDP($D259,$F$5)</f>
        <v>Personal Products</v>
      </c>
      <c r="G259" s="2" t="str">
        <f>_xll.BDP($D259,$G$5)</f>
        <v>Personal Products</v>
      </c>
      <c r="H259" s="35" t="str">
        <f>_xll.BDP($D259,$H$5)</f>
        <v>28/02/2023</v>
      </c>
      <c r="I259" s="3">
        <f t="shared" ca="1" si="19"/>
        <v>22</v>
      </c>
      <c r="J259" s="2">
        <f>_xll.BDP($D259,$J$5)</f>
        <v>1</v>
      </c>
      <c r="K259" s="2" t="str">
        <f>_xll.BDP($D259,$K$5)</f>
        <v>14/12/2022</v>
      </c>
      <c r="L259" s="2" t="str">
        <f>_xll.BDP($D259,$L$5)</f>
        <v>30/12/2022</v>
      </c>
      <c r="M259" s="1" t="str">
        <f>_xll.BDP($D259,$M$5)</f>
        <v>UNITED STATES</v>
      </c>
      <c r="N259" s="1" t="str">
        <f>_xll.BDP($D259,$N$5)</f>
        <v>USD</v>
      </c>
      <c r="O259" s="4">
        <f>_xll.BDP($D259,$O$5)</f>
        <v>20.039009332267231</v>
      </c>
      <c r="P259" s="40">
        <f>_xll.BDP($D259,$P$5)</f>
        <v>36.574533118964723</v>
      </c>
      <c r="Q259" s="47">
        <f>_xll.BDP($D259,$Q$5)/1000000</f>
        <v>3753.9923562499998</v>
      </c>
      <c r="R259" s="47">
        <f>_xll.BDP($D259,$R$5)</f>
        <v>3882.7013562499997</v>
      </c>
      <c r="S259" s="47">
        <f t="shared" si="18"/>
        <v>128.70899999999983</v>
      </c>
      <c r="T259" s="40">
        <f>_xll.BDP($D259,$T$5)</f>
        <v>-0.14878051494314276</v>
      </c>
      <c r="U259" s="2">
        <f>VLOOKUP($D259,DATA!$B$3:$G$2400,6,0)</f>
        <v>0</v>
      </c>
      <c r="V259" s="2">
        <f>VLOOKUP($D259,DATA!$B$3:$AY$2400,47,0)</f>
        <v>0</v>
      </c>
      <c r="W259" s="2">
        <f>VLOOKUP($D259,DATA!$B$3:$AY$2400,48,0)</f>
        <v>0</v>
      </c>
      <c r="X259" s="2">
        <f>VLOOKUP($D259,DATA!$B$3:$AY$2400,49,0)</f>
        <v>0</v>
      </c>
      <c r="Y259" s="44">
        <f>VLOOKUP($D259,DATA!$B$3:$AY$2400,50,0)</f>
        <v>0</v>
      </c>
      <c r="Z259" s="45">
        <f t="shared" si="22"/>
        <v>-1</v>
      </c>
      <c r="AA259" s="42">
        <f>_xll.BDP($D259,$AA$5)</f>
        <v>121.25</v>
      </c>
      <c r="AB259" s="59">
        <f t="shared" si="20"/>
        <v>2.5543432292988166E-2</v>
      </c>
      <c r="AC259" s="41">
        <f>$AD259/_xll.BDP($D259,$AC$5)-1</f>
        <v>0.22492747617074182</v>
      </c>
      <c r="AD259" s="36">
        <f>_xll.BDP($D259,$AD$5)</f>
        <v>118.23</v>
      </c>
      <c r="AE259" s="37">
        <f t="shared" si="21"/>
        <v>-2.1145225408102848E-3</v>
      </c>
      <c r="AF259" s="38">
        <f>_xll.BDP($D259,$AF$5)</f>
        <v>118.48</v>
      </c>
      <c r="AG259" s="10">
        <f>_xll.BDP($D259,$AG$5)</f>
        <v>123.39</v>
      </c>
      <c r="AH259" s="12" t="e">
        <v>#NAME?</v>
      </c>
      <c r="AI259" s="10">
        <f>_xll.BDP($D259,$AI$5)</f>
        <v>64.52</v>
      </c>
      <c r="AJ259" s="12" t="e">
        <v>#NAME?</v>
      </c>
    </row>
    <row r="260" spans="3:36" x14ac:dyDescent="0.25">
      <c r="C260">
        <v>255</v>
      </c>
      <c r="D260" s="1" t="str">
        <f>DATA!B257</f>
        <v>ETSY US Equity</v>
      </c>
      <c r="E260" s="1" t="str">
        <f>_xll.BDP($D260,$E$5)</f>
        <v>ETSY INC</v>
      </c>
      <c r="F260" s="2" t="str">
        <f>_xll.BDP($D260,$F$5)</f>
        <v>Internet &amp; Direct Marketing Re</v>
      </c>
      <c r="G260" s="2" t="str">
        <f>_xll.BDP($D260,$G$5)</f>
        <v>Internet &amp; Direct Marketing Re</v>
      </c>
      <c r="H260" s="35" t="str">
        <f>_xll.BDP($D260,$H$5)</f>
        <v>24/02/2023</v>
      </c>
      <c r="I260" s="3">
        <f t="shared" ca="1" si="19"/>
        <v>18</v>
      </c>
      <c r="J260" s="2">
        <f>_xll.BDP($D260,$J$5)</f>
        <v>0</v>
      </c>
      <c r="K260" s="2" t="str">
        <f>_xll.BDP($D260,$K$5)</f>
        <v>#N/A Field Not Applicable</v>
      </c>
      <c r="L260" s="2" t="str">
        <f>_xll.BDP($D260,$L$5)</f>
        <v>#N/A Field Not Applicable</v>
      </c>
      <c r="M260" s="1" t="str">
        <f>_xll.BDP($D260,$M$5)</f>
        <v>UNITED STATES</v>
      </c>
      <c r="N260" s="1" t="str">
        <f>_xll.BDP($D260,$N$5)</f>
        <v>USD</v>
      </c>
      <c r="O260" s="4">
        <f>_xll.BDP($D260,$O$5)</f>
        <v>50.189260998142444</v>
      </c>
      <c r="P260" s="40">
        <f>_xll.BDP($D260,$P$5)</f>
        <v>50.465953332076452</v>
      </c>
      <c r="Q260" s="47">
        <f>_xll.BDP($D260,$Q$5)/1000000</f>
        <v>18329.127122280002</v>
      </c>
      <c r="R260" s="47">
        <f>_xll.BDP($D260,$R$5)</f>
        <v>19677.714122280002</v>
      </c>
      <c r="S260" s="47">
        <f t="shared" si="18"/>
        <v>1348.5869999999995</v>
      </c>
      <c r="T260" s="40" t="str">
        <f>_xll.BDP($D260,$T$5)</f>
        <v>#N/A N/A</v>
      </c>
      <c r="U260" s="2">
        <f>VLOOKUP($D260,DATA!$B$3:$G$2400,6,0)</f>
        <v>0</v>
      </c>
      <c r="V260" s="2">
        <f>VLOOKUP($D260,DATA!$B$3:$AY$2400,47,0)</f>
        <v>0</v>
      </c>
      <c r="W260" s="2">
        <f>VLOOKUP($D260,DATA!$B$3:$AY$2400,48,0)</f>
        <v>0</v>
      </c>
      <c r="X260" s="2">
        <f>VLOOKUP($D260,DATA!$B$3:$AY$2400,49,0)</f>
        <v>0</v>
      </c>
      <c r="Y260" s="44">
        <f>VLOOKUP($D260,DATA!$B$3:$AY$2400,50,0)</f>
        <v>0</v>
      </c>
      <c r="Z260" s="45">
        <f t="shared" si="22"/>
        <v>-1</v>
      </c>
      <c r="AA260" s="42">
        <f>_xll.BDP($D260,$AA$5)</f>
        <v>129.19047546386719</v>
      </c>
      <c r="AB260" s="59">
        <f t="shared" si="20"/>
        <v>-0.10936902923810154</v>
      </c>
      <c r="AC260" s="41">
        <f>$AD260/_xll.BDP($D260,$AC$5)-1</f>
        <v>0.2110118550676241</v>
      </c>
      <c r="AD260" s="36">
        <f>_xll.BDP($D260,$AD$5)</f>
        <v>145.05500000000001</v>
      </c>
      <c r="AE260" s="37">
        <f t="shared" si="21"/>
        <v>-1.6855675433456226E-2</v>
      </c>
      <c r="AF260" s="38">
        <f>_xll.BDP($D260,$AF$5)</f>
        <v>147.5</v>
      </c>
      <c r="AG260" s="10">
        <f>_xll.BDP($D260,$AG$5)</f>
        <v>163.84</v>
      </c>
      <c r="AH260" s="12" t="e">
        <v>#NAME?</v>
      </c>
      <c r="AI260" s="10">
        <f>_xll.BDP($D260,$AI$5)</f>
        <v>67.010000000000005</v>
      </c>
      <c r="AJ260" s="12" t="e">
        <v>#NAME?</v>
      </c>
    </row>
    <row r="261" spans="3:36" x14ac:dyDescent="0.25">
      <c r="C261">
        <v>256</v>
      </c>
      <c r="D261" s="1" t="str">
        <f>DATA!B258</f>
        <v>EBAY US Equity</v>
      </c>
      <c r="E261" s="1" t="str">
        <f>_xll.BDP($D261,$E$5)</f>
        <v>EBAY INC</v>
      </c>
      <c r="F261" s="2" t="str">
        <f>_xll.BDP($D261,$F$5)</f>
        <v>Internet &amp; Direct Marketing Re</v>
      </c>
      <c r="G261" s="2" t="str">
        <f>_xll.BDP($D261,$G$5)</f>
        <v>Internet &amp; Direct Marketing Re</v>
      </c>
      <c r="H261" s="35" t="str">
        <f>_xll.BDP($D261,$H$5)</f>
        <v>22/02/2023</v>
      </c>
      <c r="I261" s="3">
        <f t="shared" ca="1" si="19"/>
        <v>16</v>
      </c>
      <c r="J261" s="2">
        <f>_xll.BDP($D261,$J$5)</f>
        <v>0.72</v>
      </c>
      <c r="K261" s="2" t="str">
        <f>_xll.BDP($D261,$K$5)</f>
        <v>30/11/2022</v>
      </c>
      <c r="L261" s="2" t="str">
        <f>_xll.BDP($D261,$L$5)</f>
        <v>16/12/2022</v>
      </c>
      <c r="M261" s="1" t="str">
        <f>_xll.BDP($D261,$M$5)</f>
        <v>UNITED STATES</v>
      </c>
      <c r="N261" s="1" t="str">
        <f>_xll.BDP($D261,$N$5)</f>
        <v>USD</v>
      </c>
      <c r="O261" s="4">
        <f>_xll.BDP($D261,$O$5)</f>
        <v>12.661654135338345</v>
      </c>
      <c r="P261" s="40">
        <f>_xll.BDP($D261,$P$5)</f>
        <v>15.685915892356695</v>
      </c>
      <c r="Q261" s="47">
        <f>_xll.BDP($D261,$Q$5)/1000000</f>
        <v>27075.975145865003</v>
      </c>
      <c r="R261" s="47">
        <f>_xll.BDP($D261,$R$5)</f>
        <v>30641.975145865003</v>
      </c>
      <c r="S261" s="47">
        <f t="shared" si="18"/>
        <v>3566</v>
      </c>
      <c r="T261" s="40">
        <f>_xll.BDP($D261,$T$5)</f>
        <v>1.2170648464163822</v>
      </c>
      <c r="U261" s="2">
        <f>VLOOKUP($D261,DATA!$B$3:$G$2400,6,0)</f>
        <v>0</v>
      </c>
      <c r="V261" s="2">
        <f>VLOOKUP($D261,DATA!$B$3:$AY$2400,47,0)</f>
        <v>0</v>
      </c>
      <c r="W261" s="2">
        <f>VLOOKUP($D261,DATA!$B$3:$AY$2400,48,0)</f>
        <v>0</v>
      </c>
      <c r="X261" s="2">
        <f>VLOOKUP($D261,DATA!$B$3:$AY$2400,49,0)</f>
        <v>0</v>
      </c>
      <c r="Y261" s="44">
        <f>VLOOKUP($D261,DATA!$B$3:$AY$2400,50,0)</f>
        <v>0</v>
      </c>
      <c r="Z261" s="45">
        <f t="shared" si="22"/>
        <v>-1</v>
      </c>
      <c r="AA261" s="42">
        <f>_xll.BDP($D261,$AA$5)</f>
        <v>47.75555419921875</v>
      </c>
      <c r="AB261" s="59">
        <f t="shared" si="20"/>
        <v>-4.4506718703106185E-2</v>
      </c>
      <c r="AC261" s="41">
        <f>$AD261/_xll.BDP($D261,$AC$5)-1</f>
        <v>0.20520858451892932</v>
      </c>
      <c r="AD261" s="36">
        <f>_xll.BDP($D261,$AD$5)</f>
        <v>49.98</v>
      </c>
      <c r="AE261" s="37">
        <f t="shared" si="21"/>
        <v>-1.3605442176870744E-2</v>
      </c>
      <c r="AF261" s="38">
        <f>_xll.BDP($D261,$AF$5)</f>
        <v>50.66</v>
      </c>
      <c r="AG261" s="10">
        <f>_xll.BDP($D261,$AG$5)</f>
        <v>60.655000000000001</v>
      </c>
      <c r="AH261" s="12" t="e">
        <v>#NAME?</v>
      </c>
      <c r="AI261" s="10">
        <f>_xll.BDP($D261,$AI$5)</f>
        <v>35.92</v>
      </c>
      <c r="AJ261" s="12" t="e">
        <v>#NAME?</v>
      </c>
    </row>
    <row r="262" spans="3:36" x14ac:dyDescent="0.25">
      <c r="C262">
        <v>257</v>
      </c>
      <c r="D262" s="1" t="str">
        <f>DATA!B259</f>
        <v>AMZN US Equity</v>
      </c>
      <c r="E262" s="1" t="str">
        <f>_xll.BDP($D262,$E$5)</f>
        <v>AMAZON.COM INC</v>
      </c>
      <c r="F262" s="2" t="str">
        <f>_xll.BDP($D262,$F$5)</f>
        <v>Internet &amp; Direct Marketing Re</v>
      </c>
      <c r="G262" s="2" t="str">
        <f>_xll.BDP($D262,$G$5)</f>
        <v>Internet &amp; Direct Marketing Re</v>
      </c>
      <c r="H262" s="35" t="str">
        <f>_xll.BDP($D262,$H$5)</f>
        <v>28/04/2023</v>
      </c>
      <c r="I262" s="3">
        <f t="shared" ca="1" si="19"/>
        <v>81</v>
      </c>
      <c r="J262" s="2">
        <f>_xll.BDP($D262,$J$5)</f>
        <v>0</v>
      </c>
      <c r="K262" s="2" t="str">
        <f>_xll.BDP($D262,$K$5)</f>
        <v>#N/A Field Not Applicable</v>
      </c>
      <c r="L262" s="2" t="str">
        <f>_xll.BDP($D262,$L$5)</f>
        <v>#N/A Field Not Applicable</v>
      </c>
      <c r="M262" s="1" t="str">
        <f>_xll.BDP($D262,$M$5)</f>
        <v>UNITED STATES</v>
      </c>
      <c r="N262" s="1" t="str">
        <f>_xll.BDP($D262,$N$5)</f>
        <v>USD</v>
      </c>
      <c r="O262" s="4">
        <f>_xll.BDP($D262,$O$5)</f>
        <v>17.072347652716498</v>
      </c>
      <c r="P262" s="40">
        <f>_xll.BDP($D262,$P$5)</f>
        <v>141.63734708141405</v>
      </c>
      <c r="Q262" s="47">
        <f>_xll.BDP($D262,$Q$5)/1000000</f>
        <v>1038413.240557425</v>
      </c>
      <c r="R262" s="47">
        <f>_xll.BDP($D262,$R$5)</f>
        <v>1108505.240557425</v>
      </c>
      <c r="S262" s="47">
        <f t="shared" ref="S262:S325" si="23">R262-Q262</f>
        <v>70092</v>
      </c>
      <c r="T262" s="40">
        <f>_xll.BDP($D262,$T$5)</f>
        <v>1.1646865289709376</v>
      </c>
      <c r="U262" s="2">
        <f>VLOOKUP($D262,DATA!$B$3:$G$2400,6,0)</f>
        <v>0</v>
      </c>
      <c r="V262" s="2">
        <f>VLOOKUP($D262,DATA!$B$3:$AY$2400,47,0)</f>
        <v>0</v>
      </c>
      <c r="W262" s="2">
        <f>VLOOKUP($D262,DATA!$B$3:$AY$2400,48,0)</f>
        <v>0</v>
      </c>
      <c r="X262" s="2">
        <f>VLOOKUP($D262,DATA!$B$3:$AY$2400,49,0)</f>
        <v>0</v>
      </c>
      <c r="Y262" s="44">
        <f>VLOOKUP($D262,DATA!$B$3:$AY$2400,50,0)</f>
        <v>0</v>
      </c>
      <c r="Z262" s="45">
        <f t="shared" si="22"/>
        <v>-1</v>
      </c>
      <c r="AA262" s="42">
        <f>_xll.BDP($D262,$AA$5)</f>
        <v>134.73333740234375</v>
      </c>
      <c r="AB262" s="59">
        <f t="shared" si="20"/>
        <v>0.31916911345125309</v>
      </c>
      <c r="AC262" s="41">
        <f>$AD262/_xll.BDP($D262,$AC$5)-1</f>
        <v>0.21589285714285711</v>
      </c>
      <c r="AD262" s="36">
        <f>_xll.BDP($D262,$AD$5)</f>
        <v>102.13500000000001</v>
      </c>
      <c r="AE262" s="37">
        <f t="shared" si="21"/>
        <v>-1.2287658491212565E-2</v>
      </c>
      <c r="AF262" s="38">
        <f>_xll.BDP($D262,$AF$5)</f>
        <v>103.39</v>
      </c>
      <c r="AG262" s="10">
        <f>_xll.BDP($D262,$AG$5)</f>
        <v>170.83099999999999</v>
      </c>
      <c r="AH262" s="12" t="e">
        <v>#NAME?</v>
      </c>
      <c r="AI262" s="10">
        <f>_xll.BDP($D262,$AI$5)</f>
        <v>81.430000000000007</v>
      </c>
      <c r="AJ262" s="12" t="e">
        <v>#NAME?</v>
      </c>
    </row>
    <row r="263" spans="3:36" x14ac:dyDescent="0.25">
      <c r="C263">
        <v>258</v>
      </c>
      <c r="D263" s="1" t="str">
        <f>DATA!B260</f>
        <v>BKNG US Equity</v>
      </c>
      <c r="E263" s="1" t="str">
        <f>_xll.BDP($D263,$E$5)</f>
        <v>BOOKING HOLDINGS</v>
      </c>
      <c r="F263" s="2" t="str">
        <f>_xll.BDP($D263,$F$5)</f>
        <v>Hotels, Restaurants &amp; Leisure</v>
      </c>
      <c r="G263" s="2" t="str">
        <f>_xll.BDP($D263,$G$5)</f>
        <v>Hotels, Resorts &amp; Cruise Lines</v>
      </c>
      <c r="H263" s="35" t="str">
        <f>_xll.BDP($D263,$H$5)</f>
        <v>23/02/2023</v>
      </c>
      <c r="I263" s="3">
        <f t="shared" ref="I263:I326" ca="1" si="24">$H263-$I$5</f>
        <v>17</v>
      </c>
      <c r="J263" s="2">
        <f>_xll.BDP($D263,$J$5)</f>
        <v>0</v>
      </c>
      <c r="K263" s="2" t="str">
        <f>_xll.BDP($D263,$K$5)</f>
        <v>#N/A Field Not Applicable</v>
      </c>
      <c r="L263" s="2" t="str">
        <f>_xll.BDP($D263,$L$5)</f>
        <v>#N/A Field Not Applicable</v>
      </c>
      <c r="M263" s="1" t="str">
        <f>_xll.BDP($D263,$M$5)</f>
        <v>UNITED STATES</v>
      </c>
      <c r="N263" s="1" t="str">
        <f>_xll.BDP($D263,$N$5)</f>
        <v>USD</v>
      </c>
      <c r="O263" s="4">
        <f>_xll.BDP($D263,$O$5)</f>
        <v>30.726190983030204</v>
      </c>
      <c r="P263" s="40">
        <f>_xll.BDP($D263,$P$5)</f>
        <v>27.661986148287355</v>
      </c>
      <c r="Q263" s="47">
        <f>_xll.BDP($D263,$Q$5)/1000000</f>
        <v>94665.501414000013</v>
      </c>
      <c r="R263" s="47">
        <f>_xll.BDP($D263,$R$5)</f>
        <v>92348.501414000013</v>
      </c>
      <c r="S263" s="47">
        <f t="shared" si="23"/>
        <v>-2317</v>
      </c>
      <c r="T263" s="40">
        <f>_xll.BDP($D263,$T$5)</f>
        <v>-0.46063618290258451</v>
      </c>
      <c r="U263" s="2">
        <f>VLOOKUP($D263,DATA!$B$3:$G$2400,6,0)</f>
        <v>8.7155036269189186</v>
      </c>
      <c r="V263" s="2" t="str">
        <f>VLOOKUP($D263,DATA!$B$3:$AY$2400,47,0)</f>
        <v>Strategical</v>
      </c>
      <c r="W263" s="2">
        <f>VLOOKUP($D263,DATA!$B$3:$AY$2400,48,0)</f>
        <v>1538.4615384615383</v>
      </c>
      <c r="X263" s="2">
        <f>VLOOKUP($D263,DATA!$B$3:$AY$2400,49,0)</f>
        <v>1333.3333333333333</v>
      </c>
      <c r="Y263" s="44">
        <f>VLOOKUP($D263,DATA!$B$3:$AY$2400,50,0)</f>
        <v>2400</v>
      </c>
      <c r="Z263" s="45">
        <f t="shared" si="22"/>
        <v>-2.1805583859792144E-2</v>
      </c>
      <c r="AA263" s="42">
        <f>_xll.BDP($D263,$AA$5)</f>
        <v>2512.86962890625</v>
      </c>
      <c r="AB263" s="59">
        <f t="shared" ref="AB263:AB326" si="25">($AA263/$AD263)-1</f>
        <v>2.4197933118504267E-2</v>
      </c>
      <c r="AC263" s="41">
        <f>$AD263/_xll.BDP($D263,$AC$5)-1</f>
        <v>0.21744869199317218</v>
      </c>
      <c r="AD263" s="36">
        <f>_xll.BDP($D263,$AD$5)</f>
        <v>2453.5</v>
      </c>
      <c r="AE263" s="37">
        <f t="shared" ref="AE263:AE326" si="26">($AD263-$AF263)/$AD263</f>
        <v>-6.3990218055845266E-4</v>
      </c>
      <c r="AF263" s="38">
        <f>_xll.BDP($D263,$AF$5)</f>
        <v>2455.0700000000002</v>
      </c>
      <c r="AG263" s="10">
        <f>_xll.BDP($D263,$AG$5)</f>
        <v>2715.66</v>
      </c>
      <c r="AH263" s="12" t="e">
        <v>#NAME?</v>
      </c>
      <c r="AI263" s="10">
        <f>_xll.BDP($D263,$AI$5)</f>
        <v>1616.85</v>
      </c>
      <c r="AJ263" s="12" t="e">
        <v>#NAME?</v>
      </c>
    </row>
    <row r="264" spans="3:36" x14ac:dyDescent="0.25">
      <c r="C264">
        <v>259</v>
      </c>
      <c r="D264" s="1" t="str">
        <f>DATA!B261</f>
        <v>EXPE US Equity</v>
      </c>
      <c r="E264" s="1" t="str">
        <f>_xll.BDP($D264,$E$5)</f>
        <v>EXPEDIA GROUP IN</v>
      </c>
      <c r="F264" s="2" t="str">
        <f>_xll.BDP($D264,$F$5)</f>
        <v>Hotels, Restaurants &amp; Leisure</v>
      </c>
      <c r="G264" s="2" t="str">
        <f>_xll.BDP($D264,$G$5)</f>
        <v>Hotels, Resorts &amp; Cruise Lines</v>
      </c>
      <c r="H264" s="35" t="str">
        <f>_xll.BDP($D264,$H$5)</f>
        <v>09/02/2023</v>
      </c>
      <c r="I264" s="3">
        <f t="shared" ca="1" si="24"/>
        <v>3</v>
      </c>
      <c r="J264" s="2">
        <f>_xll.BDP($D264,$J$5)</f>
        <v>0</v>
      </c>
      <c r="K264" s="2" t="str">
        <f>_xll.BDP($D264,$K$5)</f>
        <v>23/04/2020</v>
      </c>
      <c r="L264" s="2" t="str">
        <f>_xll.BDP($D264,$L$5)</f>
        <v>#N/A Field Not Applicable</v>
      </c>
      <c r="M264" s="1" t="str">
        <f>_xll.BDP($D264,$M$5)</f>
        <v>UNITED STATES</v>
      </c>
      <c r="N264" s="1" t="str">
        <f>_xll.BDP($D264,$N$5)</f>
        <v>USD</v>
      </c>
      <c r="O264" s="4">
        <f>_xll.BDP($D264,$O$5)</f>
        <v>28.61900130543933</v>
      </c>
      <c r="P264" s="40">
        <f>_xll.BDP($D264,$P$5)</f>
        <v>33.347971973409209</v>
      </c>
      <c r="Q264" s="47">
        <f>_xll.BDP($D264,$Q$5)/1000000</f>
        <v>18385.163829659999</v>
      </c>
      <c r="R264" s="47">
        <f>_xll.BDP($D264,$R$5)</f>
        <v>19754.163829659999</v>
      </c>
      <c r="S264" s="47">
        <f t="shared" si="23"/>
        <v>1369</v>
      </c>
      <c r="T264" s="40">
        <f>_xll.BDP($D264,$T$5)</f>
        <v>-3.9748953974895397E-2</v>
      </c>
      <c r="U264" s="2">
        <f>VLOOKUP($D264,DATA!$B$3:$G$2400,6,0)</f>
        <v>0</v>
      </c>
      <c r="V264" s="2">
        <f>VLOOKUP($D264,DATA!$B$3:$AY$2400,47,0)</f>
        <v>0</v>
      </c>
      <c r="W264" s="2">
        <f>VLOOKUP($D264,DATA!$B$3:$AY$2400,48,0)</f>
        <v>0</v>
      </c>
      <c r="X264" s="2">
        <f>VLOOKUP($D264,DATA!$B$3:$AY$2400,49,0)</f>
        <v>0</v>
      </c>
      <c r="Y264" s="44">
        <f>VLOOKUP($D264,DATA!$B$3:$AY$2400,50,0)</f>
        <v>0</v>
      </c>
      <c r="Z264" s="45">
        <f t="shared" si="22"/>
        <v>-1</v>
      </c>
      <c r="AA264" s="42">
        <f>_xll.BDP($D264,$AA$5)</f>
        <v>123.13043212890625</v>
      </c>
      <c r="AB264" s="59">
        <f t="shared" si="25"/>
        <v>3.8812386137739407E-2</v>
      </c>
      <c r="AC264" s="41">
        <f>$AD264/_xll.BDP($D264,$AC$5)-1</f>
        <v>0.35308219178082201</v>
      </c>
      <c r="AD264" s="36">
        <f>_xll.BDP($D264,$AD$5)</f>
        <v>118.53</v>
      </c>
      <c r="AE264" s="37">
        <f t="shared" si="26"/>
        <v>-1.4342360583818586E-3</v>
      </c>
      <c r="AF264" s="38">
        <f>_xll.BDP($D264,$AF$5)</f>
        <v>118.7</v>
      </c>
      <c r="AG264" s="10">
        <f>_xll.BDP($D264,$AG$5)</f>
        <v>217.72</v>
      </c>
      <c r="AH264" s="12" t="e">
        <v>#NAME?</v>
      </c>
      <c r="AI264" s="10">
        <f>_xll.BDP($D264,$AI$5)</f>
        <v>82.39</v>
      </c>
      <c r="AJ264" s="12" t="e">
        <v>#NAME?</v>
      </c>
    </row>
    <row r="265" spans="3:36" x14ac:dyDescent="0.25">
      <c r="C265">
        <v>260</v>
      </c>
      <c r="D265" s="1" t="str">
        <f>DATA!B262</f>
        <v>TRIP US Equity</v>
      </c>
      <c r="E265" s="1" t="str">
        <f>_xll.BDP($D265,$E$5)</f>
        <v>TRIPADVISOR INC</v>
      </c>
      <c r="F265" s="2" t="str">
        <f>_xll.BDP($D265,$F$5)</f>
        <v>Interactive Media &amp; Services</v>
      </c>
      <c r="G265" s="2" t="str">
        <f>_xll.BDP($D265,$G$5)</f>
        <v>Interactive Media &amp; Services</v>
      </c>
      <c r="H265" s="35" t="str">
        <f>_xll.BDP($D265,$H$5)</f>
        <v>14/02/2023</v>
      </c>
      <c r="I265" s="3">
        <f t="shared" ca="1" si="24"/>
        <v>8</v>
      </c>
      <c r="J265" s="2">
        <f>_xll.BDP($D265,$J$5)</f>
        <v>0</v>
      </c>
      <c r="K265" s="2" t="str">
        <f>_xll.BDP($D265,$K$5)</f>
        <v>19/11/2019</v>
      </c>
      <c r="L265" s="2" t="str">
        <f>_xll.BDP($D265,$L$5)</f>
        <v>04/12/2019</v>
      </c>
      <c r="M265" s="1" t="str">
        <f>_xll.BDP($D265,$M$5)</f>
        <v>UNITED STATES</v>
      </c>
      <c r="N265" s="1" t="str">
        <f>_xll.BDP($D265,$N$5)</f>
        <v>USD</v>
      </c>
      <c r="O265" s="4">
        <f>_xll.BDP($D265,$O$5)</f>
        <v>37.463215391028037</v>
      </c>
      <c r="P265" s="40" t="str">
        <f>_xll.BDP($D265,$P$5)</f>
        <v>#N/A N/A</v>
      </c>
      <c r="Q265" s="47">
        <f>_xll.BDP($D265,$Q$5)/1000000</f>
        <v>3325.5632729550002</v>
      </c>
      <c r="R265" s="47">
        <f>_xll.BDP($D265,$R$5)</f>
        <v>3194.5632729550002</v>
      </c>
      <c r="S265" s="47">
        <f t="shared" si="23"/>
        <v>-131</v>
      </c>
      <c r="T265" s="40">
        <f>_xll.BDP($D265,$T$5)</f>
        <v>-0.44406779661016949</v>
      </c>
      <c r="U265" s="2">
        <f>VLOOKUP($D265,DATA!$B$3:$G$2400,6,0)</f>
        <v>0</v>
      </c>
      <c r="V265" s="2">
        <f>VLOOKUP($D265,DATA!$B$3:$AY$2400,47,0)</f>
        <v>0</v>
      </c>
      <c r="W265" s="2">
        <f>VLOOKUP($D265,DATA!$B$3:$AY$2400,48,0)</f>
        <v>0</v>
      </c>
      <c r="X265" s="2">
        <f>VLOOKUP($D265,DATA!$B$3:$AY$2400,49,0)</f>
        <v>0</v>
      </c>
      <c r="Y265" s="44">
        <f>VLOOKUP($D265,DATA!$B$3:$AY$2400,50,0)</f>
        <v>0</v>
      </c>
      <c r="Z265" s="45">
        <f t="shared" si="22"/>
        <v>-1</v>
      </c>
      <c r="AA265" s="42">
        <f>_xll.BDP($D265,$AA$5)</f>
        <v>24.8125</v>
      </c>
      <c r="AB265" s="59">
        <f t="shared" si="25"/>
        <v>4.1885366365735921E-2</v>
      </c>
      <c r="AC265" s="41">
        <f>$AD265/_xll.BDP($D265,$AC$5)-1</f>
        <v>0.32452725250278092</v>
      </c>
      <c r="AD265" s="36">
        <f>_xll.BDP($D265,$AD$5)</f>
        <v>23.815000000000001</v>
      </c>
      <c r="AE265" s="37">
        <f t="shared" si="26"/>
        <v>-4.8288893554481807E-3</v>
      </c>
      <c r="AF265" s="38">
        <f>_xll.BDP($D265,$AF$5)</f>
        <v>23.93</v>
      </c>
      <c r="AG265" s="10">
        <f>_xll.BDP($D265,$AG$5)</f>
        <v>30.48</v>
      </c>
      <c r="AH265" s="12" t="e">
        <v>#NAME?</v>
      </c>
      <c r="AI265" s="10">
        <f>_xll.BDP($D265,$AI$5)</f>
        <v>16.87</v>
      </c>
      <c r="AJ265" s="12" t="e">
        <v>#NAME?</v>
      </c>
    </row>
    <row r="266" spans="3:36" x14ac:dyDescent="0.25">
      <c r="C266">
        <v>261</v>
      </c>
      <c r="D266" s="1" t="str">
        <f>DATA!B263</f>
        <v>GRUB US Equity</v>
      </c>
      <c r="E266" s="1" t="str">
        <f>_xll.BDP($D266,$E$5)</f>
        <v>JUST EAT-S ADR</v>
      </c>
      <c r="F266" s="2" t="str">
        <f>_xll.BDP($D266,$F$5)</f>
        <v>Internet &amp; Direct Marketing Re</v>
      </c>
      <c r="G266" s="2" t="str">
        <f>_xll.BDP($D266,$G$5)</f>
        <v>Internet &amp; Direct Marketing Re</v>
      </c>
      <c r="H266" s="35" t="str">
        <f>_xll.BDP($D266,$H$5)</f>
        <v>01/03/2023</v>
      </c>
      <c r="I266" s="3">
        <f t="shared" ca="1" si="24"/>
        <v>23</v>
      </c>
      <c r="J266" s="2" t="str">
        <f>_xll.BDP($D266,$J$5)</f>
        <v>#N/A Field Not Applicable</v>
      </c>
      <c r="K266" s="2" t="str">
        <f>_xll.BDP($D266,$K$5)</f>
        <v>#N/A N/A</v>
      </c>
      <c r="L266" s="2" t="str">
        <f>_xll.BDP($D266,$L$5)</f>
        <v>#N/A N/A</v>
      </c>
      <c r="M266" s="1" t="str">
        <f>_xll.BDP($D266,$M$5)</f>
        <v>NETHERLANDS</v>
      </c>
      <c r="N266" s="1" t="str">
        <f>_xll.BDP($D266,$N$5)</f>
        <v>USD</v>
      </c>
      <c r="O266" s="4" t="str">
        <f>_xll.BDP($D266,$O$5)</f>
        <v>#N/A Field Not Applicable</v>
      </c>
      <c r="P266" s="40" t="str">
        <f>_xll.BDP($D266,$P$5)</f>
        <v>#N/A Field Not Applicable</v>
      </c>
      <c r="Q266" s="47" t="e">
        <f>_xll.BDP($D266,$Q$5)/1000000</f>
        <v>#VALUE!</v>
      </c>
      <c r="R266" s="47" t="str">
        <f>_xll.BDP($D266,$R$5)</f>
        <v>#N/A N/A</v>
      </c>
      <c r="S266" s="47" t="e">
        <f t="shared" si="23"/>
        <v>#VALUE!</v>
      </c>
      <c r="T266" s="40" t="str">
        <f>_xll.BDP($D266,$T$5)</f>
        <v>#N/A N/A</v>
      </c>
      <c r="U266" s="2">
        <f>VLOOKUP($D266,DATA!$B$3:$G$2400,6,0)</f>
        <v>0</v>
      </c>
      <c r="V266" s="2">
        <f>VLOOKUP($D266,DATA!$B$3:$AY$2400,47,0)</f>
        <v>0</v>
      </c>
      <c r="W266" s="2">
        <f>VLOOKUP($D266,DATA!$B$3:$AY$2400,48,0)</f>
        <v>0</v>
      </c>
      <c r="X266" s="2">
        <f>VLOOKUP($D266,DATA!$B$3:$AY$2400,49,0)</f>
        <v>0</v>
      </c>
      <c r="Y266" s="44">
        <f>VLOOKUP($D266,DATA!$B$3:$AY$2400,50,0)</f>
        <v>0</v>
      </c>
      <c r="Z266" s="45" t="e">
        <f t="shared" si="22"/>
        <v>#VALUE!</v>
      </c>
      <c r="AA266" s="42" t="str">
        <f>_xll.BDP($D266,$AA$5)</f>
        <v>#N/A N/A</v>
      </c>
      <c r="AB266" s="59" t="e">
        <f t="shared" si="25"/>
        <v>#VALUE!</v>
      </c>
      <c r="AC266" s="41" t="e">
        <f>$AD266/_xll.BDP($D266,$AC$5)-1</f>
        <v>#VALUE!</v>
      </c>
      <c r="AD266" s="36" t="str">
        <f>_xll.BDP($D266,$AD$5)</f>
        <v>#N/A Real Time</v>
      </c>
      <c r="AE266" s="37" t="e">
        <f t="shared" si="26"/>
        <v>#VALUE!</v>
      </c>
      <c r="AF266" s="38" t="str">
        <f>_xll.BDP($D266,$AF$5)</f>
        <v>#N/A N/A</v>
      </c>
      <c r="AG266" s="10" t="str">
        <f>_xll.BDP($D266,$AG$5)</f>
        <v>#N/A N/A</v>
      </c>
      <c r="AH266" s="12" t="e">
        <v>#NAME?</v>
      </c>
      <c r="AI266" s="10" t="str">
        <f>_xll.BDP($D266,$AI$5)</f>
        <v>#N/A N/A</v>
      </c>
      <c r="AJ266" s="12" t="e">
        <v>#NAME?</v>
      </c>
    </row>
    <row r="267" spans="3:36" x14ac:dyDescent="0.25">
      <c r="C267">
        <v>262</v>
      </c>
      <c r="D267" s="1" t="str">
        <f>DATA!B264</f>
        <v>ZG US Equity</v>
      </c>
      <c r="E267" s="1" t="str">
        <f>_xll.BDP($D267,$E$5)</f>
        <v>ZILLOW GROUP I-A</v>
      </c>
      <c r="F267" s="2" t="str">
        <f>_xll.BDP($D267,$F$5)</f>
        <v>Real Estate Management &amp; Devel</v>
      </c>
      <c r="G267" s="2" t="str">
        <f>_xll.BDP($D267,$G$5)</f>
        <v>Real Estate Services</v>
      </c>
      <c r="H267" s="35" t="str">
        <f>_xll.BDP($D267,$H$5)</f>
        <v>15/02/2023</v>
      </c>
      <c r="I267" s="3">
        <f t="shared" ca="1" si="24"/>
        <v>9</v>
      </c>
      <c r="J267" s="2">
        <f>_xll.BDP($D267,$J$5)</f>
        <v>0</v>
      </c>
      <c r="K267" s="2" t="str">
        <f>_xll.BDP($D267,$K$5)</f>
        <v>#N/A Field Not Applicable</v>
      </c>
      <c r="L267" s="2" t="str">
        <f>_xll.BDP($D267,$L$5)</f>
        <v>#N/A Field Not Applicable</v>
      </c>
      <c r="M267" s="1" t="str">
        <f>_xll.BDP($D267,$M$5)</f>
        <v>UNITED STATES</v>
      </c>
      <c r="N267" s="1" t="str">
        <f>_xll.BDP($D267,$N$5)</f>
        <v>USD</v>
      </c>
      <c r="O267" s="4" t="str">
        <f>_xll.BDP($D267,$O$5)</f>
        <v>#N/A N/A</v>
      </c>
      <c r="P267" s="40" t="str">
        <f>_xll.BDP($D267,$P$5)</f>
        <v>#N/A N/A</v>
      </c>
      <c r="Q267" s="47">
        <f>_xll.BDP($D267,$Q$5)/1000000</f>
        <v>10666.883279437749</v>
      </c>
      <c r="R267" s="47">
        <f>_xll.BDP($D267,$R$5)</f>
        <v>9052.8832794377486</v>
      </c>
      <c r="S267" s="47">
        <f t="shared" si="23"/>
        <v>-1614</v>
      </c>
      <c r="T267" s="40">
        <f>_xll.BDP($D267,$T$5)</f>
        <v>-35.021481577919531</v>
      </c>
      <c r="U267" s="2">
        <f>VLOOKUP($D267,DATA!$B$3:$G$2400,6,0)</f>
        <v>0</v>
      </c>
      <c r="V267" s="2">
        <f>VLOOKUP($D267,DATA!$B$3:$AY$2400,47,0)</f>
        <v>0</v>
      </c>
      <c r="W267" s="2">
        <f>VLOOKUP($D267,DATA!$B$3:$AY$2400,48,0)</f>
        <v>0</v>
      </c>
      <c r="X267" s="2">
        <f>VLOOKUP($D267,DATA!$B$3:$AY$2400,49,0)</f>
        <v>0</v>
      </c>
      <c r="Y267" s="44">
        <f>VLOOKUP($D267,DATA!$B$3:$AY$2400,50,0)</f>
        <v>0</v>
      </c>
      <c r="Z267" s="45">
        <f t="shared" si="22"/>
        <v>-1</v>
      </c>
      <c r="AA267" s="42">
        <f>_xll.BDP($D267,$AA$5)</f>
        <v>45.555557250976563</v>
      </c>
      <c r="AB267" s="59">
        <f t="shared" si="25"/>
        <v>2.7646227181966188E-2</v>
      </c>
      <c r="AC267" s="41">
        <f>$AD267/_xll.BDP($D267,$AC$5)-1</f>
        <v>0.42037808394745269</v>
      </c>
      <c r="AD267" s="36">
        <f>_xll.BDP($D267,$AD$5)</f>
        <v>44.33</v>
      </c>
      <c r="AE267" s="37">
        <f t="shared" si="26"/>
        <v>-1.5790660951951339E-2</v>
      </c>
      <c r="AF267" s="38">
        <f>_xll.BDP($D267,$AF$5)</f>
        <v>45.03</v>
      </c>
      <c r="AG267" s="10">
        <f>_xll.BDP($D267,$AG$5)</f>
        <v>65.16</v>
      </c>
      <c r="AH267" s="12" t="e">
        <v>#NAME?</v>
      </c>
      <c r="AI267" s="10">
        <f>_xll.BDP($D267,$AI$5)</f>
        <v>26.2135</v>
      </c>
      <c r="AJ267" s="12" t="e">
        <v>#NAME?</v>
      </c>
    </row>
    <row r="268" spans="3:36" x14ac:dyDescent="0.25">
      <c r="C268">
        <v>263</v>
      </c>
      <c r="D268" s="1" t="str">
        <f>DATA!B265</f>
        <v>IAC US Equity</v>
      </c>
      <c r="E268" s="1" t="str">
        <f>_xll.BDP($D268,$E$5)</f>
        <v>IAC INC</v>
      </c>
      <c r="F268" s="2" t="str">
        <f>_xll.BDP($D268,$F$5)</f>
        <v>Interactive Media &amp; Services</v>
      </c>
      <c r="G268" s="2" t="str">
        <f>_xll.BDP($D268,$G$5)</f>
        <v>Interactive Media &amp; Services</v>
      </c>
      <c r="H268" s="35" t="str">
        <f>_xll.BDP($D268,$H$5)</f>
        <v>13/02/2023</v>
      </c>
      <c r="I268" s="3">
        <f t="shared" ca="1" si="24"/>
        <v>7</v>
      </c>
      <c r="J268" s="2">
        <f>_xll.BDP($D268,$J$5)</f>
        <v>0</v>
      </c>
      <c r="K268" s="2" t="str">
        <f>_xll.BDP($D268,$K$5)</f>
        <v>#N/A Field Not Applicable</v>
      </c>
      <c r="L268" s="2" t="str">
        <f>_xll.BDP($D268,$L$5)</f>
        <v>#N/A Field Not Applicable</v>
      </c>
      <c r="M268" s="1" t="str">
        <f>_xll.BDP($D268,$M$5)</f>
        <v>UNITED STATES</v>
      </c>
      <c r="N268" s="1" t="str">
        <f>_xll.BDP($D268,$N$5)</f>
        <v>USD</v>
      </c>
      <c r="O268" s="4">
        <f>_xll.BDP($D268,$O$5)</f>
        <v>464.31159544980011</v>
      </c>
      <c r="P268" s="40" t="str">
        <f>_xll.BDP($D268,$P$5)</f>
        <v>#N/A N/A</v>
      </c>
      <c r="Q268" s="47">
        <f>_xll.BDP($D268,$Q$5)/1000000</f>
        <v>4776.0302637499999</v>
      </c>
      <c r="R268" s="47">
        <f>_xll.BDP($D268,$R$5)</f>
        <v>5875.3792637500001</v>
      </c>
      <c r="S268" s="47">
        <f t="shared" si="23"/>
        <v>1099.3490000000002</v>
      </c>
      <c r="T268" s="40" t="str">
        <f>_xll.BDP($D268,$T$5)</f>
        <v>#N/A N/A</v>
      </c>
      <c r="U268" s="2">
        <f>VLOOKUP($D268,DATA!$B$3:$G$2400,6,0)</f>
        <v>0</v>
      </c>
      <c r="V268" s="2">
        <f>VLOOKUP($D268,DATA!$B$3:$AY$2400,47,0)</f>
        <v>0</v>
      </c>
      <c r="W268" s="2">
        <f>VLOOKUP($D268,DATA!$B$3:$AY$2400,48,0)</f>
        <v>0</v>
      </c>
      <c r="X268" s="2">
        <f>VLOOKUP($D268,DATA!$B$3:$AY$2400,49,0)</f>
        <v>0</v>
      </c>
      <c r="Y268" s="44">
        <f>VLOOKUP($D268,DATA!$B$3:$AY$2400,50,0)</f>
        <v>0</v>
      </c>
      <c r="Z268" s="45">
        <f t="shared" si="22"/>
        <v>-1</v>
      </c>
      <c r="AA268" s="42">
        <f>_xll.BDP($D268,$AA$5)</f>
        <v>82.599998474121094</v>
      </c>
      <c r="AB268" s="59">
        <f t="shared" si="25"/>
        <v>0.53161502826109941</v>
      </c>
      <c r="AC268" s="41">
        <f>$AD268/_xll.BDP($D268,$AC$5)-1</f>
        <v>0.21463963963963972</v>
      </c>
      <c r="AD268" s="36">
        <f>_xll.BDP($D268,$AD$5)</f>
        <v>53.93</v>
      </c>
      <c r="AE268" s="37">
        <f t="shared" si="26"/>
        <v>-4.320415353235673E-2</v>
      </c>
      <c r="AF268" s="38">
        <f>_xll.BDP($D268,$AF$5)</f>
        <v>56.26</v>
      </c>
      <c r="AG268" s="10">
        <f>_xll.BDP($D268,$AG$5)</f>
        <v>138.76</v>
      </c>
      <c r="AH268" s="12" t="e">
        <v>#NAME?</v>
      </c>
      <c r="AI268" s="10">
        <f>_xll.BDP($D268,$AI$5)</f>
        <v>41.52</v>
      </c>
      <c r="AJ268" s="12" t="e">
        <v>#NAME?</v>
      </c>
    </row>
    <row r="269" spans="3:36" x14ac:dyDescent="0.25">
      <c r="C269">
        <v>264</v>
      </c>
      <c r="D269" s="1" t="str">
        <f>DATA!B266</f>
        <v>MTCH US Equity</v>
      </c>
      <c r="E269" s="1" t="str">
        <f>_xll.BDP($D269,$E$5)</f>
        <v>MATCH GROUP INC</v>
      </c>
      <c r="F269" s="2" t="str">
        <f>_xll.BDP($D269,$F$5)</f>
        <v>Interactive Media &amp; Services</v>
      </c>
      <c r="G269" s="2" t="str">
        <f>_xll.BDP($D269,$G$5)</f>
        <v>Interactive Media &amp; Services</v>
      </c>
      <c r="H269" s="35" t="str">
        <f>_xll.BDP($D269,$H$5)</f>
        <v>03/05/2023</v>
      </c>
      <c r="I269" s="3">
        <f t="shared" ca="1" si="24"/>
        <v>86</v>
      </c>
      <c r="J269" s="2">
        <f>_xll.BDP($D269,$J$5)</f>
        <v>0</v>
      </c>
      <c r="K269" s="2" t="str">
        <f>_xll.BDP($D269,$K$5)</f>
        <v>#N/A Field Not Applicable</v>
      </c>
      <c r="L269" s="2" t="str">
        <f>_xll.BDP($D269,$L$5)</f>
        <v>#N/A Field Not Applicable</v>
      </c>
      <c r="M269" s="1" t="str">
        <f>_xll.BDP($D269,$M$5)</f>
        <v>UNITED STATES</v>
      </c>
      <c r="N269" s="1" t="str">
        <f>_xll.BDP($D269,$N$5)</f>
        <v>USD</v>
      </c>
      <c r="O269" s="4">
        <f>_xll.BDP($D269,$O$5)</f>
        <v>16.050074757583886</v>
      </c>
      <c r="P269" s="40">
        <f>_xll.BDP($D269,$P$5)</f>
        <v>75.602263979189942</v>
      </c>
      <c r="Q269" s="47">
        <f>_xll.BDP($D269,$Q$5)/1000000</f>
        <v>13142.748817829999</v>
      </c>
      <c r="R269" s="47">
        <f>_xll.BDP($D269,$R$5)</f>
        <v>16398.35081783</v>
      </c>
      <c r="S269" s="47">
        <f t="shared" si="23"/>
        <v>3255.6020000000008</v>
      </c>
      <c r="T269" s="40">
        <f>_xll.BDP($D269,$T$5)</f>
        <v>3.5190429645263697</v>
      </c>
      <c r="U269" s="2">
        <f>VLOOKUP($D269,DATA!$B$3:$G$2400,6,0)</f>
        <v>0</v>
      </c>
      <c r="V269" s="2">
        <f>VLOOKUP($D269,DATA!$B$3:$AY$2400,47,0)</f>
        <v>0</v>
      </c>
      <c r="W269" s="2">
        <f>VLOOKUP($D269,DATA!$B$3:$AY$2400,48,0)</f>
        <v>0</v>
      </c>
      <c r="X269" s="2">
        <f>VLOOKUP($D269,DATA!$B$3:$AY$2400,49,0)</f>
        <v>0</v>
      </c>
      <c r="Y269" s="44">
        <f>VLOOKUP($D269,DATA!$B$3:$AY$2400,50,0)</f>
        <v>0</v>
      </c>
      <c r="Z269" s="45">
        <f t="shared" si="22"/>
        <v>-1</v>
      </c>
      <c r="AA269" s="42">
        <f>_xll.BDP($D269,$AA$5)</f>
        <v>62.608695983886719</v>
      </c>
      <c r="AB269" s="59">
        <f t="shared" si="25"/>
        <v>0.30720734907373859</v>
      </c>
      <c r="AC269" s="41">
        <f>$AD269/_xll.BDP($D269,$AC$5)-1</f>
        <v>0.15437454808387563</v>
      </c>
      <c r="AD269" s="36">
        <f>_xll.BDP($D269,$AD$5)</f>
        <v>47.895000000000003</v>
      </c>
      <c r="AE269" s="37">
        <f t="shared" si="26"/>
        <v>-1.1587848418415276E-2</v>
      </c>
      <c r="AF269" s="38">
        <f>_xll.BDP($D269,$AF$5)</f>
        <v>48.45</v>
      </c>
      <c r="AG269" s="10">
        <f>_xll.BDP($D269,$AG$5)</f>
        <v>118.95</v>
      </c>
      <c r="AH269" s="12" t="e">
        <v>#NAME?</v>
      </c>
      <c r="AI269" s="10">
        <f>_xll.BDP($D269,$AI$5)</f>
        <v>38.64</v>
      </c>
      <c r="AJ269" s="12" t="e">
        <v>#NAME?</v>
      </c>
    </row>
    <row r="270" spans="3:36" x14ac:dyDescent="0.25">
      <c r="C270">
        <v>265</v>
      </c>
      <c r="D270" s="1" t="str">
        <f>DATA!B267</f>
        <v>CDW US Equity</v>
      </c>
      <c r="E270" s="1" t="str">
        <f>_xll.BDP($D270,$E$5)</f>
        <v>CDW CORP/DE</v>
      </c>
      <c r="F270" s="2" t="str">
        <f>_xll.BDP($D270,$F$5)</f>
        <v>Electronic Equipment, Instrume</v>
      </c>
      <c r="G270" s="2" t="str">
        <f>_xll.BDP($D270,$G$5)</f>
        <v>Technology Distributors</v>
      </c>
      <c r="H270" s="35" t="str">
        <f>_xll.BDP($D270,$H$5)</f>
        <v>08/02/2023</v>
      </c>
      <c r="I270" s="3">
        <f t="shared" ca="1" si="24"/>
        <v>2</v>
      </c>
      <c r="J270" s="2">
        <f>_xll.BDP($D270,$J$5)</f>
        <v>1.7</v>
      </c>
      <c r="K270" s="2" t="str">
        <f>_xll.BDP($D270,$K$5)</f>
        <v>23/11/2022</v>
      </c>
      <c r="L270" s="2" t="str">
        <f>_xll.BDP($D270,$L$5)</f>
        <v>09/12/2022</v>
      </c>
      <c r="M270" s="1" t="str">
        <f>_xll.BDP($D270,$M$5)</f>
        <v>UNITED STATES</v>
      </c>
      <c r="N270" s="1" t="str">
        <f>_xll.BDP($D270,$N$5)</f>
        <v>USD</v>
      </c>
      <c r="O270" s="4">
        <f>_xll.BDP($D270,$O$5)</f>
        <v>20.450742083061016</v>
      </c>
      <c r="P270" s="40">
        <f>_xll.BDP($D270,$P$5)</f>
        <v>24.740832682247373</v>
      </c>
      <c r="Q270" s="47">
        <f>_xll.BDP($D270,$Q$5)/1000000</f>
        <v>27177.031816859999</v>
      </c>
      <c r="R270" s="47">
        <f>_xll.BDP($D270,$R$5)</f>
        <v>33130.231816859996</v>
      </c>
      <c r="S270" s="47">
        <f t="shared" si="23"/>
        <v>5953.1999999999971</v>
      </c>
      <c r="T270" s="40">
        <f>_xll.BDP($D270,$T$5)</f>
        <v>3.1378874130297278</v>
      </c>
      <c r="U270" s="2">
        <f>VLOOKUP($D270,DATA!$B$3:$G$2400,6,0)</f>
        <v>0</v>
      </c>
      <c r="V270" s="2">
        <f>VLOOKUP($D270,DATA!$B$3:$AY$2400,47,0)</f>
        <v>0</v>
      </c>
      <c r="W270" s="2">
        <f>VLOOKUP($D270,DATA!$B$3:$AY$2400,48,0)</f>
        <v>0</v>
      </c>
      <c r="X270" s="2">
        <f>VLOOKUP($D270,DATA!$B$3:$AY$2400,49,0)</f>
        <v>0</v>
      </c>
      <c r="Y270" s="44">
        <f>VLOOKUP($D270,DATA!$B$3:$AY$2400,50,0)</f>
        <v>0</v>
      </c>
      <c r="Z270" s="45">
        <f t="shared" si="22"/>
        <v>-1</v>
      </c>
      <c r="AA270" s="42">
        <f>_xll.BDP($D270,$AA$5)</f>
        <v>216.39999389648438</v>
      </c>
      <c r="AB270" s="59">
        <f t="shared" si="25"/>
        <v>8.0325465011653829E-2</v>
      </c>
      <c r="AC270" s="41">
        <f>$AD270/_xll.BDP($D270,$AC$5)-1</f>
        <v>0.12168215925635573</v>
      </c>
      <c r="AD270" s="36">
        <f>_xll.BDP($D270,$AD$5)</f>
        <v>200.31</v>
      </c>
      <c r="AE270" s="37">
        <f t="shared" si="26"/>
        <v>-3.8440417353103203E-3</v>
      </c>
      <c r="AF270" s="38">
        <f>_xll.BDP($D270,$AF$5)</f>
        <v>201.08</v>
      </c>
      <c r="AG270" s="10">
        <f>_xll.BDP($D270,$AG$5)</f>
        <v>203.565</v>
      </c>
      <c r="AH270" s="12" t="e">
        <v>#NAME?</v>
      </c>
      <c r="AI270" s="10">
        <f>_xll.BDP($D270,$AI$5)</f>
        <v>147.91</v>
      </c>
      <c r="AJ270" s="12" t="e">
        <v>#NAME?</v>
      </c>
    </row>
    <row r="271" spans="3:36" x14ac:dyDescent="0.25">
      <c r="C271">
        <v>266</v>
      </c>
      <c r="D271" s="1" t="str">
        <f>DATA!B268</f>
        <v>CCOI US Equity</v>
      </c>
      <c r="E271" s="1" t="str">
        <f>_xll.BDP($D271,$E$5)</f>
        <v>COGENT COMMUNICA</v>
      </c>
      <c r="F271" s="2" t="str">
        <f>_xll.BDP($D271,$F$5)</f>
        <v>Diversified Telecommunication</v>
      </c>
      <c r="G271" s="2" t="str">
        <f>_xll.BDP($D271,$G$5)</f>
        <v>Alternative Carriers</v>
      </c>
      <c r="H271" s="35" t="str">
        <f>_xll.BDP($D271,$H$5)</f>
        <v>23/02/2023</v>
      </c>
      <c r="I271" s="3">
        <f t="shared" ca="1" si="24"/>
        <v>17</v>
      </c>
      <c r="J271" s="2">
        <f>_xll.BDP($D271,$J$5)</f>
        <v>3.17</v>
      </c>
      <c r="K271" s="2" t="str">
        <f>_xll.BDP($D271,$K$5)</f>
        <v>17/11/2022</v>
      </c>
      <c r="L271" s="2" t="str">
        <f>_xll.BDP($D271,$L$5)</f>
        <v>02/12/2022</v>
      </c>
      <c r="M271" s="1" t="str">
        <f>_xll.BDP($D271,$M$5)</f>
        <v>UNITED STATES</v>
      </c>
      <c r="N271" s="1" t="str">
        <f>_xll.BDP($D271,$N$5)</f>
        <v>USD</v>
      </c>
      <c r="O271" s="4">
        <f>_xll.BDP($D271,$O$5)</f>
        <v>20.19144157539802</v>
      </c>
      <c r="P271" s="40">
        <f>_xll.BDP($D271,$P$5)</f>
        <v>103.92098163498495</v>
      </c>
      <c r="Q271" s="47">
        <f>_xll.BDP($D271,$Q$5)/1000000</f>
        <v>3281.0062702800001</v>
      </c>
      <c r="R271" s="47">
        <f>_xll.BDP($D271,$R$5)</f>
        <v>4355.1122702800003</v>
      </c>
      <c r="S271" s="47">
        <f t="shared" si="23"/>
        <v>1074.1060000000002</v>
      </c>
      <c r="T271" s="40">
        <f>_xll.BDP($D271,$T$5)</f>
        <v>4.6197908826198608</v>
      </c>
      <c r="U271" s="2">
        <f>VLOOKUP($D271,DATA!$B$3:$G$2400,6,0)</f>
        <v>0</v>
      </c>
      <c r="V271" s="2">
        <f>VLOOKUP($D271,DATA!$B$3:$AY$2400,47,0)</f>
        <v>0</v>
      </c>
      <c r="W271" s="2">
        <f>VLOOKUP($D271,DATA!$B$3:$AY$2400,48,0)</f>
        <v>0</v>
      </c>
      <c r="X271" s="2">
        <f>VLOOKUP($D271,DATA!$B$3:$AY$2400,49,0)</f>
        <v>0</v>
      </c>
      <c r="Y271" s="44">
        <f>VLOOKUP($D271,DATA!$B$3:$AY$2400,50,0)</f>
        <v>0</v>
      </c>
      <c r="Z271" s="45">
        <f t="shared" si="22"/>
        <v>-1</v>
      </c>
      <c r="AA271" s="42">
        <f>_xll.BDP($D271,$AA$5)</f>
        <v>63.5</v>
      </c>
      <c r="AB271" s="59">
        <f t="shared" si="25"/>
        <v>-6.8640464418398994E-2</v>
      </c>
      <c r="AC271" s="41">
        <f>$AD271/_xll.BDP($D271,$AC$5)-1</f>
        <v>0.19446215837421166</v>
      </c>
      <c r="AD271" s="36">
        <f>_xll.BDP($D271,$AD$5)</f>
        <v>68.179900000000004</v>
      </c>
      <c r="AE271" s="37">
        <f t="shared" si="26"/>
        <v>-1.4228533629412805E-2</v>
      </c>
      <c r="AF271" s="38">
        <f>_xll.BDP($D271,$AF$5)</f>
        <v>69.150000000000006</v>
      </c>
      <c r="AG271" s="10">
        <f>_xll.BDP($D271,$AG$5)</f>
        <v>72.209999999999994</v>
      </c>
      <c r="AH271" s="12" t="e">
        <v>#NAME?</v>
      </c>
      <c r="AI271" s="10">
        <f>_xll.BDP($D271,$AI$5)</f>
        <v>46.75</v>
      </c>
      <c r="AJ271" s="12" t="e">
        <v>#NAME?</v>
      </c>
    </row>
    <row r="272" spans="3:36" x14ac:dyDescent="0.25">
      <c r="C272">
        <v>267</v>
      </c>
      <c r="D272" s="1" t="str">
        <f>DATA!B269</f>
        <v>FB US Equity</v>
      </c>
      <c r="E272" s="1" t="str">
        <f>_xll.BDP($D272,$E$5)</f>
        <v>META PLATFORMS-A</v>
      </c>
      <c r="F272" s="2" t="str">
        <f>_xll.BDP($D272,$F$5)</f>
        <v>Interactive Media &amp; Services</v>
      </c>
      <c r="G272" s="2" t="str">
        <f>_xll.BDP($D272,$G$5)</f>
        <v>Interactive Media &amp; Services</v>
      </c>
      <c r="H272" s="35" t="str">
        <f>_xll.BDP($D272,$H$5)</f>
        <v>27/04/2023</v>
      </c>
      <c r="I272" s="3">
        <f t="shared" ca="1" si="24"/>
        <v>80</v>
      </c>
      <c r="J272" s="2" t="str">
        <f>_xll.BDP($D272,$J$5)</f>
        <v>#N/A Field Not Applicable</v>
      </c>
      <c r="K272" s="2" t="str">
        <f>_xll.BDP($D272,$K$5)</f>
        <v>#N/A N/A</v>
      </c>
      <c r="L272" s="2" t="str">
        <f>_xll.BDP($D272,$L$5)</f>
        <v>#N/A N/A</v>
      </c>
      <c r="M272" s="1" t="str">
        <f>_xll.BDP($D272,$M$5)</f>
        <v>UNITED STATES</v>
      </c>
      <c r="N272" s="1" t="str">
        <f>_xll.BDP($D272,$N$5)</f>
        <v>USD</v>
      </c>
      <c r="O272" s="4" t="str">
        <f>_xll.BDP($D272,$O$5)</f>
        <v>#N/A Field Not Applicable</v>
      </c>
      <c r="P272" s="40" t="str">
        <f>_xll.BDP($D272,$P$5)</f>
        <v>#N/A Field Not Applicable</v>
      </c>
      <c r="Q272" s="47">
        <f>_xll.BDP($D272,$Q$5)/1000000</f>
        <v>485069.89623305999</v>
      </c>
      <c r="R272" s="47">
        <f>_xll.BDP($D272,$R$5)</f>
        <v>471609.89623305999</v>
      </c>
      <c r="S272" s="47">
        <f t="shared" si="23"/>
        <v>-13460</v>
      </c>
      <c r="T272" s="40">
        <f>_xll.BDP($D272,$T$5)</f>
        <v>-0.34086304700162073</v>
      </c>
      <c r="U272" s="2">
        <f>VLOOKUP($D272,DATA!$B$3:$G$2400,6,0)</f>
        <v>0.92281275644522354</v>
      </c>
      <c r="V272" s="2" t="str">
        <f>VLOOKUP($D272,DATA!$B$3:$AY$2400,47,0)</f>
        <v>Strategical</v>
      </c>
      <c r="W272" s="2">
        <f>VLOOKUP($D272,DATA!$B$3:$AY$2400,48,0)</f>
        <v>176.92307692307691</v>
      </c>
      <c r="X272" s="2">
        <f>VLOOKUP($D272,DATA!$B$3:$AY$2400,49,0)</f>
        <v>153.33333333333334</v>
      </c>
      <c r="Y272" s="44">
        <f>VLOOKUP($D272,DATA!$B$3:$AY$2400,50,0)</f>
        <v>280</v>
      </c>
      <c r="Z272" s="45" t="e">
        <f t="shared" si="22"/>
        <v>#VALUE!</v>
      </c>
      <c r="AA272" s="42">
        <f>_xll.BDP($D272,$AA$5)</f>
        <v>207.11111450195313</v>
      </c>
      <c r="AB272" s="59" t="e">
        <f t="shared" si="25"/>
        <v>#VALUE!</v>
      </c>
      <c r="AC272" s="41" t="e">
        <f>$AD272/_xll.BDP($D272,$AC$5)-1</f>
        <v>#VALUE!</v>
      </c>
      <c r="AD272" s="36" t="str">
        <f>_xll.BDP($D272,$AD$5)</f>
        <v>#N/A Real Time</v>
      </c>
      <c r="AE272" s="37" t="e">
        <f t="shared" si="26"/>
        <v>#VALUE!</v>
      </c>
      <c r="AF272" s="38" t="str">
        <f>_xll.BDP($D272,$AF$5)</f>
        <v>#N/A N/A</v>
      </c>
      <c r="AG272" s="10" t="str">
        <f>_xll.BDP($D272,$AG$5)</f>
        <v>#N/A N/A</v>
      </c>
      <c r="AH272" s="12" t="e">
        <v>#NAME?</v>
      </c>
      <c r="AI272" s="10" t="str">
        <f>_xll.BDP($D272,$AI$5)</f>
        <v>#N/A N/A</v>
      </c>
      <c r="AJ272" s="12" t="e">
        <v>#NAME?</v>
      </c>
    </row>
    <row r="273" spans="3:36" x14ac:dyDescent="0.25">
      <c r="C273">
        <v>268</v>
      </c>
      <c r="D273" s="1" t="str">
        <f>DATA!B270</f>
        <v>TWTR US Equity</v>
      </c>
      <c r="E273" s="1" t="str">
        <f>_xll.BDP($D273,$E$5)</f>
        <v>TWITTER INC</v>
      </c>
      <c r="F273" s="2" t="str">
        <f>_xll.BDP($D273,$F$5)</f>
        <v>Interactive Media &amp; Services</v>
      </c>
      <c r="G273" s="2" t="str">
        <f>_xll.BDP($D273,$G$5)</f>
        <v>Interactive Media &amp; Services</v>
      </c>
      <c r="H273" s="35" t="str">
        <f>_xll.BDP($D273,$H$5)</f>
        <v>#N/A N/A</v>
      </c>
      <c r="I273" s="3" t="e">
        <f t="shared" ca="1" si="24"/>
        <v>#VALUE!</v>
      </c>
      <c r="J273" s="2">
        <f>_xll.BDP($D273,$J$5)</f>
        <v>0</v>
      </c>
      <c r="K273" s="2" t="str">
        <f>_xll.BDP($D273,$K$5)</f>
        <v>#N/A Field Not Applicable</v>
      </c>
      <c r="L273" s="2" t="str">
        <f>_xll.BDP($D273,$L$5)</f>
        <v>#N/A Field Not Applicable</v>
      </c>
      <c r="M273" s="1" t="str">
        <f>_xll.BDP($D273,$M$5)</f>
        <v>UNITED STATES</v>
      </c>
      <c r="N273" s="1" t="str">
        <f>_xll.BDP($D273,$N$5)</f>
        <v>USD</v>
      </c>
      <c r="O273" s="4">
        <f>_xll.BDP($D273,$O$5)</f>
        <v>31.659086043979681</v>
      </c>
      <c r="P273" s="40" t="str">
        <f>_xll.BDP($D273,$P$5)</f>
        <v>#N/A N/A</v>
      </c>
      <c r="Q273" s="47" t="e">
        <f>_xll.BDP($D273,$Q$5)/1000000</f>
        <v>#VALUE!</v>
      </c>
      <c r="R273" s="47" t="str">
        <f>_xll.BDP($D273,$R$5)</f>
        <v>#N/A N/A</v>
      </c>
      <c r="S273" s="47" t="e">
        <f t="shared" si="23"/>
        <v>#VALUE!</v>
      </c>
      <c r="T273" s="40" t="str">
        <f>_xll.BDP($D273,$T$5)</f>
        <v>#N/A N/A</v>
      </c>
      <c r="U273" s="2">
        <f>VLOOKUP($D273,DATA!$B$3:$G$2400,6,0)</f>
        <v>0</v>
      </c>
      <c r="V273" s="2">
        <f>VLOOKUP($D273,DATA!$B$3:$AY$2400,47,0)</f>
        <v>0</v>
      </c>
      <c r="W273" s="2">
        <f>VLOOKUP($D273,DATA!$B$3:$AY$2400,48,0)</f>
        <v>0</v>
      </c>
      <c r="X273" s="2">
        <f>VLOOKUP($D273,DATA!$B$3:$AY$2400,49,0)</f>
        <v>0</v>
      </c>
      <c r="Y273" s="44">
        <f>VLOOKUP($D273,DATA!$B$3:$AY$2400,50,0)</f>
        <v>0</v>
      </c>
      <c r="Z273" s="45" t="e">
        <f t="shared" si="22"/>
        <v>#VALUE!</v>
      </c>
      <c r="AA273" s="42" t="str">
        <f>_xll.BDP($D273,$AA$5)</f>
        <v>#N/A N/A</v>
      </c>
      <c r="AB273" s="59" t="e">
        <f t="shared" si="25"/>
        <v>#VALUE!</v>
      </c>
      <c r="AC273" s="41" t="e">
        <f>$AD273/_xll.BDP($D273,$AC$5)-1</f>
        <v>#VALUE!</v>
      </c>
      <c r="AD273" s="36" t="str">
        <f>_xll.BDP($D273,$AD$5)</f>
        <v>#N/A Real Time</v>
      </c>
      <c r="AE273" s="37" t="e">
        <f t="shared" si="26"/>
        <v>#VALUE!</v>
      </c>
      <c r="AF273" s="38" t="str">
        <f>_xll.BDP($D273,$AF$5)</f>
        <v>#N/A N/A</v>
      </c>
      <c r="AG273" s="10">
        <f>_xll.BDP($D273,$AG$5)</f>
        <v>54.57</v>
      </c>
      <c r="AH273" s="12" t="e">
        <v>#NAME?</v>
      </c>
      <c r="AI273" s="10">
        <f>_xll.BDP($D273,$AI$5)</f>
        <v>31.3</v>
      </c>
      <c r="AJ273" s="12" t="e">
        <v>#NAME?</v>
      </c>
    </row>
    <row r="274" spans="3:36" x14ac:dyDescent="0.25">
      <c r="C274">
        <v>269</v>
      </c>
      <c r="D274" s="1" t="str">
        <f>DATA!B271</f>
        <v>NFLX US Equity</v>
      </c>
      <c r="E274" s="1" t="str">
        <f>_xll.BDP($D274,$E$5)</f>
        <v>NETFLIX INC</v>
      </c>
      <c r="F274" s="2" t="str">
        <f>_xll.BDP($D274,$F$5)</f>
        <v>Entertainment</v>
      </c>
      <c r="G274" s="2" t="str">
        <f>_xll.BDP($D274,$G$5)</f>
        <v>Movies &amp; Entertainment</v>
      </c>
      <c r="H274" s="35" t="str">
        <f>_xll.BDP($D274,$H$5)</f>
        <v>19/04/2023</v>
      </c>
      <c r="I274" s="3">
        <f t="shared" ca="1" si="24"/>
        <v>72</v>
      </c>
      <c r="J274" s="2">
        <f>_xll.BDP($D274,$J$5)</f>
        <v>0</v>
      </c>
      <c r="K274" s="2" t="str">
        <f>_xll.BDP($D274,$K$5)</f>
        <v>#N/A Field Not Applicable</v>
      </c>
      <c r="L274" s="2" t="str">
        <f>_xll.BDP($D274,$L$5)</f>
        <v>#N/A Field Not Applicable</v>
      </c>
      <c r="M274" s="1" t="str">
        <f>_xll.BDP($D274,$M$5)</f>
        <v>UNITED STATES</v>
      </c>
      <c r="N274" s="1" t="str">
        <f>_xll.BDP($D274,$N$5)</f>
        <v>USD</v>
      </c>
      <c r="O274" s="4">
        <f>_xll.BDP($D274,$O$5)</f>
        <v>21.765363054893509</v>
      </c>
      <c r="P274" s="40">
        <f>_xll.BDP($D274,$P$5)</f>
        <v>40.446274479524469</v>
      </c>
      <c r="Q274" s="47">
        <f>_xll.BDP($D274,$Q$5)/1000000</f>
        <v>161226.13216526879</v>
      </c>
      <c r="R274" s="47">
        <f>_xll.BDP($D274,$R$5)</f>
        <v>172099.24416526878</v>
      </c>
      <c r="S274" s="47">
        <f t="shared" si="23"/>
        <v>10873.111999999994</v>
      </c>
      <c r="T274" s="40">
        <f>_xll.BDP($D274,$T$5)</f>
        <v>1.8214403754544131</v>
      </c>
      <c r="U274" s="2">
        <f>VLOOKUP($D274,DATA!$B$3:$G$2400,6,0)</f>
        <v>0</v>
      </c>
      <c r="V274" s="2">
        <f>VLOOKUP($D274,DATA!$B$3:$AY$2400,47,0)</f>
        <v>0</v>
      </c>
      <c r="W274" s="2">
        <f>VLOOKUP($D274,DATA!$B$3:$AY$2400,48,0)</f>
        <v>0</v>
      </c>
      <c r="X274" s="2">
        <f>VLOOKUP($D274,DATA!$B$3:$AY$2400,49,0)</f>
        <v>0</v>
      </c>
      <c r="Y274" s="44">
        <f>VLOOKUP($D274,DATA!$B$3:$AY$2400,50,0)</f>
        <v>0</v>
      </c>
      <c r="Z274" s="45">
        <f t="shared" si="22"/>
        <v>-1</v>
      </c>
      <c r="AA274" s="42">
        <f>_xll.BDP($D274,$AA$5)</f>
        <v>359.12820434570313</v>
      </c>
      <c r="AB274" s="59">
        <f t="shared" si="25"/>
        <v>-1.5925345685035563E-2</v>
      </c>
      <c r="AC274" s="41">
        <f>$AD274/_xll.BDP($D274,$AC$5)-1</f>
        <v>0.23758817145957689</v>
      </c>
      <c r="AD274" s="36">
        <f>_xll.BDP($D274,$AD$5)</f>
        <v>364.94</v>
      </c>
      <c r="AE274" s="37">
        <f t="shared" si="26"/>
        <v>-2.6305694086698624E-3</v>
      </c>
      <c r="AF274" s="38">
        <f>_xll.BDP($D274,$AF$5)</f>
        <v>365.9</v>
      </c>
      <c r="AG274" s="10">
        <f>_xll.BDP($D274,$AG$5)</f>
        <v>412.98</v>
      </c>
      <c r="AH274" s="12" t="e">
        <v>#NAME?</v>
      </c>
      <c r="AI274" s="10">
        <f>_xll.BDP($D274,$AI$5)</f>
        <v>162.71</v>
      </c>
      <c r="AJ274" s="12" t="e">
        <v>#NAME?</v>
      </c>
    </row>
    <row r="275" spans="3:36" x14ac:dyDescent="0.25">
      <c r="C275">
        <v>270</v>
      </c>
      <c r="D275" s="1" t="str">
        <f>DATA!B272</f>
        <v>FFIV US Equity</v>
      </c>
      <c r="E275" s="1" t="str">
        <f>_xll.BDP($D275,$E$5)</f>
        <v>F5 INC</v>
      </c>
      <c r="F275" s="2" t="str">
        <f>_xll.BDP($D275,$F$5)</f>
        <v>Communications Equipment</v>
      </c>
      <c r="G275" s="2" t="str">
        <f>_xll.BDP($D275,$G$5)</f>
        <v>Communications Equipment</v>
      </c>
      <c r="H275" s="35" t="str">
        <f>_xll.BDP($D275,$H$5)</f>
        <v>26/04/2023</v>
      </c>
      <c r="I275" s="3">
        <f t="shared" ca="1" si="24"/>
        <v>79</v>
      </c>
      <c r="J275" s="2">
        <f>_xll.BDP($D275,$J$5)</f>
        <v>0</v>
      </c>
      <c r="K275" s="2" t="str">
        <f>_xll.BDP($D275,$K$5)</f>
        <v>#N/A Field Not Applicable</v>
      </c>
      <c r="L275" s="2" t="str">
        <f>_xll.BDP($D275,$L$5)</f>
        <v>#N/A Field Not Applicable</v>
      </c>
      <c r="M275" s="1" t="str">
        <f>_xll.BDP($D275,$M$5)</f>
        <v>UNITED STATES</v>
      </c>
      <c r="N275" s="1" t="str">
        <f>_xll.BDP($D275,$N$5)</f>
        <v>USD</v>
      </c>
      <c r="O275" s="4">
        <f>_xll.BDP($D275,$O$5)</f>
        <v>13.167621831080469</v>
      </c>
      <c r="P275" s="40">
        <f>_xll.BDP($D275,$P$5)</f>
        <v>25.990014138479047</v>
      </c>
      <c r="Q275" s="47">
        <f>_xll.BDP($D275,$Q$5)/1000000</f>
        <v>9011.4830293799987</v>
      </c>
      <c r="R275" s="47">
        <f>_xll.BDP($D275,$R$5)</f>
        <v>8655.0140293799996</v>
      </c>
      <c r="S275" s="47">
        <f t="shared" si="23"/>
        <v>-356.46899999999914</v>
      </c>
      <c r="T275" s="40">
        <f>_xll.BDP($D275,$T$5)</f>
        <v>-0.65820435837497104</v>
      </c>
      <c r="U275" s="2">
        <f>VLOOKUP($D275,DATA!$B$3:$G$2400,6,0)</f>
        <v>0</v>
      </c>
      <c r="V275" s="2">
        <f>VLOOKUP($D275,DATA!$B$3:$AY$2400,47,0)</f>
        <v>0</v>
      </c>
      <c r="W275" s="2">
        <f>VLOOKUP($D275,DATA!$B$3:$AY$2400,48,0)</f>
        <v>0</v>
      </c>
      <c r="X275" s="2">
        <f>VLOOKUP($D275,DATA!$B$3:$AY$2400,49,0)</f>
        <v>0</v>
      </c>
      <c r="Y275" s="44">
        <f>VLOOKUP($D275,DATA!$B$3:$AY$2400,50,0)</f>
        <v>0</v>
      </c>
      <c r="Z275" s="45">
        <f t="shared" si="22"/>
        <v>-1</v>
      </c>
      <c r="AA275" s="42">
        <f>_xll.BDP($D275,$AA$5)</f>
        <v>166.78125</v>
      </c>
      <c r="AB275" s="59">
        <f t="shared" si="25"/>
        <v>0.11254252551530919</v>
      </c>
      <c r="AC275" s="41">
        <f>$AD275/_xll.BDP($D275,$AC$5)-1</f>
        <v>4.4596195387081039E-2</v>
      </c>
      <c r="AD275" s="36">
        <f>_xll.BDP($D275,$AD$5)</f>
        <v>149.91</v>
      </c>
      <c r="AE275" s="37">
        <f t="shared" si="26"/>
        <v>-1.6609965979587814E-2</v>
      </c>
      <c r="AF275" s="38">
        <f>_xll.BDP($D275,$AF$5)</f>
        <v>152.4</v>
      </c>
      <c r="AG275" s="10">
        <f>_xll.BDP($D275,$AG$5)</f>
        <v>217.41</v>
      </c>
      <c r="AH275" s="12" t="e">
        <v>#NAME?</v>
      </c>
      <c r="AI275" s="10">
        <f>_xll.BDP($D275,$AI$5)</f>
        <v>133.67500000000001</v>
      </c>
      <c r="AJ275" s="12" t="e">
        <v>#NAME?</v>
      </c>
    </row>
    <row r="276" spans="3:36" x14ac:dyDescent="0.25">
      <c r="C276">
        <v>271</v>
      </c>
      <c r="D276" s="1" t="str">
        <f>DATA!B273</f>
        <v>PANW US Equity</v>
      </c>
      <c r="E276" s="1" t="str">
        <f>_xll.BDP($D276,$E$5)</f>
        <v>PALO ALTO NETWOR</v>
      </c>
      <c r="F276" s="2" t="str">
        <f>_xll.BDP($D276,$F$5)</f>
        <v>Software</v>
      </c>
      <c r="G276" s="2" t="str">
        <f>_xll.BDP($D276,$G$5)</f>
        <v>Systems Software</v>
      </c>
      <c r="H276" s="35" t="str">
        <f>_xll.BDP($D276,$H$5)</f>
        <v>21/02/2023</v>
      </c>
      <c r="I276" s="3">
        <f t="shared" ca="1" si="24"/>
        <v>15</v>
      </c>
      <c r="J276" s="2">
        <f>_xll.BDP($D276,$J$5)</f>
        <v>0</v>
      </c>
      <c r="K276" s="2" t="str">
        <f>_xll.BDP($D276,$K$5)</f>
        <v>#N/A Field Not Applicable</v>
      </c>
      <c r="L276" s="2" t="str">
        <f>_xll.BDP($D276,$L$5)</f>
        <v>#N/A Field Not Applicable</v>
      </c>
      <c r="M276" s="1" t="str">
        <f>_xll.BDP($D276,$M$5)</f>
        <v>UNITED STATES</v>
      </c>
      <c r="N276" s="1" t="str">
        <f>_xll.BDP($D276,$N$5)</f>
        <v>USD</v>
      </c>
      <c r="O276" s="4">
        <f>_xll.BDP($D276,$O$5)</f>
        <v>392.07492163009397</v>
      </c>
      <c r="P276" s="40" t="str">
        <f>_xll.BDP($D276,$P$5)</f>
        <v>#N/A N/A</v>
      </c>
      <c r="Q276" s="47">
        <f>_xll.BDP($D276,$Q$5)/1000000</f>
        <v>47923.572929499998</v>
      </c>
      <c r="R276" s="47">
        <f>_xll.BDP($D276,$R$5)</f>
        <v>48081.572929499998</v>
      </c>
      <c r="S276" s="47">
        <f t="shared" si="23"/>
        <v>158</v>
      </c>
      <c r="T276" s="40">
        <f>_xll.BDP($D276,$T$5)</f>
        <v>0.81695966907962758</v>
      </c>
      <c r="U276" s="2">
        <f>VLOOKUP($D276,DATA!$B$3:$G$2400,6,0)</f>
        <v>0.20796176347557169</v>
      </c>
      <c r="V276" s="2" t="str">
        <f>VLOOKUP($D276,DATA!$B$3:$AY$2400,47,0)</f>
        <v>Strategical</v>
      </c>
      <c r="W276" s="2">
        <f>VLOOKUP($D276,DATA!$B$3:$AY$2400,48,0)</f>
        <v>192.30769230769229</v>
      </c>
      <c r="X276" s="2">
        <f>VLOOKUP($D276,DATA!$B$3:$AY$2400,49,0)</f>
        <v>166.66666666666666</v>
      </c>
      <c r="Y276" s="44">
        <f>VLOOKUP($D276,DATA!$B$3:$AY$2400,50,0)</f>
        <v>300</v>
      </c>
      <c r="Z276" s="45">
        <f t="shared" si="22"/>
        <v>0.8863179074446681</v>
      </c>
      <c r="AA276" s="42">
        <f>_xll.BDP($D276,$AA$5)</f>
        <v>203.875</v>
      </c>
      <c r="AB276" s="59">
        <f t="shared" si="25"/>
        <v>0.28191021126760574</v>
      </c>
      <c r="AC276" s="41">
        <f>$AD276/_xll.BDP($D276,$AC$5)-1</f>
        <v>0.13974487602121255</v>
      </c>
      <c r="AD276" s="36">
        <f>_xll.BDP($D276,$AD$5)</f>
        <v>159.04</v>
      </c>
      <c r="AE276" s="37">
        <f t="shared" si="26"/>
        <v>-4.2756539235412902E-3</v>
      </c>
      <c r="AF276" s="38">
        <f>_xll.BDP($D276,$AF$5)</f>
        <v>159.72</v>
      </c>
      <c r="AG276" s="10">
        <f>_xll.BDP($D276,$AG$5)</f>
        <v>213.63300000000001</v>
      </c>
      <c r="AH276" s="12" t="e">
        <v>#NAME?</v>
      </c>
      <c r="AI276" s="10">
        <f>_xll.BDP($D276,$AI$5)</f>
        <v>132.22</v>
      </c>
      <c r="AJ276" s="12" t="e">
        <v>#NAME?</v>
      </c>
    </row>
    <row r="277" spans="3:36" x14ac:dyDescent="0.25">
      <c r="C277">
        <v>272</v>
      </c>
      <c r="D277" s="1" t="str">
        <f>DATA!B274</f>
        <v>NLOK US Equity</v>
      </c>
      <c r="E277" s="1" t="str">
        <f>_xll.BDP($D277,$E$5)</f>
        <v>NORTONLIFELOCK I</v>
      </c>
      <c r="F277" s="2" t="str">
        <f>_xll.BDP($D277,$F$5)</f>
        <v>Software</v>
      </c>
      <c r="G277" s="2" t="str">
        <f>_xll.BDP($D277,$G$5)</f>
        <v>Systems Software</v>
      </c>
      <c r="H277" s="35" t="str">
        <f>_xll.BDP($D277,$H$5)</f>
        <v>05/05/2023</v>
      </c>
      <c r="I277" s="3">
        <f t="shared" ca="1" si="24"/>
        <v>88</v>
      </c>
      <c r="J277" s="2" t="str">
        <f>_xll.BDP($D277,$J$5)</f>
        <v>#N/A Field Not Applicable</v>
      </c>
      <c r="K277" s="2" t="str">
        <f>_xll.BDP($D277,$K$5)</f>
        <v>#N/A N/A</v>
      </c>
      <c r="L277" s="2" t="str">
        <f>_xll.BDP($D277,$L$5)</f>
        <v>#N/A N/A</v>
      </c>
      <c r="M277" s="1" t="str">
        <f>_xll.BDP($D277,$M$5)</f>
        <v>UNITED STATES</v>
      </c>
      <c r="N277" s="1" t="str">
        <f>_xll.BDP($D277,$N$5)</f>
        <v>USD</v>
      </c>
      <c r="O277" s="4" t="str">
        <f>_xll.BDP($D277,$O$5)</f>
        <v>#N/A Field Not Applicable</v>
      </c>
      <c r="P277" s="40" t="str">
        <f>_xll.BDP($D277,$P$5)</f>
        <v>#N/A Field Not Applicable</v>
      </c>
      <c r="Q277" s="47" t="e">
        <f>_xll.BDP($D277,$Q$5)/1000000</f>
        <v>#VALUE!</v>
      </c>
      <c r="R277" s="47" t="str">
        <f>_xll.BDP($D277,$R$5)</f>
        <v>#N/A N/A</v>
      </c>
      <c r="S277" s="47" t="e">
        <f t="shared" si="23"/>
        <v>#VALUE!</v>
      </c>
      <c r="T277" s="40">
        <f>_xll.BDP($D277,$T$5)</f>
        <v>7.4827309236947794</v>
      </c>
      <c r="U277" s="2">
        <f>VLOOKUP($D277,DATA!$B$3:$G$2400,6,0)</f>
        <v>0</v>
      </c>
      <c r="V277" s="2">
        <f>VLOOKUP($D277,DATA!$B$3:$AY$2400,47,0)</f>
        <v>0</v>
      </c>
      <c r="W277" s="2">
        <f>VLOOKUP($D277,DATA!$B$3:$AY$2400,48,0)</f>
        <v>0</v>
      </c>
      <c r="X277" s="2">
        <f>VLOOKUP($D277,DATA!$B$3:$AY$2400,49,0)</f>
        <v>0</v>
      </c>
      <c r="Y277" s="44">
        <f>VLOOKUP($D277,DATA!$B$3:$AY$2400,50,0)</f>
        <v>0</v>
      </c>
      <c r="Z277" s="45" t="e">
        <f t="shared" si="22"/>
        <v>#VALUE!</v>
      </c>
      <c r="AA277" s="42">
        <f>_xll.BDP($D277,$AA$5)</f>
        <v>26.833333969116211</v>
      </c>
      <c r="AB277" s="59" t="e">
        <f t="shared" si="25"/>
        <v>#VALUE!</v>
      </c>
      <c r="AC277" s="41" t="e">
        <f>$AD277/_xll.BDP($D277,$AC$5)-1</f>
        <v>#VALUE!</v>
      </c>
      <c r="AD277" s="36" t="str">
        <f>_xll.BDP($D277,$AD$5)</f>
        <v>#N/A Real Time</v>
      </c>
      <c r="AE277" s="37" t="e">
        <f t="shared" si="26"/>
        <v>#VALUE!</v>
      </c>
      <c r="AF277" s="38" t="str">
        <f>_xll.BDP($D277,$AF$5)</f>
        <v>#N/A N/A</v>
      </c>
      <c r="AG277" s="10" t="str">
        <f>_xll.BDP($D277,$AG$5)</f>
        <v>#N/A N/A</v>
      </c>
      <c r="AH277" s="12" t="e">
        <v>#NAME?</v>
      </c>
      <c r="AI277" s="10" t="str">
        <f>_xll.BDP($D277,$AI$5)</f>
        <v>#N/A N/A</v>
      </c>
      <c r="AJ277" s="12" t="e">
        <v>#NAME?</v>
      </c>
    </row>
    <row r="278" spans="3:36" x14ac:dyDescent="0.25">
      <c r="C278">
        <v>273</v>
      </c>
      <c r="D278" s="1" t="str">
        <f>DATA!B275</f>
        <v>MIME US Equity</v>
      </c>
      <c r="E278" s="1" t="str">
        <f>_xll.BDP($D278,$E$5)</f>
        <v>MIMECAST LTD</v>
      </c>
      <c r="F278" s="2" t="str">
        <f>_xll.BDP($D278,$F$5)</f>
        <v>Software</v>
      </c>
      <c r="G278" s="2" t="str">
        <f>_xll.BDP($D278,$G$5)</f>
        <v>Application Software</v>
      </c>
      <c r="H278" s="35" t="str">
        <f>_xll.BDP($D278,$H$5)</f>
        <v>#N/A N/A</v>
      </c>
      <c r="I278" s="3" t="e">
        <f t="shared" ca="1" si="24"/>
        <v>#VALUE!</v>
      </c>
      <c r="J278" s="2">
        <f>_xll.BDP($D278,$J$5)</f>
        <v>0</v>
      </c>
      <c r="K278" s="2" t="str">
        <f>_xll.BDP($D278,$K$5)</f>
        <v>#N/A Field Not Applicable</v>
      </c>
      <c r="L278" s="2" t="str">
        <f>_xll.BDP($D278,$L$5)</f>
        <v>#N/A Field Not Applicable</v>
      </c>
      <c r="M278" s="1" t="str">
        <f>_xll.BDP($D278,$M$5)</f>
        <v>UNITED STATES</v>
      </c>
      <c r="N278" s="1" t="str">
        <f>_xll.BDP($D278,$N$5)</f>
        <v>USD</v>
      </c>
      <c r="O278" s="4">
        <f>_xll.BDP($D278,$O$5)</f>
        <v>23.264213042273806</v>
      </c>
      <c r="P278" s="40" t="str">
        <f>_xll.BDP($D278,$P$5)</f>
        <v>#N/A N/A</v>
      </c>
      <c r="Q278" s="47" t="e">
        <f>_xll.BDP($D278,$Q$5)/1000000</f>
        <v>#VALUE!</v>
      </c>
      <c r="R278" s="47" t="str">
        <f>_xll.BDP($D278,$R$5)</f>
        <v>#N/A N/A</v>
      </c>
      <c r="S278" s="47" t="e">
        <f t="shared" si="23"/>
        <v>#VALUE!</v>
      </c>
      <c r="T278" s="40">
        <f>_xll.BDP($D278,$T$5)</f>
        <v>-1.526749970563994</v>
      </c>
      <c r="U278" s="2">
        <f>VLOOKUP($D278,DATA!$B$3:$G$2400,6,0)</f>
        <v>0</v>
      </c>
      <c r="V278" s="2">
        <f>VLOOKUP($D278,DATA!$B$3:$AY$2400,47,0)</f>
        <v>0</v>
      </c>
      <c r="W278" s="2">
        <f>VLOOKUP($D278,DATA!$B$3:$AY$2400,48,0)</f>
        <v>0</v>
      </c>
      <c r="X278" s="2">
        <f>VLOOKUP($D278,DATA!$B$3:$AY$2400,49,0)</f>
        <v>0</v>
      </c>
      <c r="Y278" s="44">
        <f>VLOOKUP($D278,DATA!$B$3:$AY$2400,50,0)</f>
        <v>0</v>
      </c>
      <c r="Z278" s="45" t="e">
        <f t="shared" si="22"/>
        <v>#VALUE!</v>
      </c>
      <c r="AA278" s="42" t="str">
        <f>_xll.BDP($D278,$AA$5)</f>
        <v>#N/A N/A</v>
      </c>
      <c r="AB278" s="59" t="e">
        <f t="shared" si="25"/>
        <v>#VALUE!</v>
      </c>
      <c r="AC278" s="41" t="e">
        <f>$AD278/_xll.BDP($D278,$AC$5)-1</f>
        <v>#VALUE!</v>
      </c>
      <c r="AD278" s="36" t="str">
        <f>_xll.BDP($D278,$AD$5)</f>
        <v>#N/A Real Time</v>
      </c>
      <c r="AE278" s="37" t="e">
        <f t="shared" si="26"/>
        <v>#VALUE!</v>
      </c>
      <c r="AF278" s="38" t="str">
        <f>_xll.BDP($D278,$AF$5)</f>
        <v>#N/A N/A</v>
      </c>
      <c r="AG278" s="10" t="str">
        <f>_xll.BDP($D278,$AG$5)</f>
        <v>#N/A N/A</v>
      </c>
      <c r="AH278" s="12" t="e">
        <v>#NAME?</v>
      </c>
      <c r="AI278" s="10" t="str">
        <f>_xll.BDP($D278,$AI$5)</f>
        <v>#N/A N/A</v>
      </c>
      <c r="AJ278" s="12" t="e">
        <v>#NAME?</v>
      </c>
    </row>
    <row r="279" spans="3:36" x14ac:dyDescent="0.25">
      <c r="C279">
        <v>274</v>
      </c>
      <c r="D279" s="1" t="str">
        <f>DATA!B276</f>
        <v>VRSN US Equity</v>
      </c>
      <c r="E279" s="1" t="str">
        <f>_xll.BDP($D279,$E$5)</f>
        <v>VERISIGN INC</v>
      </c>
      <c r="F279" s="2" t="str">
        <f>_xll.BDP($D279,$F$5)</f>
        <v>IT Services</v>
      </c>
      <c r="G279" s="2" t="str">
        <f>_xll.BDP($D279,$G$5)</f>
        <v>Internet Services &amp; Infrastruc</v>
      </c>
      <c r="H279" s="35" t="str">
        <f>_xll.BDP($D279,$H$5)</f>
        <v>09/02/2023</v>
      </c>
      <c r="I279" s="3">
        <f t="shared" ca="1" si="24"/>
        <v>3</v>
      </c>
      <c r="J279" s="2">
        <f>_xll.BDP($D279,$J$5)</f>
        <v>0</v>
      </c>
      <c r="K279" s="2" t="str">
        <f>_xll.BDP($D279,$K$5)</f>
        <v>05/05/2011</v>
      </c>
      <c r="L279" s="2" t="str">
        <f>_xll.BDP($D279,$L$5)</f>
        <v>18/05/2011</v>
      </c>
      <c r="M279" s="1" t="str">
        <f>_xll.BDP($D279,$M$5)</f>
        <v>UNITED STATES</v>
      </c>
      <c r="N279" s="1" t="str">
        <f>_xll.BDP($D279,$N$5)</f>
        <v>USD</v>
      </c>
      <c r="O279" s="4">
        <f>_xll.BDP($D279,$O$5)</f>
        <v>31.305849380645714</v>
      </c>
      <c r="P279" s="40">
        <f>_xll.BDP($D279,$P$5)</f>
        <v>28.545213252940076</v>
      </c>
      <c r="Q279" s="47">
        <f>_xll.BDP($D279,$Q$5)/1000000</f>
        <v>22757.49244496</v>
      </c>
      <c r="R279" s="47">
        <f>_xll.BDP($D279,$R$5)</f>
        <v>23566.692444960001</v>
      </c>
      <c r="S279" s="47">
        <f t="shared" si="23"/>
        <v>809.20000000000073</v>
      </c>
      <c r="T279" s="40">
        <f>_xll.BDP($D279,$T$5)</f>
        <v>0.83660465880859314</v>
      </c>
      <c r="U279" s="2">
        <f>VLOOKUP($D279,DATA!$B$3:$G$2400,6,0)</f>
        <v>0</v>
      </c>
      <c r="V279" s="2">
        <f>VLOOKUP($D279,DATA!$B$3:$AY$2400,47,0)</f>
        <v>0</v>
      </c>
      <c r="W279" s="2">
        <f>VLOOKUP($D279,DATA!$B$3:$AY$2400,48,0)</f>
        <v>0</v>
      </c>
      <c r="X279" s="2">
        <f>VLOOKUP($D279,DATA!$B$3:$AY$2400,49,0)</f>
        <v>0</v>
      </c>
      <c r="Y279" s="44">
        <f>VLOOKUP($D279,DATA!$B$3:$AY$2400,50,0)</f>
        <v>0</v>
      </c>
      <c r="Z279" s="45">
        <f t="shared" si="22"/>
        <v>-1</v>
      </c>
      <c r="AA279" s="42">
        <f>_xll.BDP($D279,$AA$5)</f>
        <v>244.33332824707031</v>
      </c>
      <c r="AB279" s="59">
        <f t="shared" si="25"/>
        <v>0.1404388818738842</v>
      </c>
      <c r="AC279" s="41">
        <f>$AD279/_xll.BDP($D279,$AC$5)-1</f>
        <v>4.2859228971962704E-2</v>
      </c>
      <c r="AD279" s="36">
        <f>_xll.BDP($D279,$AD$5)</f>
        <v>214.245</v>
      </c>
      <c r="AE279" s="37">
        <f t="shared" si="26"/>
        <v>-1.6266423953884501E-2</v>
      </c>
      <c r="AF279" s="38">
        <f>_xll.BDP($D279,$AF$5)</f>
        <v>217.73</v>
      </c>
      <c r="AG279" s="10">
        <f>_xll.BDP($D279,$AG$5)</f>
        <v>228.8</v>
      </c>
      <c r="AH279" s="12" t="e">
        <v>#NAME?</v>
      </c>
      <c r="AI279" s="10">
        <f>_xll.BDP($D279,$AI$5)</f>
        <v>155.25</v>
      </c>
      <c r="AJ279" s="12" t="e">
        <v>#NAME?</v>
      </c>
    </row>
    <row r="280" spans="3:36" x14ac:dyDescent="0.25">
      <c r="C280">
        <v>275</v>
      </c>
      <c r="D280" s="1" t="str">
        <f>DATA!B277</f>
        <v>GDDY US Equity</v>
      </c>
      <c r="E280" s="1" t="str">
        <f>_xll.BDP($D280,$E$5)</f>
        <v>GODADDY INC-A</v>
      </c>
      <c r="F280" s="2" t="str">
        <f>_xll.BDP($D280,$F$5)</f>
        <v>IT Services</v>
      </c>
      <c r="G280" s="2" t="str">
        <f>_xll.BDP($D280,$G$5)</f>
        <v>Internet Services &amp; Infrastruc</v>
      </c>
      <c r="H280" s="35" t="str">
        <f>_xll.BDP($D280,$H$5)</f>
        <v>14/02/2023</v>
      </c>
      <c r="I280" s="3">
        <f t="shared" ca="1" si="24"/>
        <v>8</v>
      </c>
      <c r="J280" s="2">
        <f>_xll.BDP($D280,$J$5)</f>
        <v>0</v>
      </c>
      <c r="K280" s="2" t="str">
        <f>_xll.BDP($D280,$K$5)</f>
        <v>#N/A Field Not Applicable</v>
      </c>
      <c r="L280" s="2" t="str">
        <f>_xll.BDP($D280,$L$5)</f>
        <v>#N/A Field Not Applicable</v>
      </c>
      <c r="M280" s="1" t="str">
        <f>_xll.BDP($D280,$M$5)</f>
        <v>UNITED STATES</v>
      </c>
      <c r="N280" s="1" t="str">
        <f>_xll.BDP($D280,$N$5)</f>
        <v>USD</v>
      </c>
      <c r="O280" s="4">
        <f>_xll.BDP($D280,$O$5)</f>
        <v>24.627751463343959</v>
      </c>
      <c r="P280" s="40">
        <f>_xll.BDP($D280,$P$5)</f>
        <v>33.592378284715579</v>
      </c>
      <c r="Q280" s="47">
        <f>_xll.BDP($D280,$Q$5)/1000000</f>
        <v>12765.857712399998</v>
      </c>
      <c r="R280" s="47">
        <f>_xll.BDP($D280,$R$5)</f>
        <v>15962.6577124</v>
      </c>
      <c r="S280" s="47">
        <f t="shared" si="23"/>
        <v>3196.8000000000011</v>
      </c>
      <c r="T280" s="40">
        <f>_xll.BDP($D280,$T$5)</f>
        <v>4.4243767313019395</v>
      </c>
      <c r="U280" s="2">
        <f>VLOOKUP($D280,DATA!$B$3:$G$2400,6,0)</f>
        <v>0</v>
      </c>
      <c r="V280" s="2">
        <f>VLOOKUP($D280,DATA!$B$3:$AY$2400,47,0)</f>
        <v>0</v>
      </c>
      <c r="W280" s="2">
        <f>VLOOKUP($D280,DATA!$B$3:$AY$2400,48,0)</f>
        <v>0</v>
      </c>
      <c r="X280" s="2">
        <f>VLOOKUP($D280,DATA!$B$3:$AY$2400,49,0)</f>
        <v>0</v>
      </c>
      <c r="Y280" s="44">
        <f>VLOOKUP($D280,DATA!$B$3:$AY$2400,50,0)</f>
        <v>0</v>
      </c>
      <c r="Z280" s="45">
        <f t="shared" si="22"/>
        <v>-1</v>
      </c>
      <c r="AA280" s="42">
        <f>_xll.BDP($D280,$AA$5)</f>
        <v>91.322219848632813</v>
      </c>
      <c r="AB280" s="59">
        <f t="shared" si="25"/>
        <v>0.112125919121145</v>
      </c>
      <c r="AC280" s="41">
        <f>$AD280/_xll.BDP($D280,$AC$5)-1</f>
        <v>9.7500668270515956E-2</v>
      </c>
      <c r="AD280" s="36">
        <f>_xll.BDP($D280,$AD$5)</f>
        <v>82.114999999999995</v>
      </c>
      <c r="AE280" s="37">
        <f t="shared" si="26"/>
        <v>-1.4430980941362751E-2</v>
      </c>
      <c r="AF280" s="38">
        <f>_xll.BDP($D280,$AF$5)</f>
        <v>83.3</v>
      </c>
      <c r="AG280" s="10">
        <f>_xll.BDP($D280,$AG$5)</f>
        <v>88.32</v>
      </c>
      <c r="AH280" s="12" t="e">
        <v>#NAME?</v>
      </c>
      <c r="AI280" s="10">
        <f>_xll.BDP($D280,$AI$5)</f>
        <v>64.650000000000006</v>
      </c>
      <c r="AJ280" s="12" t="e">
        <v>#NAME?</v>
      </c>
    </row>
    <row r="281" spans="3:36" x14ac:dyDescent="0.25">
      <c r="C281">
        <v>276</v>
      </c>
      <c r="D281" s="1" t="str">
        <f>DATA!B278</f>
        <v>GOOG US Equity</v>
      </c>
      <c r="E281" s="1" t="str">
        <f>_xll.BDP($D281,$E$5)</f>
        <v>ALPHABET INC-C</v>
      </c>
      <c r="F281" s="2" t="str">
        <f>_xll.BDP($D281,$F$5)</f>
        <v>Interactive Media &amp; Services</v>
      </c>
      <c r="G281" s="2" t="str">
        <f>_xll.BDP($D281,$G$5)</f>
        <v>Interactive Media &amp; Services</v>
      </c>
      <c r="H281" s="35" t="str">
        <f>_xll.BDP($D281,$H$5)</f>
        <v>26/04/2023</v>
      </c>
      <c r="I281" s="3">
        <f t="shared" ca="1" si="24"/>
        <v>79</v>
      </c>
      <c r="J281" s="2" t="str">
        <f>_xll.BDP($D281,$J$5)</f>
        <v>#N/A Field Not Applicable</v>
      </c>
      <c r="K281" s="2" t="str">
        <f>_xll.BDP($D281,$K$5)</f>
        <v>#N/A Field Not Applicable</v>
      </c>
      <c r="L281" s="2" t="str">
        <f>_xll.BDP($D281,$L$5)</f>
        <v>#N/A Field Not Applicable</v>
      </c>
      <c r="M281" s="1" t="str">
        <f>_xll.BDP($D281,$M$5)</f>
        <v>UNITED STATES</v>
      </c>
      <c r="N281" s="1" t="str">
        <f>_xll.BDP($D281,$N$5)</f>
        <v>USD</v>
      </c>
      <c r="O281" s="4" t="str">
        <f>_xll.BDP($D281,$O$5)</f>
        <v>#N/A Field Not Applicable</v>
      </c>
      <c r="P281" s="40" t="str">
        <f>_xll.BDP($D281,$P$5)</f>
        <v>#N/A Field Not Applicable</v>
      </c>
      <c r="Q281" s="47">
        <f>_xll.BDP($D281,$Q$5)/1000000</f>
        <v>1309902</v>
      </c>
      <c r="R281" s="47">
        <f>_xll.BDP($D281,$R$5)</f>
        <v>1226117</v>
      </c>
      <c r="S281" s="47">
        <f t="shared" si="23"/>
        <v>-83785</v>
      </c>
      <c r="T281" s="40">
        <f>_xll.BDP($D281,$T$5)</f>
        <v>-0.8865387057180345</v>
      </c>
      <c r="U281" s="2">
        <f>VLOOKUP($D281,DATA!$B$3:$G$2400,6,0)</f>
        <v>0.62800338813199397</v>
      </c>
      <c r="V281" s="2" t="str">
        <f>VLOOKUP($D281,DATA!$B$3:$AY$2400,47,0)</f>
        <v>Strategical</v>
      </c>
      <c r="W281" s="2">
        <f>VLOOKUP($D281,DATA!$B$3:$AY$2400,48,0)</f>
        <v>1076.9230769230769</v>
      </c>
      <c r="X281" s="2">
        <f>VLOOKUP($D281,DATA!$B$3:$AY$2400,49,0)</f>
        <v>933.33333333333337</v>
      </c>
      <c r="Y281" s="44">
        <f>VLOOKUP($D281,DATA!$B$3:$AY$2400,50,0)</f>
        <v>1800</v>
      </c>
      <c r="Z281" s="45">
        <f t="shared" si="22"/>
        <v>16.430037765081824</v>
      </c>
      <c r="AA281" s="42">
        <f>_xll.BDP($D281,$AA$5)</f>
        <v>129.19999694824219</v>
      </c>
      <c r="AB281" s="59">
        <f t="shared" si="25"/>
        <v>0.25108934780906544</v>
      </c>
      <c r="AC281" s="41">
        <f>$AD281/_xll.BDP($D281,$AC$5)-1</f>
        <v>0.16386791389608923</v>
      </c>
      <c r="AD281" s="36">
        <f>_xll.BDP($D281,$AD$5)</f>
        <v>103.27</v>
      </c>
      <c r="AE281" s="37">
        <f t="shared" si="26"/>
        <v>-1.8882540912172004E-2</v>
      </c>
      <c r="AF281" s="38">
        <f>_xll.BDP($D281,$AF$5)</f>
        <v>105.22</v>
      </c>
      <c r="AG281" s="10">
        <f>_xll.BDP($D281,$AG$5)</f>
        <v>144.16300000000001</v>
      </c>
      <c r="AH281" s="12" t="e">
        <v>#NAME?</v>
      </c>
      <c r="AI281" s="10">
        <f>_xll.BDP($D281,$AI$5)</f>
        <v>83.45</v>
      </c>
      <c r="AJ281" s="12" t="e">
        <v>#NAME?</v>
      </c>
    </row>
    <row r="282" spans="3:36" x14ac:dyDescent="0.25">
      <c r="C282">
        <v>277</v>
      </c>
      <c r="D282" s="1" t="str">
        <f>DATA!B279</f>
        <v>MSFT US Equity</v>
      </c>
      <c r="E282" s="1" t="str">
        <f>_xll.BDP($D282,$E$5)</f>
        <v>MICROSOFT CORP</v>
      </c>
      <c r="F282" s="2" t="str">
        <f>_xll.BDP($D282,$F$5)</f>
        <v>Software</v>
      </c>
      <c r="G282" s="2" t="str">
        <f>_xll.BDP($D282,$G$5)</f>
        <v>Systems Software</v>
      </c>
      <c r="H282" s="35" t="str">
        <f>_xll.BDP($D282,$H$5)</f>
        <v>26/04/2023</v>
      </c>
      <c r="I282" s="3">
        <f t="shared" ca="1" si="24"/>
        <v>79</v>
      </c>
      <c r="J282" s="2">
        <f>_xll.BDP($D282,$J$5)</f>
        <v>2.48</v>
      </c>
      <c r="K282" s="2" t="str">
        <f>_xll.BDP($D282,$K$5)</f>
        <v>15/02/2023</v>
      </c>
      <c r="L282" s="2" t="str">
        <f>_xll.BDP($D282,$L$5)</f>
        <v>09/03/2023</v>
      </c>
      <c r="M282" s="1" t="str">
        <f>_xll.BDP($D282,$M$5)</f>
        <v>UNITED STATES</v>
      </c>
      <c r="N282" s="1" t="str">
        <f>_xll.BDP($D282,$N$5)</f>
        <v>USD</v>
      </c>
      <c r="O282" s="4">
        <f>_xll.BDP($D282,$O$5)</f>
        <v>18.848920481735522</v>
      </c>
      <c r="P282" s="40">
        <f>_xll.BDP($D282,$P$5)</f>
        <v>27.867279654320068</v>
      </c>
      <c r="Q282" s="47">
        <f>_xll.BDP($D282,$Q$5)/1000000</f>
        <v>1900254.16590424</v>
      </c>
      <c r="R282" s="47">
        <f>_xll.BDP($D282,$R$5)</f>
        <v>1878731.16590424</v>
      </c>
      <c r="S282" s="47">
        <f t="shared" si="23"/>
        <v>-21523</v>
      </c>
      <c r="T282" s="40">
        <f>_xll.BDP($D282,$T$5)</f>
        <v>-0.21575860859104806</v>
      </c>
      <c r="U282" s="2">
        <f>VLOOKUP($D282,DATA!$B$3:$G$2400,6,0)</f>
        <v>5.0926364166409446</v>
      </c>
      <c r="V282" s="2" t="str">
        <f>VLOOKUP($D282,DATA!$B$3:$AY$2400,47,0)</f>
        <v>Strategical</v>
      </c>
      <c r="W282" s="2">
        <f>VLOOKUP($D282,DATA!$B$3:$AY$2400,48,0)</f>
        <v>123.07692307692307</v>
      </c>
      <c r="X282" s="2">
        <f>VLOOKUP($D282,DATA!$B$3:$AY$2400,49,0)</f>
        <v>106.66666666666667</v>
      </c>
      <c r="Y282" s="44">
        <f>VLOOKUP($D282,DATA!$B$3:$AY$2400,50,0)</f>
        <v>190</v>
      </c>
      <c r="Z282" s="45">
        <f t="shared" si="22"/>
        <v>-0.26239372646453663</v>
      </c>
      <c r="AA282" s="42">
        <f>_xll.BDP($D282,$AA$5)</f>
        <v>285.52218627929688</v>
      </c>
      <c r="AB282" s="59">
        <f t="shared" si="25"/>
        <v>0.10843660964826629</v>
      </c>
      <c r="AC282" s="41">
        <f>$AD282/_xll.BDP($D282,$AC$5)-1</f>
        <v>7.409723959636394E-2</v>
      </c>
      <c r="AD282" s="36">
        <f>_xll.BDP($D282,$AD$5)</f>
        <v>257.58999999999997</v>
      </c>
      <c r="AE282" s="37">
        <f t="shared" si="26"/>
        <v>-2.9504250941420388E-3</v>
      </c>
      <c r="AF282" s="38">
        <f>_xll.BDP($D282,$AF$5)</f>
        <v>258.35000000000002</v>
      </c>
      <c r="AG282" s="10">
        <f>_xll.BDP($D282,$AG$5)</f>
        <v>315.95</v>
      </c>
      <c r="AH282" s="12" t="e">
        <v>#NAME?</v>
      </c>
      <c r="AI282" s="10">
        <f>_xll.BDP($D282,$AI$5)</f>
        <v>213.43100000000001</v>
      </c>
      <c r="AJ282" s="12" t="e">
        <v>#NAME?</v>
      </c>
    </row>
    <row r="283" spans="3:36" x14ac:dyDescent="0.25">
      <c r="C283">
        <v>278</v>
      </c>
      <c r="D283" s="1" t="str">
        <f>DATA!B280</f>
        <v>INTU US Equity</v>
      </c>
      <c r="E283" s="1" t="str">
        <f>_xll.BDP($D283,$E$5)</f>
        <v>INTUIT INC</v>
      </c>
      <c r="F283" s="2" t="str">
        <f>_xll.BDP($D283,$F$5)</f>
        <v>Software</v>
      </c>
      <c r="G283" s="2" t="str">
        <f>_xll.BDP($D283,$G$5)</f>
        <v>Application Software</v>
      </c>
      <c r="H283" s="35" t="str">
        <f>_xll.BDP($D283,$H$5)</f>
        <v>23/02/2023</v>
      </c>
      <c r="I283" s="3">
        <f t="shared" ca="1" si="24"/>
        <v>17</v>
      </c>
      <c r="J283" s="2">
        <f>_xll.BDP($D283,$J$5)</f>
        <v>2.72</v>
      </c>
      <c r="K283" s="2" t="str">
        <f>_xll.BDP($D283,$K$5)</f>
        <v>09/01/2023</v>
      </c>
      <c r="L283" s="2" t="str">
        <f>_xll.BDP($D283,$L$5)</f>
        <v>18/01/2023</v>
      </c>
      <c r="M283" s="1" t="str">
        <f>_xll.BDP($D283,$M$5)</f>
        <v>UNITED STATES</v>
      </c>
      <c r="N283" s="1" t="str">
        <f>_xll.BDP($D283,$N$5)</f>
        <v>USD</v>
      </c>
      <c r="O283" s="4">
        <f>_xll.BDP($D283,$O$5)</f>
        <v>38.246378940702364</v>
      </c>
      <c r="P283" s="40">
        <f>_xll.BDP($D283,$P$5)</f>
        <v>62.171983032302492</v>
      </c>
      <c r="Q283" s="47">
        <f>_xll.BDP($D283,$Q$5)/1000000</f>
        <v>116665.48860149999</v>
      </c>
      <c r="R283" s="47">
        <f>_xll.BDP($D283,$R$5)</f>
        <v>121542.48860149999</v>
      </c>
      <c r="S283" s="47">
        <f t="shared" si="23"/>
        <v>4877</v>
      </c>
      <c r="T283" s="40">
        <f>_xll.BDP($D283,$T$5)</f>
        <v>1.4386430678466076</v>
      </c>
      <c r="U283" s="2">
        <f>VLOOKUP($D283,DATA!$B$3:$G$2400,6,0)</f>
        <v>0</v>
      </c>
      <c r="V283" s="2">
        <f>VLOOKUP($D283,DATA!$B$3:$AY$2400,47,0)</f>
        <v>0</v>
      </c>
      <c r="W283" s="2">
        <f>VLOOKUP($D283,DATA!$B$3:$AY$2400,48,0)</f>
        <v>0</v>
      </c>
      <c r="X283" s="2">
        <f>VLOOKUP($D283,DATA!$B$3:$AY$2400,49,0)</f>
        <v>0</v>
      </c>
      <c r="Y283" s="44">
        <f>VLOOKUP($D283,DATA!$B$3:$AY$2400,50,0)</f>
        <v>0</v>
      </c>
      <c r="Z283" s="45">
        <f t="shared" si="22"/>
        <v>-1</v>
      </c>
      <c r="AA283" s="42">
        <f>_xll.BDP($D283,$AA$5)</f>
        <v>470.63180541992188</v>
      </c>
      <c r="AB283" s="59">
        <f t="shared" si="25"/>
        <v>0.13293325971912529</v>
      </c>
      <c r="AC283" s="41">
        <f>$AD283/_xll.BDP($D283,$AC$5)-1</f>
        <v>6.7288422999845832E-2</v>
      </c>
      <c r="AD283" s="36">
        <f>_xll.BDP($D283,$AD$5)</f>
        <v>415.41</v>
      </c>
      <c r="AE283" s="37">
        <f t="shared" si="26"/>
        <v>-2.0100623480416854E-2</v>
      </c>
      <c r="AF283" s="38">
        <f>_xll.BDP($D283,$AF$5)</f>
        <v>423.76</v>
      </c>
      <c r="AG283" s="10">
        <f>_xll.BDP($D283,$AG$5)</f>
        <v>579.96</v>
      </c>
      <c r="AH283" s="12" t="e">
        <v>#NAME?</v>
      </c>
      <c r="AI283" s="10">
        <f>_xll.BDP($D283,$AI$5)</f>
        <v>339.36</v>
      </c>
      <c r="AJ283" s="12" t="e">
        <v>#NAME?</v>
      </c>
    </row>
    <row r="284" spans="3:36" x14ac:dyDescent="0.25">
      <c r="C284">
        <v>279</v>
      </c>
      <c r="D284" s="1" t="str">
        <f>DATA!B281</f>
        <v>APPF US Equity</v>
      </c>
      <c r="E284" s="1" t="str">
        <f>_xll.BDP($D284,$E$5)</f>
        <v>APPFOLIO INC - A</v>
      </c>
      <c r="F284" s="2" t="str">
        <f>_xll.BDP($D284,$F$5)</f>
        <v>Software</v>
      </c>
      <c r="G284" s="2" t="str">
        <f>_xll.BDP($D284,$G$5)</f>
        <v>Application Software</v>
      </c>
      <c r="H284" s="35" t="str">
        <f>_xll.BDP($D284,$H$5)</f>
        <v>09/05/2023</v>
      </c>
      <c r="I284" s="3">
        <f t="shared" ca="1" si="24"/>
        <v>92</v>
      </c>
      <c r="J284" s="2">
        <f>_xll.BDP($D284,$J$5)</f>
        <v>0</v>
      </c>
      <c r="K284" s="2" t="str">
        <f>_xll.BDP($D284,$K$5)</f>
        <v>#N/A Field Not Applicable</v>
      </c>
      <c r="L284" s="2" t="str">
        <f>_xll.BDP($D284,$L$5)</f>
        <v>#N/A Field Not Applicable</v>
      </c>
      <c r="M284" s="1" t="str">
        <f>_xll.BDP($D284,$M$5)</f>
        <v>UNITED STATES</v>
      </c>
      <c r="N284" s="1" t="str">
        <f>_xll.BDP($D284,$N$5)</f>
        <v>USD</v>
      </c>
      <c r="O284" s="4">
        <f>_xll.BDP($D284,$O$5)</f>
        <v>188.90920052782459</v>
      </c>
      <c r="P284" s="40" t="str">
        <f>_xll.BDP($D284,$P$5)</f>
        <v>#N/A N/A</v>
      </c>
      <c r="Q284" s="47">
        <f>_xll.BDP($D284,$Q$5)/1000000</f>
        <v>4083.9649010500002</v>
      </c>
      <c r="R284" s="47">
        <f>_xll.BDP($D284,$R$5)</f>
        <v>3974.13590105</v>
      </c>
      <c r="S284" s="47">
        <f t="shared" si="23"/>
        <v>-109.82900000000018</v>
      </c>
      <c r="T284" s="40" t="str">
        <f>_xll.BDP($D284,$T$5)</f>
        <v>#N/A N/A</v>
      </c>
      <c r="U284" s="2">
        <f>VLOOKUP($D284,DATA!$B$3:$G$2400,6,0)</f>
        <v>0</v>
      </c>
      <c r="V284" s="2">
        <f>VLOOKUP($D284,DATA!$B$3:$AY$2400,47,0)</f>
        <v>0</v>
      </c>
      <c r="W284" s="2">
        <f>VLOOKUP($D284,DATA!$B$3:$AY$2400,48,0)</f>
        <v>0</v>
      </c>
      <c r="X284" s="2">
        <f>VLOOKUP($D284,DATA!$B$3:$AY$2400,49,0)</f>
        <v>0</v>
      </c>
      <c r="Y284" s="44">
        <f>VLOOKUP($D284,DATA!$B$3:$AY$2400,50,0)</f>
        <v>0</v>
      </c>
      <c r="Z284" s="45">
        <f t="shared" si="22"/>
        <v>-1</v>
      </c>
      <c r="AA284" s="42">
        <f>_xll.BDP($D284,$AA$5)</f>
        <v>114.75</v>
      </c>
      <c r="AB284" s="59">
        <f t="shared" si="25"/>
        <v>-1.5612936433044511E-2</v>
      </c>
      <c r="AC284" s="41">
        <f>$AD284/_xll.BDP($D284,$AC$5)-1</f>
        <v>0.10618713228316556</v>
      </c>
      <c r="AD284" s="36">
        <f>_xll.BDP($D284,$AD$5)</f>
        <v>116.57</v>
      </c>
      <c r="AE284" s="37">
        <f t="shared" si="26"/>
        <v>-8.4069657716393936E-3</v>
      </c>
      <c r="AF284" s="38">
        <f>_xll.BDP($D284,$AF$5)</f>
        <v>117.55</v>
      </c>
      <c r="AG284" s="10">
        <f>_xll.BDP($D284,$AG$5)</f>
        <v>127.74</v>
      </c>
      <c r="AH284" s="12" t="e">
        <v>#NAME?</v>
      </c>
      <c r="AI284" s="10">
        <f>_xll.BDP($D284,$AI$5)</f>
        <v>79.923000000000002</v>
      </c>
      <c r="AJ284" s="12" t="e">
        <v>#NAME?</v>
      </c>
    </row>
    <row r="285" spans="3:36" x14ac:dyDescent="0.25">
      <c r="C285">
        <v>280</v>
      </c>
      <c r="D285" s="1" t="str">
        <f>DATA!B282</f>
        <v>NOW US Equity</v>
      </c>
      <c r="E285" s="1" t="str">
        <f>_xll.BDP($D285,$E$5)</f>
        <v>SERVICENOW INC</v>
      </c>
      <c r="F285" s="2" t="str">
        <f>_xll.BDP($D285,$F$5)</f>
        <v>Software</v>
      </c>
      <c r="G285" s="2" t="str">
        <f>_xll.BDP($D285,$G$5)</f>
        <v>Systems Software</v>
      </c>
      <c r="H285" s="35" t="str">
        <f>_xll.BDP($D285,$H$5)</f>
        <v>27/04/2023</v>
      </c>
      <c r="I285" s="3">
        <f t="shared" ca="1" si="24"/>
        <v>80</v>
      </c>
      <c r="J285" s="2">
        <f>_xll.BDP($D285,$J$5)</f>
        <v>0</v>
      </c>
      <c r="K285" s="2" t="str">
        <f>_xll.BDP($D285,$K$5)</f>
        <v>#N/A N/A</v>
      </c>
      <c r="L285" s="2" t="str">
        <f>_xll.BDP($D285,$L$5)</f>
        <v>#N/A N/A</v>
      </c>
      <c r="M285" s="1" t="str">
        <f>_xll.BDP($D285,$M$5)</f>
        <v>UNITED STATES</v>
      </c>
      <c r="N285" s="1" t="str">
        <f>_xll.BDP($D285,$N$5)</f>
        <v>USD</v>
      </c>
      <c r="O285" s="4">
        <f>_xll.BDP($D285,$O$5)</f>
        <v>83.03570794372294</v>
      </c>
      <c r="P285" s="40">
        <f>_xll.BDP($D285,$P$5)</f>
        <v>270.48480676875602</v>
      </c>
      <c r="Q285" s="47">
        <f>_xll.BDP($D285,$Q$5)/1000000</f>
        <v>93036.93</v>
      </c>
      <c r="R285" s="47">
        <f>_xll.BDP($D285,$R$5)</f>
        <v>90988.930000000008</v>
      </c>
      <c r="S285" s="47">
        <f t="shared" si="23"/>
        <v>-2047.9999999999854</v>
      </c>
      <c r="T285" s="40">
        <f>_xll.BDP($D285,$T$5)</f>
        <v>-2.2755555555555556</v>
      </c>
      <c r="U285" s="2">
        <f>VLOOKUP($D285,DATA!$B$3:$G$2400,6,0)</f>
        <v>0</v>
      </c>
      <c r="V285" s="2">
        <f>VLOOKUP($D285,DATA!$B$3:$AY$2400,47,0)</f>
        <v>0</v>
      </c>
      <c r="W285" s="2">
        <f>VLOOKUP($D285,DATA!$B$3:$AY$2400,48,0)</f>
        <v>0</v>
      </c>
      <c r="X285" s="2">
        <f>VLOOKUP($D285,DATA!$B$3:$AY$2400,49,0)</f>
        <v>0</v>
      </c>
      <c r="Y285" s="44">
        <f>VLOOKUP($D285,DATA!$B$3:$AY$2400,50,0)</f>
        <v>0</v>
      </c>
      <c r="Z285" s="45">
        <f t="shared" si="22"/>
        <v>-1</v>
      </c>
      <c r="AA285" s="42">
        <f>_xll.BDP($D285,$AA$5)</f>
        <v>520.71429443359375</v>
      </c>
      <c r="AB285" s="59">
        <f t="shared" si="25"/>
        <v>0.14036681361656034</v>
      </c>
      <c r="AC285" s="41">
        <f>$AD285/_xll.BDP($D285,$AC$5)-1</f>
        <v>0.17603729363587206</v>
      </c>
      <c r="AD285" s="36">
        <f>_xll.BDP($D285,$AD$5)</f>
        <v>456.62</v>
      </c>
      <c r="AE285" s="37">
        <f t="shared" si="26"/>
        <v>-3.4164075160965403E-2</v>
      </c>
      <c r="AF285" s="38">
        <f>_xll.BDP($D285,$AF$5)</f>
        <v>472.22</v>
      </c>
      <c r="AG285" s="10">
        <f>_xll.BDP($D285,$AG$5)</f>
        <v>621.41</v>
      </c>
      <c r="AH285" s="12" t="e">
        <v>#NAME?</v>
      </c>
      <c r="AI285" s="10">
        <f>_xll.BDP($D285,$AI$5)</f>
        <v>337</v>
      </c>
      <c r="AJ285" s="12" t="e">
        <v>#NAME?</v>
      </c>
    </row>
    <row r="286" spans="3:36" x14ac:dyDescent="0.25">
      <c r="C286">
        <v>281</v>
      </c>
      <c r="D286" s="1" t="str">
        <f>DATA!B283</f>
        <v>FIVN US Equity</v>
      </c>
      <c r="E286" s="1" t="str">
        <f>_xll.BDP($D286,$E$5)</f>
        <v>FIVE9 INC</v>
      </c>
      <c r="F286" s="2" t="str">
        <f>_xll.BDP($D286,$F$5)</f>
        <v>Software</v>
      </c>
      <c r="G286" s="2" t="str">
        <f>_xll.BDP($D286,$G$5)</f>
        <v>Application Software</v>
      </c>
      <c r="H286" s="35" t="str">
        <f>_xll.BDP($D286,$H$5)</f>
        <v>22/02/2023</v>
      </c>
      <c r="I286" s="3">
        <f t="shared" ca="1" si="24"/>
        <v>16</v>
      </c>
      <c r="J286" s="2">
        <f>_xll.BDP($D286,$J$5)</f>
        <v>0</v>
      </c>
      <c r="K286" s="2" t="str">
        <f>_xll.BDP($D286,$K$5)</f>
        <v>#N/A Field Not Applicable</v>
      </c>
      <c r="L286" s="2" t="str">
        <f>_xll.BDP($D286,$L$5)</f>
        <v>#N/A Field Not Applicable</v>
      </c>
      <c r="M286" s="1" t="str">
        <f>_xll.BDP($D286,$M$5)</f>
        <v>UNITED STATES</v>
      </c>
      <c r="N286" s="1" t="str">
        <f>_xll.BDP($D286,$N$5)</f>
        <v>USD</v>
      </c>
      <c r="O286" s="4">
        <f>_xll.BDP($D286,$O$5)</f>
        <v>650.95552621048421</v>
      </c>
      <c r="P286" s="40" t="str">
        <f>_xll.BDP($D286,$P$5)</f>
        <v>#N/A N/A</v>
      </c>
      <c r="Q286" s="47">
        <f>_xll.BDP($D286,$Q$5)/1000000</f>
        <v>5815.9899510599989</v>
      </c>
      <c r="R286" s="47">
        <f>_xll.BDP($D286,$R$5)</f>
        <v>6029.1789510599992</v>
      </c>
      <c r="S286" s="47">
        <f t="shared" si="23"/>
        <v>213.18900000000031</v>
      </c>
      <c r="T286" s="40" t="str">
        <f>_xll.BDP($D286,$T$5)</f>
        <v>#N/A N/A</v>
      </c>
      <c r="U286" s="2">
        <f>VLOOKUP($D286,DATA!$B$3:$G$2400,6,0)</f>
        <v>0</v>
      </c>
      <c r="V286" s="2">
        <f>VLOOKUP($D286,DATA!$B$3:$AY$2400,47,0)</f>
        <v>0</v>
      </c>
      <c r="W286" s="2">
        <f>VLOOKUP($D286,DATA!$B$3:$AY$2400,48,0)</f>
        <v>0</v>
      </c>
      <c r="X286" s="2">
        <f>VLOOKUP($D286,DATA!$B$3:$AY$2400,49,0)</f>
        <v>0</v>
      </c>
      <c r="Y286" s="44">
        <f>VLOOKUP($D286,DATA!$B$3:$AY$2400,50,0)</f>
        <v>0</v>
      </c>
      <c r="Z286" s="45">
        <f t="shared" si="22"/>
        <v>-1</v>
      </c>
      <c r="AA286" s="42">
        <f>_xll.BDP($D286,$AA$5)</f>
        <v>78.571426391601563</v>
      </c>
      <c r="AB286" s="59">
        <f t="shared" si="25"/>
        <v>-4.4724299190254557E-2</v>
      </c>
      <c r="AC286" s="41">
        <f>$AD286/_xll.BDP($D286,$AC$5)-1</f>
        <v>0.21205422929560869</v>
      </c>
      <c r="AD286" s="36">
        <f>_xll.BDP($D286,$AD$5)</f>
        <v>82.25</v>
      </c>
      <c r="AE286" s="37">
        <f t="shared" si="26"/>
        <v>-1.2887537993921E-2</v>
      </c>
      <c r="AF286" s="38">
        <f>_xll.BDP($D286,$AF$5)</f>
        <v>83.31</v>
      </c>
      <c r="AG286" s="10">
        <f>_xll.BDP($D286,$AG$5)</f>
        <v>138.34</v>
      </c>
      <c r="AH286" s="12" t="e">
        <v>#NAME?</v>
      </c>
      <c r="AI286" s="10">
        <f>_xll.BDP($D286,$AI$5)</f>
        <v>46.61</v>
      </c>
      <c r="AJ286" s="12" t="e">
        <v>#NAME?</v>
      </c>
    </row>
    <row r="287" spans="3:36" x14ac:dyDescent="0.25">
      <c r="C287">
        <v>282</v>
      </c>
      <c r="D287" s="1" t="str">
        <f>DATA!B284</f>
        <v>CDK US Equity</v>
      </c>
      <c r="E287" s="1" t="str">
        <f>_xll.BDP($D287,$E$5)</f>
        <v>CDK GLOBAL INC</v>
      </c>
      <c r="F287" s="2" t="str">
        <f>_xll.BDP($D287,$F$5)</f>
        <v>Software</v>
      </c>
      <c r="G287" s="2" t="str">
        <f>_xll.BDP($D287,$G$5)</f>
        <v>Application Software</v>
      </c>
      <c r="H287" s="35" t="str">
        <f>_xll.BDP($D287,$H$5)</f>
        <v>#N/A N/A</v>
      </c>
      <c r="I287" s="3" t="e">
        <f t="shared" ca="1" si="24"/>
        <v>#VALUE!</v>
      </c>
      <c r="J287" s="2">
        <f>_xll.BDP($D287,$J$5)</f>
        <v>0.6</v>
      </c>
      <c r="K287" s="2" t="str">
        <f>_xll.BDP($D287,$K$5)</f>
        <v>16/06/2022</v>
      </c>
      <c r="L287" s="2" t="str">
        <f>_xll.BDP($D287,$L$5)</f>
        <v>29/06/2022</v>
      </c>
      <c r="M287" s="1" t="str">
        <f>_xll.BDP($D287,$M$5)</f>
        <v>UNITED STATES</v>
      </c>
      <c r="N287" s="1" t="str">
        <f>_xll.BDP($D287,$N$5)</f>
        <v>USD</v>
      </c>
      <c r="O287" s="4">
        <f>_xll.BDP($D287,$O$5)</f>
        <v>12.978178842177808</v>
      </c>
      <c r="P287" s="40" t="str">
        <f>_xll.BDP($D287,$P$5)</f>
        <v>#N/A N/A</v>
      </c>
      <c r="Q287" s="47" t="e">
        <f>_xll.BDP($D287,$Q$5)/1000000</f>
        <v>#VALUE!</v>
      </c>
      <c r="R287" s="47" t="str">
        <f>_xll.BDP($D287,$R$5)</f>
        <v>#N/A N/A</v>
      </c>
      <c r="S287" s="47" t="e">
        <f t="shared" si="23"/>
        <v>#VALUE!</v>
      </c>
      <c r="T287" s="40">
        <f>_xll.BDP($D287,$T$5)</f>
        <v>2.9549884813042708</v>
      </c>
      <c r="U287" s="2">
        <f>VLOOKUP($D287,DATA!$B$3:$G$2400,6,0)</f>
        <v>0</v>
      </c>
      <c r="V287" s="2">
        <f>VLOOKUP($D287,DATA!$B$3:$AY$2400,47,0)</f>
        <v>0</v>
      </c>
      <c r="W287" s="2">
        <f>VLOOKUP($D287,DATA!$B$3:$AY$2400,48,0)</f>
        <v>0</v>
      </c>
      <c r="X287" s="2">
        <f>VLOOKUP($D287,DATA!$B$3:$AY$2400,49,0)</f>
        <v>0</v>
      </c>
      <c r="Y287" s="44">
        <f>VLOOKUP($D287,DATA!$B$3:$AY$2400,50,0)</f>
        <v>0</v>
      </c>
      <c r="Z287" s="45" t="e">
        <f t="shared" si="22"/>
        <v>#VALUE!</v>
      </c>
      <c r="AA287" s="42" t="str">
        <f>_xll.BDP($D287,$AA$5)</f>
        <v>#N/A N/A</v>
      </c>
      <c r="AB287" s="59" t="e">
        <f t="shared" si="25"/>
        <v>#VALUE!</v>
      </c>
      <c r="AC287" s="41" t="e">
        <f>$AD287/_xll.BDP($D287,$AC$5)-1</f>
        <v>#VALUE!</v>
      </c>
      <c r="AD287" s="36" t="str">
        <f>_xll.BDP($D287,$AD$5)</f>
        <v>#N/A Real Time</v>
      </c>
      <c r="AE287" s="37" t="e">
        <f t="shared" si="26"/>
        <v>#VALUE!</v>
      </c>
      <c r="AF287" s="38" t="str">
        <f>_xll.BDP($D287,$AF$5)</f>
        <v>#N/A N/A</v>
      </c>
      <c r="AG287" s="10" t="str">
        <f>_xll.BDP($D287,$AG$5)</f>
        <v>#N/A N/A</v>
      </c>
      <c r="AH287" s="12" t="e">
        <v>#NAME?</v>
      </c>
      <c r="AI287" s="10" t="str">
        <f>_xll.BDP($D287,$AI$5)</f>
        <v>#N/A N/A</v>
      </c>
      <c r="AJ287" s="12" t="e">
        <v>#NAME?</v>
      </c>
    </row>
    <row r="288" spans="3:36" x14ac:dyDescent="0.25">
      <c r="C288">
        <v>283</v>
      </c>
      <c r="D288" s="1" t="str">
        <f>DATA!B285</f>
        <v>CRM US Equity</v>
      </c>
      <c r="E288" s="1" t="str">
        <f>_xll.BDP($D288,$E$5)</f>
        <v>SALESFORCE INC</v>
      </c>
      <c r="F288" s="2" t="str">
        <f>_xll.BDP($D288,$F$5)</f>
        <v>Software</v>
      </c>
      <c r="G288" s="2" t="str">
        <f>_xll.BDP($D288,$G$5)</f>
        <v>Application Software</v>
      </c>
      <c r="H288" s="35" t="str">
        <f>_xll.BDP($D288,$H$5)</f>
        <v>01/03/2023</v>
      </c>
      <c r="I288" s="3">
        <f t="shared" ca="1" si="24"/>
        <v>23</v>
      </c>
      <c r="J288" s="2">
        <f>_xll.BDP($D288,$J$5)</f>
        <v>0</v>
      </c>
      <c r="K288" s="2" t="str">
        <f>_xll.BDP($D288,$K$5)</f>
        <v>#N/A Field Not Applicable</v>
      </c>
      <c r="L288" s="2" t="str">
        <f>_xll.BDP($D288,$L$5)</f>
        <v>#N/A Field Not Applicable</v>
      </c>
      <c r="M288" s="1" t="str">
        <f>_xll.BDP($D288,$M$5)</f>
        <v>UNITED STATES</v>
      </c>
      <c r="N288" s="1" t="str">
        <f>_xll.BDP($D288,$N$5)</f>
        <v>USD</v>
      </c>
      <c r="O288" s="4">
        <f>_xll.BDP($D288,$O$5)</f>
        <v>47.483570848558671</v>
      </c>
      <c r="P288" s="40">
        <f>_xll.BDP($D288,$P$5)</f>
        <v>891.99254815892516</v>
      </c>
      <c r="Q288" s="47">
        <f>_xll.BDP($D288,$Q$5)/1000000</f>
        <v>169310</v>
      </c>
      <c r="R288" s="47">
        <f>_xll.BDP($D288,$R$5)</f>
        <v>172036</v>
      </c>
      <c r="S288" s="47">
        <f t="shared" si="23"/>
        <v>2726</v>
      </c>
      <c r="T288" s="40">
        <f>_xll.BDP($D288,$T$5)</f>
        <v>0.53076323987538943</v>
      </c>
      <c r="U288" s="2">
        <f>VLOOKUP($D288,DATA!$B$3:$G$2400,6,0)</f>
        <v>0</v>
      </c>
      <c r="V288" s="2">
        <f>VLOOKUP($D288,DATA!$B$3:$AY$2400,47,0)</f>
        <v>0</v>
      </c>
      <c r="W288" s="2">
        <f>VLOOKUP($D288,DATA!$B$3:$AY$2400,48,0)</f>
        <v>0</v>
      </c>
      <c r="X288" s="2">
        <f>VLOOKUP($D288,DATA!$B$3:$AY$2400,49,0)</f>
        <v>0</v>
      </c>
      <c r="Y288" s="44">
        <f>VLOOKUP($D288,DATA!$B$3:$AY$2400,50,0)</f>
        <v>0</v>
      </c>
      <c r="Z288" s="45">
        <f t="shared" si="22"/>
        <v>-1</v>
      </c>
      <c r="AA288" s="42">
        <f>_xll.BDP($D288,$AA$5)</f>
        <v>188.2822265625</v>
      </c>
      <c r="AB288" s="59">
        <f t="shared" si="25"/>
        <v>0.10708664998236017</v>
      </c>
      <c r="AC288" s="41">
        <f>$AD288/_xll.BDP($D288,$AC$5)-1</f>
        <v>0.28267591824421134</v>
      </c>
      <c r="AD288" s="36">
        <f>_xll.BDP($D288,$AD$5)</f>
        <v>170.07</v>
      </c>
      <c r="AE288" s="37">
        <f t="shared" si="26"/>
        <v>-5.7035338390074609E-3</v>
      </c>
      <c r="AF288" s="38">
        <f>_xll.BDP($D288,$AF$5)</f>
        <v>171.04</v>
      </c>
      <c r="AG288" s="10">
        <f>_xll.BDP($D288,$AG$5)</f>
        <v>222.19</v>
      </c>
      <c r="AH288" s="12" t="e">
        <v>#NAME?</v>
      </c>
      <c r="AI288" s="10">
        <f>_xll.BDP($D288,$AI$5)</f>
        <v>126.34</v>
      </c>
      <c r="AJ288" s="12" t="e">
        <v>#NAME?</v>
      </c>
    </row>
    <row r="289" spans="3:36" x14ac:dyDescent="0.25">
      <c r="C289">
        <v>284</v>
      </c>
      <c r="D289" s="1" t="str">
        <f>DATA!B286</f>
        <v>PTC US Equity</v>
      </c>
      <c r="E289" s="1" t="str">
        <f>_xll.BDP($D289,$E$5)</f>
        <v>PTC INC</v>
      </c>
      <c r="F289" s="2" t="str">
        <f>_xll.BDP($D289,$F$5)</f>
        <v>Software</v>
      </c>
      <c r="G289" s="2" t="str">
        <f>_xll.BDP($D289,$G$5)</f>
        <v>Application Software</v>
      </c>
      <c r="H289" s="35" t="str">
        <f>_xll.BDP($D289,$H$5)</f>
        <v>27/04/2023</v>
      </c>
      <c r="I289" s="3">
        <f t="shared" ca="1" si="24"/>
        <v>80</v>
      </c>
      <c r="J289" s="2">
        <f>_xll.BDP($D289,$J$5)</f>
        <v>0</v>
      </c>
      <c r="K289" s="2" t="str">
        <f>_xll.BDP($D289,$K$5)</f>
        <v>#N/A Field Not Applicable</v>
      </c>
      <c r="L289" s="2" t="str">
        <f>_xll.BDP($D289,$L$5)</f>
        <v>#N/A Field Not Applicable</v>
      </c>
      <c r="M289" s="1" t="str">
        <f>_xll.BDP($D289,$M$5)</f>
        <v>UNITED STATES</v>
      </c>
      <c r="N289" s="1" t="str">
        <f>_xll.BDP($D289,$N$5)</f>
        <v>USD</v>
      </c>
      <c r="O289" s="4">
        <f>_xll.BDP($D289,$O$5)</f>
        <v>22.069568119618182</v>
      </c>
      <c r="P289" s="40">
        <f>_xll.BDP($D289,$P$5)</f>
        <v>40.90965083729003</v>
      </c>
      <c r="Q289" s="47">
        <f>_xll.BDP($D289,$Q$5)/1000000</f>
        <v>15227.70324336</v>
      </c>
      <c r="R289" s="47">
        <f>_xll.BDP($D289,$R$5)</f>
        <v>16391.20424336</v>
      </c>
      <c r="S289" s="47">
        <f t="shared" si="23"/>
        <v>1163.5010000000002</v>
      </c>
      <c r="T289" s="40">
        <f>_xll.BDP($D289,$T$5)</f>
        <v>1.9423343383047702</v>
      </c>
      <c r="U289" s="2">
        <f>VLOOKUP($D289,DATA!$B$3:$G$2400,6,0)</f>
        <v>0</v>
      </c>
      <c r="V289" s="2">
        <f>VLOOKUP($D289,DATA!$B$3:$AY$2400,47,0)</f>
        <v>0</v>
      </c>
      <c r="W289" s="2">
        <f>VLOOKUP($D289,DATA!$B$3:$AY$2400,48,0)</f>
        <v>0</v>
      </c>
      <c r="X289" s="2">
        <f>VLOOKUP($D289,DATA!$B$3:$AY$2400,49,0)</f>
        <v>0</v>
      </c>
      <c r="Y289" s="44">
        <f>VLOOKUP($D289,DATA!$B$3:$AY$2400,50,0)</f>
        <v>0</v>
      </c>
      <c r="Z289" s="45">
        <f t="shared" si="22"/>
        <v>-1</v>
      </c>
      <c r="AA289" s="42">
        <f>_xll.BDP($D289,$AA$5)</f>
        <v>151.9375</v>
      </c>
      <c r="AB289" s="59">
        <f t="shared" si="25"/>
        <v>0.15960694523945818</v>
      </c>
      <c r="AC289" s="41">
        <f>$AD289/_xll.BDP($D289,$AC$5)-1</f>
        <v>9.1511162945684843E-2</v>
      </c>
      <c r="AD289" s="36">
        <f>_xll.BDP($D289,$AD$5)</f>
        <v>131.02500000000001</v>
      </c>
      <c r="AE289" s="37">
        <f t="shared" si="26"/>
        <v>3.6252623545124539E-3</v>
      </c>
      <c r="AF289" s="38">
        <f>_xll.BDP($D289,$AF$5)</f>
        <v>130.55000000000001</v>
      </c>
      <c r="AG289" s="10">
        <f>_xll.BDP($D289,$AG$5)</f>
        <v>139.91</v>
      </c>
      <c r="AH289" s="12" t="e">
        <v>#NAME?</v>
      </c>
      <c r="AI289" s="10">
        <f>_xll.BDP($D289,$AI$5)</f>
        <v>96.55</v>
      </c>
      <c r="AJ289" s="12" t="e">
        <v>#NAME?</v>
      </c>
    </row>
    <row r="290" spans="3:36" x14ac:dyDescent="0.25">
      <c r="C290">
        <v>285</v>
      </c>
      <c r="D290" s="1" t="str">
        <f>DATA!B287</f>
        <v>NUAN US Equity</v>
      </c>
      <c r="E290" s="1" t="str">
        <f>_xll.BDP($D290,$E$5)</f>
        <v>NUANCE COMMUNICA</v>
      </c>
      <c r="F290" s="2" t="str">
        <f>_xll.BDP($D290,$F$5)</f>
        <v>Software</v>
      </c>
      <c r="G290" s="2" t="str">
        <f>_xll.BDP($D290,$G$5)</f>
        <v>Application Software</v>
      </c>
      <c r="H290" s="35" t="str">
        <f>_xll.BDP($D290,$H$5)</f>
        <v>#N/A N/A</v>
      </c>
      <c r="I290" s="3" t="e">
        <f t="shared" ca="1" si="24"/>
        <v>#VALUE!</v>
      </c>
      <c r="J290" s="2">
        <f>_xll.BDP($D290,$J$5)</f>
        <v>0</v>
      </c>
      <c r="K290" s="2" t="str">
        <f>_xll.BDP($D290,$K$5)</f>
        <v>#N/A Field Not Applicable</v>
      </c>
      <c r="L290" s="2" t="str">
        <f>_xll.BDP($D290,$L$5)</f>
        <v>#N/A Field Not Applicable</v>
      </c>
      <c r="M290" s="1" t="str">
        <f>_xll.BDP($D290,$M$5)</f>
        <v>UNITED STATES</v>
      </c>
      <c r="N290" s="1" t="str">
        <f>_xll.BDP($D290,$N$5)</f>
        <v>USD</v>
      </c>
      <c r="O290" s="4">
        <f>_xll.BDP($D290,$O$5)</f>
        <v>74.73836612616175</v>
      </c>
      <c r="P290" s="40" t="str">
        <f>_xll.BDP($D290,$P$5)</f>
        <v>#N/A N/A</v>
      </c>
      <c r="Q290" s="47" t="e">
        <f>_xll.BDP($D290,$Q$5)/1000000</f>
        <v>#VALUE!</v>
      </c>
      <c r="R290" s="47" t="str">
        <f>_xll.BDP($D290,$R$5)</f>
        <v>#N/A N/A</v>
      </c>
      <c r="S290" s="47" t="e">
        <f t="shared" si="23"/>
        <v>#VALUE!</v>
      </c>
      <c r="T290" s="40">
        <f>_xll.BDP($D290,$T$5)</f>
        <v>5.9200975081256777</v>
      </c>
      <c r="U290" s="2">
        <f>VLOOKUP($D290,DATA!$B$3:$G$2400,6,0)</f>
        <v>0</v>
      </c>
      <c r="V290" s="2">
        <f>VLOOKUP($D290,DATA!$B$3:$AY$2400,47,0)</f>
        <v>0</v>
      </c>
      <c r="W290" s="2">
        <f>VLOOKUP($D290,DATA!$B$3:$AY$2400,48,0)</f>
        <v>0</v>
      </c>
      <c r="X290" s="2">
        <f>VLOOKUP($D290,DATA!$B$3:$AY$2400,49,0)</f>
        <v>0</v>
      </c>
      <c r="Y290" s="44">
        <f>VLOOKUP($D290,DATA!$B$3:$AY$2400,50,0)</f>
        <v>0</v>
      </c>
      <c r="Z290" s="45" t="e">
        <f t="shared" si="22"/>
        <v>#VALUE!</v>
      </c>
      <c r="AA290" s="42" t="str">
        <f>_xll.BDP($D290,$AA$5)</f>
        <v>#N/A N/A</v>
      </c>
      <c r="AB290" s="59" t="e">
        <f t="shared" si="25"/>
        <v>#VALUE!</v>
      </c>
      <c r="AC290" s="41" t="e">
        <f>$AD290/_xll.BDP($D290,$AC$5)-1</f>
        <v>#VALUE!</v>
      </c>
      <c r="AD290" s="36" t="str">
        <f>_xll.BDP($D290,$AD$5)</f>
        <v>#N/A Real Time</v>
      </c>
      <c r="AE290" s="37" t="e">
        <f t="shared" si="26"/>
        <v>#VALUE!</v>
      </c>
      <c r="AF290" s="38" t="str">
        <f>_xll.BDP($D290,$AF$5)</f>
        <v>#N/A N/A</v>
      </c>
      <c r="AG290" s="10" t="str">
        <f>_xll.BDP($D290,$AG$5)</f>
        <v>#N/A N/A</v>
      </c>
      <c r="AH290" s="12" t="e">
        <v>#NAME?</v>
      </c>
      <c r="AI290" s="10" t="str">
        <f>_xll.BDP($D290,$AI$5)</f>
        <v>#N/A N/A</v>
      </c>
      <c r="AJ290" s="12" t="e">
        <v>#NAME?</v>
      </c>
    </row>
    <row r="291" spans="3:36" x14ac:dyDescent="0.25">
      <c r="C291">
        <v>286</v>
      </c>
      <c r="D291" s="1" t="str">
        <f>DATA!B288</f>
        <v>CDNS US Equity</v>
      </c>
      <c r="E291" s="1" t="str">
        <f>_xll.BDP($D291,$E$5)</f>
        <v>CADENCE DESIGN</v>
      </c>
      <c r="F291" s="2" t="str">
        <f>_xll.BDP($D291,$F$5)</f>
        <v>Software</v>
      </c>
      <c r="G291" s="2" t="str">
        <f>_xll.BDP($D291,$G$5)</f>
        <v>Application Software</v>
      </c>
      <c r="H291" s="35" t="str">
        <f>_xll.BDP($D291,$H$5)</f>
        <v>13/02/2023</v>
      </c>
      <c r="I291" s="3">
        <f t="shared" ca="1" si="24"/>
        <v>7</v>
      </c>
      <c r="J291" s="2">
        <f>_xll.BDP($D291,$J$5)</f>
        <v>0</v>
      </c>
      <c r="K291" s="2" t="str">
        <f>_xll.BDP($D291,$K$5)</f>
        <v>#N/A Field Not Applicable</v>
      </c>
      <c r="L291" s="2" t="str">
        <f>_xll.BDP($D291,$L$5)</f>
        <v>#N/A Field Not Applicable</v>
      </c>
      <c r="M291" s="1" t="str">
        <f>_xll.BDP($D291,$M$5)</f>
        <v>UNITED STATES</v>
      </c>
      <c r="N291" s="1" t="str">
        <f>_xll.BDP($D291,$N$5)</f>
        <v>USD</v>
      </c>
      <c r="O291" s="4">
        <f>_xll.BDP($D291,$O$5)</f>
        <v>51.64995718938949</v>
      </c>
      <c r="P291" s="40">
        <f>_xll.BDP($D291,$P$5)</f>
        <v>59.661556620029451</v>
      </c>
      <c r="Q291" s="47">
        <f>_xll.BDP($D291,$Q$5)/1000000</f>
        <v>50736.11578</v>
      </c>
      <c r="R291" s="47">
        <f>_xll.BDP($D291,$R$5)</f>
        <v>50507.86378</v>
      </c>
      <c r="S291" s="47">
        <f t="shared" si="23"/>
        <v>-228.25200000000041</v>
      </c>
      <c r="T291" s="40">
        <f>_xll.BDP($D291,$T$5)</f>
        <v>-0.191523050111053</v>
      </c>
      <c r="U291" s="2">
        <f>VLOOKUP($D291,DATA!$B$3:$G$2400,6,0)</f>
        <v>0</v>
      </c>
      <c r="V291" s="2">
        <f>VLOOKUP($D291,DATA!$B$3:$AY$2400,47,0)</f>
        <v>0</v>
      </c>
      <c r="W291" s="2">
        <f>VLOOKUP($D291,DATA!$B$3:$AY$2400,48,0)</f>
        <v>0</v>
      </c>
      <c r="X291" s="2">
        <f>VLOOKUP($D291,DATA!$B$3:$AY$2400,49,0)</f>
        <v>0</v>
      </c>
      <c r="Y291" s="44">
        <f>VLOOKUP($D291,DATA!$B$3:$AY$2400,50,0)</f>
        <v>0</v>
      </c>
      <c r="Z291" s="45">
        <f t="shared" si="22"/>
        <v>-1</v>
      </c>
      <c r="AA291" s="42">
        <f>_xll.BDP($D291,$AA$5)</f>
        <v>200</v>
      </c>
      <c r="AB291" s="59">
        <f t="shared" si="25"/>
        <v>7.3018938784269682E-2</v>
      </c>
      <c r="AC291" s="41">
        <f>$AD291/_xll.BDP($D291,$AC$5)-1</f>
        <v>0.16029631474103589</v>
      </c>
      <c r="AD291" s="36">
        <f>_xll.BDP($D291,$AD$5)</f>
        <v>186.39</v>
      </c>
      <c r="AE291" s="37">
        <f t="shared" si="26"/>
        <v>2.8971511347174852E-3</v>
      </c>
      <c r="AF291" s="38">
        <f>_xll.BDP($D291,$AF$5)</f>
        <v>185.85</v>
      </c>
      <c r="AG291" s="10">
        <f>_xll.BDP($D291,$AG$5)</f>
        <v>194.97</v>
      </c>
      <c r="AH291" s="12" t="e">
        <v>#NAME?</v>
      </c>
      <c r="AI291" s="10">
        <f>_xll.BDP($D291,$AI$5)</f>
        <v>132.315</v>
      </c>
      <c r="AJ291" s="12" t="e">
        <v>#NAME?</v>
      </c>
    </row>
    <row r="292" spans="3:36" x14ac:dyDescent="0.25">
      <c r="C292">
        <v>287</v>
      </c>
      <c r="D292" s="1" t="str">
        <f>DATA!B289</f>
        <v>SNPS US Equity</v>
      </c>
      <c r="E292" s="1" t="str">
        <f>_xll.BDP($D292,$E$5)</f>
        <v>SYNOPSYS INC</v>
      </c>
      <c r="F292" s="2" t="str">
        <f>_xll.BDP($D292,$F$5)</f>
        <v>Software</v>
      </c>
      <c r="G292" s="2" t="str">
        <f>_xll.BDP($D292,$G$5)</f>
        <v>Application Software</v>
      </c>
      <c r="H292" s="35" t="str">
        <f>_xll.BDP($D292,$H$5)</f>
        <v>15/02/2023</v>
      </c>
      <c r="I292" s="3">
        <f t="shared" ca="1" si="24"/>
        <v>9</v>
      </c>
      <c r="J292" s="2">
        <f>_xll.BDP($D292,$J$5)</f>
        <v>0</v>
      </c>
      <c r="K292" s="2" t="str">
        <f>_xll.BDP($D292,$K$5)</f>
        <v>#N/A Field Not Applicable</v>
      </c>
      <c r="L292" s="2" t="str">
        <f>_xll.BDP($D292,$L$5)</f>
        <v>#N/A Field Not Applicable</v>
      </c>
      <c r="M292" s="1" t="str">
        <f>_xll.BDP($D292,$M$5)</f>
        <v>UNITED STATES</v>
      </c>
      <c r="N292" s="1" t="str">
        <f>_xll.BDP($D292,$N$5)</f>
        <v>USD</v>
      </c>
      <c r="O292" s="4">
        <f>_xll.BDP($D292,$O$5)</f>
        <v>27.814602442834556</v>
      </c>
      <c r="P292" s="40">
        <f>_xll.BDP($D292,$P$5)</f>
        <v>56.350767905447782</v>
      </c>
      <c r="Q292" s="47">
        <f>_xll.BDP($D292,$Q$5)/1000000</f>
        <v>54719.296817939998</v>
      </c>
      <c r="R292" s="47">
        <f>_xll.BDP($D292,$R$5)</f>
        <v>53853.61181794</v>
      </c>
      <c r="S292" s="47">
        <f t="shared" si="23"/>
        <v>-865.68499999999767</v>
      </c>
      <c r="T292" s="40">
        <f>_xll.BDP($D292,$T$5)</f>
        <v>-0.58449661542932196</v>
      </c>
      <c r="U292" s="2">
        <f>VLOOKUP($D292,DATA!$B$3:$G$2400,6,0)</f>
        <v>0</v>
      </c>
      <c r="V292" s="2">
        <f>VLOOKUP($D292,DATA!$B$3:$AY$2400,47,0)</f>
        <v>0</v>
      </c>
      <c r="W292" s="2">
        <f>VLOOKUP($D292,DATA!$B$3:$AY$2400,48,0)</f>
        <v>0</v>
      </c>
      <c r="X292" s="2">
        <f>VLOOKUP($D292,DATA!$B$3:$AY$2400,49,0)</f>
        <v>0</v>
      </c>
      <c r="Y292" s="44">
        <f>VLOOKUP($D292,DATA!$B$3:$AY$2400,50,0)</f>
        <v>0</v>
      </c>
      <c r="Z292" s="45">
        <f t="shared" si="22"/>
        <v>-1</v>
      </c>
      <c r="AA292" s="42">
        <f>_xll.BDP($D292,$AA$5)</f>
        <v>416.42141723632813</v>
      </c>
      <c r="AB292" s="59">
        <f t="shared" si="25"/>
        <v>0.15486554228278915</v>
      </c>
      <c r="AC292" s="41">
        <f>$AD292/_xll.BDP($D292,$AC$5)-1</f>
        <v>0.12931817470011575</v>
      </c>
      <c r="AD292" s="36">
        <f>_xll.BDP($D292,$AD$5)</f>
        <v>360.58</v>
      </c>
      <c r="AE292" s="37">
        <f t="shared" si="26"/>
        <v>-2.3850463142714895E-3</v>
      </c>
      <c r="AF292" s="38">
        <f>_xll.BDP($D292,$AF$5)</f>
        <v>361.44</v>
      </c>
      <c r="AG292" s="10">
        <f>_xll.BDP($D292,$AG$5)</f>
        <v>391.17</v>
      </c>
      <c r="AH292" s="12" t="e">
        <v>#NAME?</v>
      </c>
      <c r="AI292" s="10">
        <f>_xll.BDP($D292,$AI$5)</f>
        <v>255.02</v>
      </c>
      <c r="AJ292" s="12" t="e">
        <v>#NAME?</v>
      </c>
    </row>
    <row r="293" spans="3:36" x14ac:dyDescent="0.25">
      <c r="C293">
        <v>288</v>
      </c>
      <c r="D293" s="1" t="str">
        <f>DATA!B290</f>
        <v>ADSK US Equity</v>
      </c>
      <c r="E293" s="1" t="str">
        <f>_xll.BDP($D293,$E$5)</f>
        <v>AUTODESK INC</v>
      </c>
      <c r="F293" s="2" t="str">
        <f>_xll.BDP($D293,$F$5)</f>
        <v>Software</v>
      </c>
      <c r="G293" s="2" t="str">
        <f>_xll.BDP($D293,$G$5)</f>
        <v>Application Software</v>
      </c>
      <c r="H293" s="35" t="str">
        <f>_xll.BDP($D293,$H$5)</f>
        <v>23/02/2023</v>
      </c>
      <c r="I293" s="3">
        <f t="shared" ca="1" si="24"/>
        <v>17</v>
      </c>
      <c r="J293" s="2">
        <f>_xll.BDP($D293,$J$5)</f>
        <v>0</v>
      </c>
      <c r="K293" s="2" t="str">
        <f>_xll.BDP($D293,$K$5)</f>
        <v>08/04/2005</v>
      </c>
      <c r="L293" s="2" t="str">
        <f>_xll.BDP($D293,$L$5)</f>
        <v>#N/A Field Not Applicable</v>
      </c>
      <c r="M293" s="1" t="str">
        <f>_xll.BDP($D293,$M$5)</f>
        <v>UNITED STATES</v>
      </c>
      <c r="N293" s="1" t="str">
        <f>_xll.BDP($D293,$N$5)</f>
        <v>USD</v>
      </c>
      <c r="O293" s="4">
        <f>_xll.BDP($D293,$O$5)</f>
        <v>56.108159404246749</v>
      </c>
      <c r="P293" s="40">
        <f>_xll.BDP($D293,$P$5)</f>
        <v>65.962095342264845</v>
      </c>
      <c r="Q293" s="47">
        <f>_xll.BDP($D293,$Q$5)/1000000</f>
        <v>47061.048116340004</v>
      </c>
      <c r="R293" s="47">
        <f>_xll.BDP($D293,$R$5)</f>
        <v>48255.048116340004</v>
      </c>
      <c r="S293" s="47">
        <f t="shared" si="23"/>
        <v>1194</v>
      </c>
      <c r="T293" s="40">
        <f>_xll.BDP($D293,$T$5)</f>
        <v>1.0938072554049103</v>
      </c>
      <c r="U293" s="2">
        <f>VLOOKUP($D293,DATA!$B$3:$G$2400,6,0)</f>
        <v>0</v>
      </c>
      <c r="V293" s="2">
        <f>VLOOKUP($D293,DATA!$B$3:$AY$2400,47,0)</f>
        <v>0</v>
      </c>
      <c r="W293" s="2">
        <f>VLOOKUP($D293,DATA!$B$3:$AY$2400,48,0)</f>
        <v>0</v>
      </c>
      <c r="X293" s="2">
        <f>VLOOKUP($D293,DATA!$B$3:$AY$2400,49,0)</f>
        <v>0</v>
      </c>
      <c r="Y293" s="44">
        <f>VLOOKUP($D293,DATA!$B$3:$AY$2400,50,0)</f>
        <v>0</v>
      </c>
      <c r="Z293" s="45">
        <f t="shared" si="22"/>
        <v>-1</v>
      </c>
      <c r="AA293" s="42">
        <f>_xll.BDP($D293,$AA$5)</f>
        <v>229.47500610351563</v>
      </c>
      <c r="AB293" s="59">
        <f t="shared" si="25"/>
        <v>4.6111442849724682E-2</v>
      </c>
      <c r="AC293" s="41">
        <f>$AD293/_xll.BDP($D293,$AC$5)-1</f>
        <v>0.17386418365708778</v>
      </c>
      <c r="AD293" s="36">
        <f>_xll.BDP($D293,$AD$5)</f>
        <v>219.36</v>
      </c>
      <c r="AE293" s="37">
        <f t="shared" si="26"/>
        <v>-1.9602479941648352E-2</v>
      </c>
      <c r="AF293" s="38">
        <f>_xll.BDP($D293,$AF$5)</f>
        <v>223.66</v>
      </c>
      <c r="AG293" s="10">
        <f>_xll.BDP($D293,$AG$5)</f>
        <v>251.42</v>
      </c>
      <c r="AH293" s="12" t="e">
        <v>#NAME?</v>
      </c>
      <c r="AI293" s="10">
        <f>_xll.BDP($D293,$AI$5)</f>
        <v>163.19999999999999</v>
      </c>
      <c r="AJ293" s="12" t="e">
        <v>#NAME?</v>
      </c>
    </row>
    <row r="294" spans="3:36" x14ac:dyDescent="0.25">
      <c r="C294">
        <v>289</v>
      </c>
      <c r="D294" s="1" t="str">
        <f>DATA!B291</f>
        <v>AZPN US Equity</v>
      </c>
      <c r="E294" s="1" t="str">
        <f>_xll.BDP($D294,$E$5)</f>
        <v>ASPEN TECHNOLOGY</v>
      </c>
      <c r="F294" s="2" t="str">
        <f>_xll.BDP($D294,$F$5)</f>
        <v>Software</v>
      </c>
      <c r="G294" s="2" t="str">
        <f>_xll.BDP($D294,$G$5)</f>
        <v>Application Software</v>
      </c>
      <c r="H294" s="35" t="str">
        <f>_xll.BDP($D294,$H$5)</f>
        <v>24/05/2023</v>
      </c>
      <c r="I294" s="3">
        <f t="shared" ca="1" si="24"/>
        <v>107</v>
      </c>
      <c r="J294" s="2" t="str">
        <f>_xll.BDP($D294,$J$5)</f>
        <v>#N/A N/A</v>
      </c>
      <c r="K294" s="2" t="str">
        <f>_xll.BDP($D294,$K$5)</f>
        <v>#N/A Field Not Applicable</v>
      </c>
      <c r="L294" s="2" t="str">
        <f>_xll.BDP($D294,$L$5)</f>
        <v>#N/A Field Not Applicable</v>
      </c>
      <c r="M294" s="1" t="str">
        <f>_xll.BDP($D294,$M$5)</f>
        <v>UNITED STATES</v>
      </c>
      <c r="N294" s="1" t="str">
        <f>_xll.BDP($D294,$N$5)</f>
        <v>USD</v>
      </c>
      <c r="O294" s="4" t="str">
        <f>_xll.BDP($D294,$O$5)</f>
        <v>#N/A N/A</v>
      </c>
      <c r="P294" s="40">
        <f>_xll.BDP($D294,$P$5)</f>
        <v>187.38662418622638</v>
      </c>
      <c r="Q294" s="47">
        <f>_xll.BDP($D294,$Q$5)/1000000</f>
        <v>13180.953851999999</v>
      </c>
      <c r="R294" s="47">
        <f>_xll.BDP($D294,$R$5)</f>
        <v>13071.497851999999</v>
      </c>
      <c r="S294" s="47">
        <f t="shared" si="23"/>
        <v>-109.45600000000013</v>
      </c>
      <c r="T294" s="40" t="str">
        <f>_xll.BDP($D294,$T$5)</f>
        <v>#N/A N/A</v>
      </c>
      <c r="U294" s="2">
        <f>VLOOKUP($D294,DATA!$B$3:$G$2400,6,0)</f>
        <v>0</v>
      </c>
      <c r="V294" s="2">
        <f>VLOOKUP($D294,DATA!$B$3:$AY$2400,47,0)</f>
        <v>0</v>
      </c>
      <c r="W294" s="2">
        <f>VLOOKUP($D294,DATA!$B$3:$AY$2400,48,0)</f>
        <v>0</v>
      </c>
      <c r="X294" s="2">
        <f>VLOOKUP($D294,DATA!$B$3:$AY$2400,49,0)</f>
        <v>0</v>
      </c>
      <c r="Y294" s="44">
        <f>VLOOKUP($D294,DATA!$B$3:$AY$2400,50,0)</f>
        <v>0</v>
      </c>
      <c r="Z294" s="45">
        <f t="shared" si="22"/>
        <v>-1</v>
      </c>
      <c r="AA294" s="42">
        <f>_xll.BDP($D294,$AA$5)</f>
        <v>225.14285278320313</v>
      </c>
      <c r="AB294" s="59">
        <f t="shared" si="25"/>
        <v>9.4626861061858802E-2</v>
      </c>
      <c r="AC294" s="41">
        <f>$AD294/_xll.BDP($D294,$AC$5)-1</f>
        <v>1.3631937682569983E-3</v>
      </c>
      <c r="AD294" s="36">
        <f>_xll.BDP($D294,$AD$5)</f>
        <v>205.68</v>
      </c>
      <c r="AE294" s="37">
        <f t="shared" si="26"/>
        <v>2.4066511085180944E-2</v>
      </c>
      <c r="AF294" s="38">
        <f>_xll.BDP($D294,$AF$5)</f>
        <v>200.73</v>
      </c>
      <c r="AG294" s="10">
        <f>_xll.BDP($D294,$AG$5)</f>
        <v>263.58999999999997</v>
      </c>
      <c r="AH294" s="12" t="e">
        <v>#NAME?</v>
      </c>
      <c r="AI294" s="10">
        <f>_xll.BDP($D294,$AI$5)</f>
        <v>173.80500000000001</v>
      </c>
      <c r="AJ294" s="12" t="e">
        <v>#NAME?</v>
      </c>
    </row>
    <row r="295" spans="3:36" x14ac:dyDescent="0.25">
      <c r="C295">
        <v>290</v>
      </c>
      <c r="D295" s="1" t="str">
        <f>DATA!B292</f>
        <v>ANSS US Equity</v>
      </c>
      <c r="E295" s="1" t="str">
        <f>_xll.BDP($D295,$E$5)</f>
        <v>ANSYS INC</v>
      </c>
      <c r="F295" s="2" t="str">
        <f>_xll.BDP($D295,$F$5)</f>
        <v>Software</v>
      </c>
      <c r="G295" s="2" t="str">
        <f>_xll.BDP($D295,$G$5)</f>
        <v>Application Software</v>
      </c>
      <c r="H295" s="35" t="str">
        <f>_xll.BDP($D295,$H$5)</f>
        <v>22/02/2023</v>
      </c>
      <c r="I295" s="3">
        <f t="shared" ca="1" si="24"/>
        <v>16</v>
      </c>
      <c r="J295" s="2">
        <f>_xll.BDP($D295,$J$5)</f>
        <v>0</v>
      </c>
      <c r="K295" s="2" t="str">
        <f>_xll.BDP($D295,$K$5)</f>
        <v>#N/A Field Not Applicable</v>
      </c>
      <c r="L295" s="2" t="str">
        <f>_xll.BDP($D295,$L$5)</f>
        <v>#N/A Field Not Applicable</v>
      </c>
      <c r="M295" s="1" t="str">
        <f>_xll.BDP($D295,$M$5)</f>
        <v>UNITED STATES</v>
      </c>
      <c r="N295" s="1" t="str">
        <f>_xll.BDP($D295,$N$5)</f>
        <v>USD</v>
      </c>
      <c r="O295" s="4">
        <f>_xll.BDP($D295,$O$5)</f>
        <v>52.910998334941866</v>
      </c>
      <c r="P295" s="40">
        <f>_xll.BDP($D295,$P$5)</f>
        <v>49.558261961851116</v>
      </c>
      <c r="Q295" s="47">
        <f>_xll.BDP($D295,$Q$5)/1000000</f>
        <v>23731.986181050001</v>
      </c>
      <c r="R295" s="47">
        <f>_xll.BDP($D295,$R$5)</f>
        <v>23982.384181050002</v>
      </c>
      <c r="S295" s="47">
        <f t="shared" si="23"/>
        <v>250.39800000000105</v>
      </c>
      <c r="T295" s="40">
        <f>_xll.BDP($D295,$T$5)</f>
        <v>0.35169443913839799</v>
      </c>
      <c r="U295" s="2">
        <f>VLOOKUP($D295,DATA!$B$3:$G$2400,6,0)</f>
        <v>0</v>
      </c>
      <c r="V295" s="2">
        <f>VLOOKUP($D295,DATA!$B$3:$AY$2400,47,0)</f>
        <v>0</v>
      </c>
      <c r="W295" s="2">
        <f>VLOOKUP($D295,DATA!$B$3:$AY$2400,48,0)</f>
        <v>0</v>
      </c>
      <c r="X295" s="2">
        <f>VLOOKUP($D295,DATA!$B$3:$AY$2400,49,0)</f>
        <v>0</v>
      </c>
      <c r="Y295" s="44">
        <f>VLOOKUP($D295,DATA!$B$3:$AY$2400,50,0)</f>
        <v>0</v>
      </c>
      <c r="Z295" s="45">
        <f t="shared" si="22"/>
        <v>-1</v>
      </c>
      <c r="AA295" s="42">
        <f>_xll.BDP($D295,$AA$5)</f>
        <v>266.69000244140625</v>
      </c>
      <c r="AB295" s="59">
        <f t="shared" si="25"/>
        <v>-2.4649810037646769E-2</v>
      </c>
      <c r="AC295" s="41">
        <f>$AD295/_xll.BDP($D295,$AC$5)-1</f>
        <v>0.13179353450060027</v>
      </c>
      <c r="AD295" s="36">
        <f>_xll.BDP($D295,$AD$5)</f>
        <v>273.43</v>
      </c>
      <c r="AE295" s="37">
        <f t="shared" si="26"/>
        <v>-6.5830377061771254E-3</v>
      </c>
      <c r="AF295" s="38">
        <f>_xll.BDP($D295,$AF$5)</f>
        <v>275.23</v>
      </c>
      <c r="AG295" s="10">
        <f>_xll.BDP($D295,$AG$5)</f>
        <v>342.77</v>
      </c>
      <c r="AH295" s="12" t="e">
        <v>#NAME?</v>
      </c>
      <c r="AI295" s="10">
        <f>_xll.BDP($D295,$AI$5)</f>
        <v>194.23</v>
      </c>
      <c r="AJ295" s="12" t="e">
        <v>#NAME?</v>
      </c>
    </row>
    <row r="296" spans="3:36" x14ac:dyDescent="0.25">
      <c r="C296">
        <v>291</v>
      </c>
      <c r="D296" s="1" t="str">
        <f>DATA!B293</f>
        <v>RNG US Equity</v>
      </c>
      <c r="E296" s="1" t="str">
        <f>_xll.BDP($D296,$E$5)</f>
        <v>RINGCENTRAL IN-A</v>
      </c>
      <c r="F296" s="2" t="str">
        <f>_xll.BDP($D296,$F$5)</f>
        <v>Software</v>
      </c>
      <c r="G296" s="2" t="str">
        <f>_xll.BDP($D296,$G$5)</f>
        <v>Application Software</v>
      </c>
      <c r="H296" s="35" t="str">
        <f>_xll.BDP($D296,$H$5)</f>
        <v>15/02/2023</v>
      </c>
      <c r="I296" s="3">
        <f t="shared" ca="1" si="24"/>
        <v>9</v>
      </c>
      <c r="J296" s="2">
        <f>_xll.BDP($D296,$J$5)</f>
        <v>0</v>
      </c>
      <c r="K296" s="2" t="str">
        <f>_xll.BDP($D296,$K$5)</f>
        <v>#N/A N/A</v>
      </c>
      <c r="L296" s="2" t="str">
        <f>_xll.BDP($D296,$L$5)</f>
        <v>#N/A N/A</v>
      </c>
      <c r="M296" s="1" t="str">
        <f>_xll.BDP($D296,$M$5)</f>
        <v>UNITED STATES</v>
      </c>
      <c r="N296" s="1" t="str">
        <f>_xll.BDP($D296,$N$5)</f>
        <v>USD</v>
      </c>
      <c r="O296" s="4" t="str">
        <f>_xll.BDP($D296,$O$5)</f>
        <v>#N/A N/A</v>
      </c>
      <c r="P296" s="40" t="str">
        <f>_xll.BDP($D296,$P$5)</f>
        <v>#N/A N/A</v>
      </c>
      <c r="Q296" s="47">
        <f>_xll.BDP($D296,$Q$5)/1000000</f>
        <v>4178.9748377599999</v>
      </c>
      <c r="R296" s="47">
        <f>_xll.BDP($D296,$R$5)</f>
        <v>5749.3668377599997</v>
      </c>
      <c r="S296" s="47">
        <f t="shared" si="23"/>
        <v>1570.3919999999998</v>
      </c>
      <c r="T296" s="40" t="str">
        <f>_xll.BDP($D296,$T$5)</f>
        <v>#N/A N/A</v>
      </c>
      <c r="U296" s="2">
        <f>VLOOKUP($D296,DATA!$B$3:$G$2400,6,0)</f>
        <v>0</v>
      </c>
      <c r="V296" s="2">
        <f>VLOOKUP($D296,DATA!$B$3:$AY$2400,47,0)</f>
        <v>0</v>
      </c>
      <c r="W296" s="2">
        <f>VLOOKUP($D296,DATA!$B$3:$AY$2400,48,0)</f>
        <v>0</v>
      </c>
      <c r="X296" s="2">
        <f>VLOOKUP($D296,DATA!$B$3:$AY$2400,49,0)</f>
        <v>0</v>
      </c>
      <c r="Y296" s="44">
        <f>VLOOKUP($D296,DATA!$B$3:$AY$2400,50,0)</f>
        <v>0</v>
      </c>
      <c r="Z296" s="45">
        <f t="shared" si="22"/>
        <v>-1</v>
      </c>
      <c r="AA296" s="42">
        <f>_xll.BDP($D296,$AA$5)</f>
        <v>51.479999542236328</v>
      </c>
      <c r="AB296" s="59">
        <f t="shared" si="25"/>
        <v>0.17266513763636282</v>
      </c>
      <c r="AC296" s="41">
        <f>$AD296/_xll.BDP($D296,$AC$5)-1</f>
        <v>0.24011299435028244</v>
      </c>
      <c r="AD296" s="36">
        <f>_xll.BDP($D296,$AD$5)</f>
        <v>43.9</v>
      </c>
      <c r="AE296" s="37">
        <f t="shared" si="26"/>
        <v>-1.8678815489749437E-2</v>
      </c>
      <c r="AF296" s="38">
        <f>_xll.BDP($D296,$AF$5)</f>
        <v>44.72</v>
      </c>
      <c r="AG296" s="10">
        <f>_xll.BDP($D296,$AG$5)</f>
        <v>179.16499999999999</v>
      </c>
      <c r="AH296" s="12" t="e">
        <v>#NAME?</v>
      </c>
      <c r="AI296" s="10">
        <f>_xll.BDP($D296,$AI$5)</f>
        <v>28</v>
      </c>
      <c r="AJ296" s="12" t="e">
        <v>#NAME?</v>
      </c>
    </row>
    <row r="297" spans="3:36" x14ac:dyDescent="0.25">
      <c r="C297">
        <v>292</v>
      </c>
      <c r="D297" s="1" t="str">
        <f>DATA!B294</f>
        <v>VMW US Equity</v>
      </c>
      <c r="E297" s="1" t="str">
        <f>_xll.BDP($D297,$E$5)</f>
        <v>VMWARE INC-CL A</v>
      </c>
      <c r="F297" s="2" t="str">
        <f>_xll.BDP($D297,$F$5)</f>
        <v>Software</v>
      </c>
      <c r="G297" s="2" t="str">
        <f>_xll.BDP($D297,$G$5)</f>
        <v>Systems Software</v>
      </c>
      <c r="H297" s="35" t="str">
        <f>_xll.BDP($D297,$H$5)</f>
        <v>02/03/2023</v>
      </c>
      <c r="I297" s="3">
        <f t="shared" ca="1" si="24"/>
        <v>24</v>
      </c>
      <c r="J297" s="2">
        <f>_xll.BDP($D297,$J$5)</f>
        <v>27.4</v>
      </c>
      <c r="K297" s="2" t="str">
        <f>_xll.BDP($D297,$K$5)</f>
        <v>02/11/2021</v>
      </c>
      <c r="L297" s="2" t="str">
        <f>_xll.BDP($D297,$L$5)</f>
        <v>01/11/2021</v>
      </c>
      <c r="M297" s="1" t="str">
        <f>_xll.BDP($D297,$M$5)</f>
        <v>UNITED STATES</v>
      </c>
      <c r="N297" s="1" t="str">
        <f>_xll.BDP($D297,$N$5)</f>
        <v>USD</v>
      </c>
      <c r="O297" s="4">
        <f>_xll.BDP($D297,$O$5)</f>
        <v>16.630304198809213</v>
      </c>
      <c r="P297" s="40">
        <f>_xll.BDP($D297,$P$5)</f>
        <v>38.375089686994933</v>
      </c>
      <c r="Q297" s="47">
        <f>_xll.BDP($D297,$Q$5)/1000000</f>
        <v>51344.727181559996</v>
      </c>
      <c r="R297" s="47">
        <f>_xll.BDP($D297,$R$5)</f>
        <v>59089.727181559996</v>
      </c>
      <c r="S297" s="47">
        <f t="shared" si="23"/>
        <v>7745</v>
      </c>
      <c r="T297" s="40">
        <f>_xll.BDP($D297,$T$5)</f>
        <v>2.1934296233361654</v>
      </c>
      <c r="U297" s="2">
        <f>VLOOKUP($D297,DATA!$B$3:$G$2400,6,0)</f>
        <v>0</v>
      </c>
      <c r="V297" s="2">
        <f>VLOOKUP($D297,DATA!$B$3:$AY$2400,47,0)</f>
        <v>0</v>
      </c>
      <c r="W297" s="2">
        <f>VLOOKUP($D297,DATA!$B$3:$AY$2400,48,0)</f>
        <v>0</v>
      </c>
      <c r="X297" s="2">
        <f>VLOOKUP($D297,DATA!$B$3:$AY$2400,49,0)</f>
        <v>0</v>
      </c>
      <c r="Y297" s="44">
        <f>VLOOKUP($D297,DATA!$B$3:$AY$2400,50,0)</f>
        <v>0</v>
      </c>
      <c r="Z297" s="45">
        <f t="shared" si="22"/>
        <v>-1</v>
      </c>
      <c r="AA297" s="42">
        <f>_xll.BDP($D297,$AA$5)</f>
        <v>140.5</v>
      </c>
      <c r="AB297" s="59">
        <f t="shared" si="25"/>
        <v>0.17073577201899837</v>
      </c>
      <c r="AC297" s="41">
        <f>$AD297/_xll.BDP($D297,$AC$5)-1</f>
        <v>-2.240143369175629E-2</v>
      </c>
      <c r="AD297" s="36">
        <f>_xll.BDP($D297,$AD$5)</f>
        <v>120.01</v>
      </c>
      <c r="AE297" s="37">
        <f t="shared" si="26"/>
        <v>-1.4665444546287734E-2</v>
      </c>
      <c r="AF297" s="38">
        <f>_xll.BDP($D297,$AF$5)</f>
        <v>121.77</v>
      </c>
      <c r="AG297" s="10">
        <f>_xll.BDP($D297,$AG$5)</f>
        <v>136.85499999999999</v>
      </c>
      <c r="AH297" s="12" t="e">
        <v>#NAME?</v>
      </c>
      <c r="AI297" s="10">
        <f>_xll.BDP($D297,$AI$5)</f>
        <v>91.53</v>
      </c>
      <c r="AJ297" s="12" t="e">
        <v>#NAME?</v>
      </c>
    </row>
    <row r="298" spans="3:36" x14ac:dyDescent="0.25">
      <c r="C298">
        <v>293</v>
      </c>
      <c r="D298" s="1" t="str">
        <f>DATA!B295</f>
        <v>ZM US Equity</v>
      </c>
      <c r="E298" s="1" t="str">
        <f>_xll.BDP($D298,$E$5)</f>
        <v>ZOOM VIDEO COM-A</v>
      </c>
      <c r="F298" s="2" t="str">
        <f>_xll.BDP($D298,$F$5)</f>
        <v>Software</v>
      </c>
      <c r="G298" s="2" t="str">
        <f>_xll.BDP($D298,$G$5)</f>
        <v>Application Software</v>
      </c>
      <c r="H298" s="35" t="str">
        <f>_xll.BDP($D298,$H$5)</f>
        <v>27/02/2023</v>
      </c>
      <c r="I298" s="3">
        <f t="shared" ca="1" si="24"/>
        <v>21</v>
      </c>
      <c r="J298" s="2">
        <f>_xll.BDP($D298,$J$5)</f>
        <v>0</v>
      </c>
      <c r="K298" s="2" t="str">
        <f>_xll.BDP($D298,$K$5)</f>
        <v>#N/A Field Not Applicable</v>
      </c>
      <c r="L298" s="2" t="str">
        <f>_xll.BDP($D298,$L$5)</f>
        <v>#N/A Field Not Applicable</v>
      </c>
      <c r="M298" s="1" t="str">
        <f>_xll.BDP($D298,$M$5)</f>
        <v>UNITED STATES</v>
      </c>
      <c r="N298" s="1" t="str">
        <f>_xll.BDP($D298,$N$5)</f>
        <v>USD</v>
      </c>
      <c r="O298" s="4">
        <f>_xll.BDP($D298,$O$5)</f>
        <v>33.357522116374611</v>
      </c>
      <c r="P298" s="40">
        <f>_xll.BDP($D298,$P$5)</f>
        <v>45.848084451424377</v>
      </c>
      <c r="Q298" s="47">
        <f>_xll.BDP($D298,$Q$5)/1000000</f>
        <v>22733.899749329998</v>
      </c>
      <c r="R298" s="47">
        <f>_xll.BDP($D298,$R$5)</f>
        <v>17668.763749329999</v>
      </c>
      <c r="S298" s="47">
        <f t="shared" si="23"/>
        <v>-5065.1359999999986</v>
      </c>
      <c r="T298" s="40">
        <f>_xll.BDP($D298,$T$5)</f>
        <v>-6.9903765869384911</v>
      </c>
      <c r="U298" s="2">
        <f>VLOOKUP($D298,DATA!$B$3:$G$2400,6,0)</f>
        <v>0</v>
      </c>
      <c r="V298" s="2">
        <f>VLOOKUP($D298,DATA!$B$3:$AY$2400,47,0)</f>
        <v>0</v>
      </c>
      <c r="W298" s="2">
        <f>VLOOKUP($D298,DATA!$B$3:$AY$2400,48,0)</f>
        <v>0</v>
      </c>
      <c r="X298" s="2">
        <f>VLOOKUP($D298,DATA!$B$3:$AY$2400,49,0)</f>
        <v>0</v>
      </c>
      <c r="Y298" s="44">
        <f>VLOOKUP($D298,DATA!$B$3:$AY$2400,50,0)</f>
        <v>0</v>
      </c>
      <c r="Z298" s="45">
        <f t="shared" si="22"/>
        <v>-1</v>
      </c>
      <c r="AA298" s="42">
        <f>_xll.BDP($D298,$AA$5)</f>
        <v>85.360000610351563</v>
      </c>
      <c r="AB298" s="59">
        <f t="shared" si="25"/>
        <v>0.10021267784174226</v>
      </c>
      <c r="AC298" s="41">
        <f>$AD298/_xll.BDP($D298,$AC$5)-1</f>
        <v>0.14533510481251843</v>
      </c>
      <c r="AD298" s="36">
        <f>_xll.BDP($D298,$AD$5)</f>
        <v>77.584999999999994</v>
      </c>
      <c r="AE298" s="37">
        <f t="shared" si="26"/>
        <v>-2.5198169749307376E-2</v>
      </c>
      <c r="AF298" s="38">
        <f>_xll.BDP($D298,$AF$5)</f>
        <v>79.540000000000006</v>
      </c>
      <c r="AG298" s="10">
        <f>_xll.BDP($D298,$AG$5)</f>
        <v>152.69</v>
      </c>
      <c r="AH298" s="12" t="e">
        <v>#NAME?</v>
      </c>
      <c r="AI298" s="10">
        <f>_xll.BDP($D298,$AI$5)</f>
        <v>63.55</v>
      </c>
      <c r="AJ298" s="12" t="e">
        <v>#NAME?</v>
      </c>
    </row>
    <row r="299" spans="3:36" x14ac:dyDescent="0.25">
      <c r="C299">
        <v>294</v>
      </c>
      <c r="D299" s="1" t="str">
        <f>DATA!B296</f>
        <v>SSNC US Equity</v>
      </c>
      <c r="E299" s="1" t="str">
        <f>_xll.BDP($D299,$E$5)</f>
        <v>SS&amp;C TECHNOLOGIE</v>
      </c>
      <c r="F299" s="2" t="str">
        <f>_xll.BDP($D299,$F$5)</f>
        <v>IT Services</v>
      </c>
      <c r="G299" s="2" t="str">
        <f>_xll.BDP($D299,$G$5)</f>
        <v>Data Processing &amp; Outsourced S</v>
      </c>
      <c r="H299" s="35" t="str">
        <f>_xll.BDP($D299,$H$5)</f>
        <v>07/02/2023</v>
      </c>
      <c r="I299" s="3">
        <f t="shared" ca="1" si="24"/>
        <v>1</v>
      </c>
      <c r="J299" s="2">
        <f>_xll.BDP($D299,$J$5)</f>
        <v>0.68</v>
      </c>
      <c r="K299" s="2" t="str">
        <f>_xll.BDP($D299,$K$5)</f>
        <v>30/11/2022</v>
      </c>
      <c r="L299" s="2" t="str">
        <f>_xll.BDP($D299,$L$5)</f>
        <v>15/12/2022</v>
      </c>
      <c r="M299" s="1" t="str">
        <f>_xll.BDP($D299,$M$5)</f>
        <v>UNITED STATES</v>
      </c>
      <c r="N299" s="1" t="str">
        <f>_xll.BDP($D299,$N$5)</f>
        <v>USD</v>
      </c>
      <c r="O299" s="4">
        <f>_xll.BDP($D299,$O$5)</f>
        <v>13.049592742525483</v>
      </c>
      <c r="P299" s="40">
        <f>_xll.BDP($D299,$P$5)</f>
        <v>20.553115178597633</v>
      </c>
      <c r="Q299" s="47">
        <f>_xll.BDP($D299,$Q$5)/1000000</f>
        <v>15316.1776128</v>
      </c>
      <c r="R299" s="47">
        <f>_xll.BDP($D299,$R$5)</f>
        <v>22457.5776128</v>
      </c>
      <c r="S299" s="47">
        <f t="shared" si="23"/>
        <v>7141.4</v>
      </c>
      <c r="T299" s="40">
        <f>_xll.BDP($D299,$T$5)</f>
        <v>3.8844339622641515</v>
      </c>
      <c r="U299" s="2">
        <f>VLOOKUP($D299,DATA!$B$3:$G$2400,6,0)</f>
        <v>0</v>
      </c>
      <c r="V299" s="2">
        <f>VLOOKUP($D299,DATA!$B$3:$AY$2400,47,0)</f>
        <v>0</v>
      </c>
      <c r="W299" s="2">
        <f>VLOOKUP($D299,DATA!$B$3:$AY$2400,48,0)</f>
        <v>0</v>
      </c>
      <c r="X299" s="2">
        <f>VLOOKUP($D299,DATA!$B$3:$AY$2400,49,0)</f>
        <v>0</v>
      </c>
      <c r="Y299" s="44">
        <f>VLOOKUP($D299,DATA!$B$3:$AY$2400,50,0)</f>
        <v>0</v>
      </c>
      <c r="Z299" s="45">
        <f t="shared" si="22"/>
        <v>-1</v>
      </c>
      <c r="AA299" s="42">
        <f>_xll.BDP($D299,$AA$5)</f>
        <v>65.142860412597656</v>
      </c>
      <c r="AB299" s="59">
        <f t="shared" si="25"/>
        <v>6.7915744468814099E-2</v>
      </c>
      <c r="AC299" s="41">
        <f>$AD299/_xll.BDP($D299,$AC$5)-1</f>
        <v>0.17172493276988088</v>
      </c>
      <c r="AD299" s="36">
        <f>_xll.BDP($D299,$AD$5)</f>
        <v>61</v>
      </c>
      <c r="AE299" s="37">
        <f t="shared" si="26"/>
        <v>-1.0163934426229466E-2</v>
      </c>
      <c r="AF299" s="38">
        <f>_xll.BDP($D299,$AF$5)</f>
        <v>61.62</v>
      </c>
      <c r="AG299" s="10">
        <f>_xll.BDP($D299,$AG$5)</f>
        <v>82.46</v>
      </c>
      <c r="AH299" s="12" t="e">
        <v>#NAME?</v>
      </c>
      <c r="AI299" s="10">
        <f>_xll.BDP($D299,$AI$5)</f>
        <v>45.25</v>
      </c>
      <c r="AJ299" s="12" t="e">
        <v>#NAME?</v>
      </c>
    </row>
    <row r="300" spans="3:36" x14ac:dyDescent="0.25">
      <c r="C300">
        <v>295</v>
      </c>
      <c r="D300" s="1" t="str">
        <f>DATA!B297</f>
        <v>AKAM US Equity</v>
      </c>
      <c r="E300" s="1" t="str">
        <f>_xll.BDP($D300,$E$5)</f>
        <v>AKAMAI TECHNOLOG</v>
      </c>
      <c r="F300" s="2" t="str">
        <f>_xll.BDP($D300,$F$5)</f>
        <v>IT Services</v>
      </c>
      <c r="G300" s="2" t="str">
        <f>_xll.BDP($D300,$G$5)</f>
        <v>Internet Services &amp; Infrastruc</v>
      </c>
      <c r="H300" s="35" t="str">
        <f>_xll.BDP($D300,$H$5)</f>
        <v>14/02/2023</v>
      </c>
      <c r="I300" s="3">
        <f t="shared" ca="1" si="24"/>
        <v>8</v>
      </c>
      <c r="J300" s="2">
        <f>_xll.BDP($D300,$J$5)</f>
        <v>0</v>
      </c>
      <c r="K300" s="2" t="str">
        <f>_xll.BDP($D300,$K$5)</f>
        <v>#N/A Field Not Applicable</v>
      </c>
      <c r="L300" s="2" t="str">
        <f>_xll.BDP($D300,$L$5)</f>
        <v>#N/A Field Not Applicable</v>
      </c>
      <c r="M300" s="1" t="str">
        <f>_xll.BDP($D300,$M$5)</f>
        <v>UNITED STATES</v>
      </c>
      <c r="N300" s="1" t="str">
        <f>_xll.BDP($D300,$N$5)</f>
        <v>USD</v>
      </c>
      <c r="O300" s="4">
        <f>_xll.BDP($D300,$O$5)</f>
        <v>12.50600707988192</v>
      </c>
      <c r="P300" s="40">
        <f>_xll.BDP($D300,$P$5)</f>
        <v>23.050830090734792</v>
      </c>
      <c r="Q300" s="47">
        <f>_xll.BDP($D300,$Q$5)/1000000</f>
        <v>13908.866938859999</v>
      </c>
      <c r="R300" s="47">
        <f>_xll.BDP($D300,$R$5)</f>
        <v>15709.522938859998</v>
      </c>
      <c r="S300" s="47">
        <f t="shared" si="23"/>
        <v>1800.655999999999</v>
      </c>
      <c r="T300" s="40">
        <f>_xll.BDP($D300,$T$5)</f>
        <v>1.3950279175095119</v>
      </c>
      <c r="U300" s="2">
        <f>VLOOKUP($D300,DATA!$B$3:$G$2400,6,0)</f>
        <v>0</v>
      </c>
      <c r="V300" s="2">
        <f>VLOOKUP($D300,DATA!$B$3:$AY$2400,47,0)</f>
        <v>0</v>
      </c>
      <c r="W300" s="2">
        <f>VLOOKUP($D300,DATA!$B$3:$AY$2400,48,0)</f>
        <v>0</v>
      </c>
      <c r="X300" s="2">
        <f>VLOOKUP($D300,DATA!$B$3:$AY$2400,49,0)</f>
        <v>0</v>
      </c>
      <c r="Y300" s="44">
        <f>VLOOKUP($D300,DATA!$B$3:$AY$2400,50,0)</f>
        <v>0</v>
      </c>
      <c r="Z300" s="45">
        <f t="shared" si="22"/>
        <v>-1</v>
      </c>
      <c r="AA300" s="42">
        <f>_xll.BDP($D300,$AA$5)</f>
        <v>99.3125</v>
      </c>
      <c r="AB300" s="59">
        <f t="shared" si="25"/>
        <v>0.12586441446548013</v>
      </c>
      <c r="AC300" s="41">
        <f>$AD300/_xll.BDP($D300,$AC$5)-1</f>
        <v>4.638196915776982E-2</v>
      </c>
      <c r="AD300" s="36">
        <f>_xll.BDP($D300,$AD$5)</f>
        <v>88.21</v>
      </c>
      <c r="AE300" s="37">
        <f t="shared" si="26"/>
        <v>-1.2696973132297978E-2</v>
      </c>
      <c r="AF300" s="38">
        <f>_xll.BDP($D300,$AF$5)</f>
        <v>89.33</v>
      </c>
      <c r="AG300" s="10">
        <f>_xll.BDP($D300,$AG$5)</f>
        <v>123.25</v>
      </c>
      <c r="AH300" s="12" t="e">
        <v>#NAME?</v>
      </c>
      <c r="AI300" s="10">
        <f>_xll.BDP($D300,$AI$5)</f>
        <v>76.28</v>
      </c>
      <c r="AJ300" s="12" t="e">
        <v>#NAME?</v>
      </c>
    </row>
    <row r="301" spans="3:36" x14ac:dyDescent="0.25">
      <c r="C301">
        <v>296</v>
      </c>
      <c r="D301" s="1" t="str">
        <f>DATA!B298</f>
        <v>ENV US Equity</v>
      </c>
      <c r="E301" s="1" t="str">
        <f>_xll.BDP($D301,$E$5)</f>
        <v>ENVESTNET INC</v>
      </c>
      <c r="F301" s="2" t="str">
        <f>_xll.BDP($D301,$F$5)</f>
        <v>Software</v>
      </c>
      <c r="G301" s="2" t="str">
        <f>_xll.BDP($D301,$G$5)</f>
        <v>Application Software</v>
      </c>
      <c r="H301" s="35" t="str">
        <f>_xll.BDP($D301,$H$5)</f>
        <v>24/02/2023</v>
      </c>
      <c r="I301" s="3">
        <f t="shared" ca="1" si="24"/>
        <v>18</v>
      </c>
      <c r="J301" s="2">
        <f>_xll.BDP($D301,$J$5)</f>
        <v>0</v>
      </c>
      <c r="K301" s="2" t="str">
        <f>_xll.BDP($D301,$K$5)</f>
        <v>#N/A Field Not Applicable</v>
      </c>
      <c r="L301" s="2" t="str">
        <f>_xll.BDP($D301,$L$5)</f>
        <v>#N/A Field Not Applicable</v>
      </c>
      <c r="M301" s="1" t="str">
        <f>_xll.BDP($D301,$M$5)</f>
        <v>UNITED STATES</v>
      </c>
      <c r="N301" s="1" t="str">
        <f>_xll.BDP($D301,$N$5)</f>
        <v>USD</v>
      </c>
      <c r="O301" s="4">
        <f>_xll.BDP($D301,$O$5)</f>
        <v>22.707257983493196</v>
      </c>
      <c r="P301" s="40" t="str">
        <f>_xll.BDP($D301,$P$5)</f>
        <v>#N/A N/A</v>
      </c>
      <c r="Q301" s="47">
        <f>_xll.BDP($D301,$Q$5)/1000000</f>
        <v>3719.57612328</v>
      </c>
      <c r="R301" s="47">
        <f>_xll.BDP($D301,$R$5)</f>
        <v>4452.2411232800005</v>
      </c>
      <c r="S301" s="47">
        <f t="shared" si="23"/>
        <v>732.66500000000042</v>
      </c>
      <c r="T301" s="40">
        <f>_xll.BDP($D301,$T$5)</f>
        <v>8.5354918328618172</v>
      </c>
      <c r="U301" s="2">
        <f>VLOOKUP($D301,DATA!$B$3:$G$2400,6,0)</f>
        <v>0</v>
      </c>
      <c r="V301" s="2">
        <f>VLOOKUP($D301,DATA!$B$3:$AY$2400,47,0)</f>
        <v>0</v>
      </c>
      <c r="W301" s="2">
        <f>VLOOKUP($D301,DATA!$B$3:$AY$2400,48,0)</f>
        <v>0</v>
      </c>
      <c r="X301" s="2">
        <f>VLOOKUP($D301,DATA!$B$3:$AY$2400,49,0)</f>
        <v>0</v>
      </c>
      <c r="Y301" s="44">
        <f>VLOOKUP($D301,DATA!$B$3:$AY$2400,50,0)</f>
        <v>0</v>
      </c>
      <c r="Z301" s="45">
        <f t="shared" si="22"/>
        <v>-1</v>
      </c>
      <c r="AA301" s="42">
        <f>_xll.BDP($D301,$AA$5)</f>
        <v>63.375</v>
      </c>
      <c r="AB301" s="59">
        <f t="shared" si="25"/>
        <v>-5.9020044543429795E-2</v>
      </c>
      <c r="AC301" s="41">
        <f>$AD301/_xll.BDP($D301,$AC$5)-1</f>
        <v>9.157212317666108E-2</v>
      </c>
      <c r="AD301" s="36">
        <f>_xll.BDP($D301,$AD$5)</f>
        <v>67.349999999999994</v>
      </c>
      <c r="AE301" s="37">
        <f t="shared" si="26"/>
        <v>-8.3147735708983261E-3</v>
      </c>
      <c r="AF301" s="38">
        <f>_xll.BDP($D301,$AF$5)</f>
        <v>67.91</v>
      </c>
      <c r="AG301" s="10">
        <f>_xll.BDP($D301,$AG$5)</f>
        <v>84.58</v>
      </c>
      <c r="AH301" s="12" t="e">
        <v>#NAME?</v>
      </c>
      <c r="AI301" s="10">
        <f>_xll.BDP($D301,$AI$5)</f>
        <v>41.72</v>
      </c>
      <c r="AJ301" s="12" t="e">
        <v>#NAME?</v>
      </c>
    </row>
    <row r="302" spans="3:36" x14ac:dyDescent="0.25">
      <c r="C302">
        <v>297</v>
      </c>
      <c r="D302" s="1" t="str">
        <f>DATA!B299</f>
        <v>CTXS US Equity</v>
      </c>
      <c r="E302" s="1" t="str">
        <f>_xll.BDP($D302,$E$5)</f>
        <v>CITRIX SYSTEMS</v>
      </c>
      <c r="F302" s="2" t="str">
        <f>_xll.BDP($D302,$F$5)</f>
        <v>Software</v>
      </c>
      <c r="G302" s="2" t="str">
        <f>_xll.BDP($D302,$G$5)</f>
        <v>Application Software</v>
      </c>
      <c r="H302" s="35" t="str">
        <f>_xll.BDP($D302,$H$5)</f>
        <v>14/02/2023</v>
      </c>
      <c r="I302" s="3">
        <f t="shared" ca="1" si="24"/>
        <v>8</v>
      </c>
      <c r="J302" s="2">
        <f>_xll.BDP($D302,$J$5)</f>
        <v>1.48</v>
      </c>
      <c r="K302" s="2" t="str">
        <f>_xll.BDP($D302,$K$5)</f>
        <v>11/03/2022</v>
      </c>
      <c r="L302" s="2" t="str">
        <f>_xll.BDP($D302,$L$5)</f>
        <v>#N/A Field Not Applicable</v>
      </c>
      <c r="M302" s="1" t="str">
        <f>_xll.BDP($D302,$M$5)</f>
        <v>UNITED STATES</v>
      </c>
      <c r="N302" s="1" t="str">
        <f>_xll.BDP($D302,$N$5)</f>
        <v>USD</v>
      </c>
      <c r="O302" s="4">
        <f>_xll.BDP($D302,$O$5)</f>
        <v>19.616511280363216</v>
      </c>
      <c r="P302" s="40" t="str">
        <f>_xll.BDP($D302,$P$5)</f>
        <v>#N/A N/A</v>
      </c>
      <c r="Q302" s="47" t="e">
        <f>_xll.BDP($D302,$Q$5)/1000000</f>
        <v>#VALUE!</v>
      </c>
      <c r="R302" s="47" t="str">
        <f>_xll.BDP($D302,$R$5)</f>
        <v>#N/A N/A</v>
      </c>
      <c r="S302" s="47" t="e">
        <f t="shared" si="23"/>
        <v>#VALUE!</v>
      </c>
      <c r="T302" s="40">
        <f>_xll.BDP($D302,$T$5)</f>
        <v>4.1284001858842556</v>
      </c>
      <c r="U302" s="2">
        <f>VLOOKUP($D302,DATA!$B$3:$G$2400,6,0)</f>
        <v>0</v>
      </c>
      <c r="V302" s="2">
        <f>VLOOKUP($D302,DATA!$B$3:$AY$2400,47,0)</f>
        <v>0</v>
      </c>
      <c r="W302" s="2">
        <f>VLOOKUP($D302,DATA!$B$3:$AY$2400,48,0)</f>
        <v>0</v>
      </c>
      <c r="X302" s="2">
        <f>VLOOKUP($D302,DATA!$B$3:$AY$2400,49,0)</f>
        <v>0</v>
      </c>
      <c r="Y302" s="44">
        <f>VLOOKUP($D302,DATA!$B$3:$AY$2400,50,0)</f>
        <v>0</v>
      </c>
      <c r="Z302" s="45" t="e">
        <f t="shared" si="22"/>
        <v>#VALUE!</v>
      </c>
      <c r="AA302" s="42" t="str">
        <f>_xll.BDP($D302,$AA$5)</f>
        <v>#N/A N/A</v>
      </c>
      <c r="AB302" s="59" t="e">
        <f t="shared" si="25"/>
        <v>#VALUE!</v>
      </c>
      <c r="AC302" s="41" t="e">
        <f>$AD302/_xll.BDP($D302,$AC$5)-1</f>
        <v>#VALUE!</v>
      </c>
      <c r="AD302" s="36" t="str">
        <f>_xll.BDP($D302,$AD$5)</f>
        <v>#N/A Real Time</v>
      </c>
      <c r="AE302" s="37" t="e">
        <f t="shared" si="26"/>
        <v>#VALUE!</v>
      </c>
      <c r="AF302" s="38" t="str">
        <f>_xll.BDP($D302,$AF$5)</f>
        <v>#N/A N/A</v>
      </c>
      <c r="AG302" s="10">
        <f>_xll.BDP($D302,$AG$5)</f>
        <v>103.96</v>
      </c>
      <c r="AH302" s="12" t="e">
        <v>#NAME?</v>
      </c>
      <c r="AI302" s="10">
        <f>_xll.BDP($D302,$AI$5)</f>
        <v>88.66</v>
      </c>
      <c r="AJ302" s="12" t="e">
        <v>#NAME?</v>
      </c>
    </row>
    <row r="303" spans="3:36" x14ac:dyDescent="0.25">
      <c r="C303">
        <v>298</v>
      </c>
      <c r="D303" s="1" t="str">
        <f>DATA!B300</f>
        <v>JCOM US Equity</v>
      </c>
      <c r="E303" s="1" t="str">
        <f>_xll.BDP($D303,$E$5)</f>
        <v>J2 GLOBAL INC</v>
      </c>
      <c r="F303" s="2" t="str">
        <f>_xll.BDP($D303,$F$5)</f>
        <v>Interactive Media &amp; Services</v>
      </c>
      <c r="G303" s="2" t="str">
        <f>_xll.BDP($D303,$G$5)</f>
        <v>Interactive Media &amp; Services</v>
      </c>
      <c r="H303" s="35" t="str">
        <f>_xll.BDP($D303,$H$5)</f>
        <v>16/02/2023</v>
      </c>
      <c r="I303" s="3">
        <f t="shared" ca="1" si="24"/>
        <v>10</v>
      </c>
      <c r="J303" s="2" t="str">
        <f>_xll.BDP($D303,$J$5)</f>
        <v>#N/A Field Not Applicable</v>
      </c>
      <c r="K303" s="2" t="str">
        <f>_xll.BDP($D303,$K$5)</f>
        <v>#N/A N/A</v>
      </c>
      <c r="L303" s="2" t="str">
        <f>_xll.BDP($D303,$L$5)</f>
        <v>#N/A N/A</v>
      </c>
      <c r="M303" s="1" t="str">
        <f>_xll.BDP($D303,$M$5)</f>
        <v>UNITED STATES</v>
      </c>
      <c r="N303" s="1" t="str">
        <f>_xll.BDP($D303,$N$5)</f>
        <v>USD</v>
      </c>
      <c r="O303" s="4" t="str">
        <f>_xll.BDP($D303,$O$5)</f>
        <v>#N/A Field Not Applicable</v>
      </c>
      <c r="P303" s="40" t="str">
        <f>_xll.BDP($D303,$P$5)</f>
        <v>#N/A Field Not Applicable</v>
      </c>
      <c r="Q303" s="47" t="e">
        <f>_xll.BDP($D303,$Q$5)/1000000</f>
        <v>#VALUE!</v>
      </c>
      <c r="R303" s="47" t="str">
        <f>_xll.BDP($D303,$R$5)</f>
        <v>#N/A N/A</v>
      </c>
      <c r="S303" s="47" t="e">
        <f t="shared" si="23"/>
        <v>#VALUE!</v>
      </c>
      <c r="T303" s="40">
        <f>_xll.BDP($D303,$T$5)</f>
        <v>0.88203813211121529</v>
      </c>
      <c r="U303" s="2">
        <f>VLOOKUP($D303,DATA!$B$3:$G$2400,6,0)</f>
        <v>0</v>
      </c>
      <c r="V303" s="2">
        <f>VLOOKUP($D303,DATA!$B$3:$AY$2400,47,0)</f>
        <v>0</v>
      </c>
      <c r="W303" s="2">
        <f>VLOOKUP($D303,DATA!$B$3:$AY$2400,48,0)</f>
        <v>0</v>
      </c>
      <c r="X303" s="2">
        <f>VLOOKUP($D303,DATA!$B$3:$AY$2400,49,0)</f>
        <v>0</v>
      </c>
      <c r="Y303" s="44">
        <f>VLOOKUP($D303,DATA!$B$3:$AY$2400,50,0)</f>
        <v>0</v>
      </c>
      <c r="Z303" s="45" t="e">
        <f t="shared" si="22"/>
        <v>#VALUE!</v>
      </c>
      <c r="AA303" s="42">
        <f>_xll.BDP($D303,$AA$5)</f>
        <v>100.44444274902344</v>
      </c>
      <c r="AB303" s="59" t="e">
        <f t="shared" si="25"/>
        <v>#VALUE!</v>
      </c>
      <c r="AC303" s="41" t="e">
        <f>$AD303/_xll.BDP($D303,$AC$5)-1</f>
        <v>#VALUE!</v>
      </c>
      <c r="AD303" s="36" t="str">
        <f>_xll.BDP($D303,$AD$5)</f>
        <v>#N/A Real Time</v>
      </c>
      <c r="AE303" s="37" t="e">
        <f t="shared" si="26"/>
        <v>#VALUE!</v>
      </c>
      <c r="AF303" s="38">
        <f>_xll.BDP($D303,$AF$5)</f>
        <v>124.16</v>
      </c>
      <c r="AG303" s="10" t="str">
        <f>_xll.BDP($D303,$AG$5)</f>
        <v>#N/A N/A</v>
      </c>
      <c r="AH303" s="12" t="e">
        <v>#NAME?</v>
      </c>
      <c r="AI303" s="10" t="str">
        <f>_xll.BDP($D303,$AI$5)</f>
        <v>#N/A N/A</v>
      </c>
      <c r="AJ303" s="12" t="e">
        <v>#NAME?</v>
      </c>
    </row>
    <row r="304" spans="3:36" x14ac:dyDescent="0.25">
      <c r="C304">
        <v>299</v>
      </c>
      <c r="D304" s="1" t="str">
        <f>DATA!B301</f>
        <v>CSOD US Equity</v>
      </c>
      <c r="E304" s="1" t="str">
        <f>_xll.BDP($D304,$E$5)</f>
        <v>CORNERSTONE ONDE</v>
      </c>
      <c r="F304" s="2" t="str">
        <f>_xll.BDP($D304,$F$5)</f>
        <v>Software</v>
      </c>
      <c r="G304" s="2" t="str">
        <f>_xll.BDP($D304,$G$5)</f>
        <v>Application Software</v>
      </c>
      <c r="H304" s="35" t="str">
        <f>_xll.BDP($D304,$H$5)</f>
        <v>#N/A N/A</v>
      </c>
      <c r="I304" s="3" t="e">
        <f t="shared" ca="1" si="24"/>
        <v>#VALUE!</v>
      </c>
      <c r="J304" s="2">
        <f>_xll.BDP($D304,$J$5)</f>
        <v>0</v>
      </c>
      <c r="K304" s="2" t="str">
        <f>_xll.BDP($D304,$K$5)</f>
        <v>#N/A Field Not Applicable</v>
      </c>
      <c r="L304" s="2" t="str">
        <f>_xll.BDP($D304,$L$5)</f>
        <v>#N/A Field Not Applicable</v>
      </c>
      <c r="M304" s="1" t="str">
        <f>_xll.BDP($D304,$M$5)</f>
        <v>UNITED STATES</v>
      </c>
      <c r="N304" s="1" t="str">
        <f>_xll.BDP($D304,$N$5)</f>
        <v>USD</v>
      </c>
      <c r="O304" s="4">
        <f>_xll.BDP($D304,$O$5)</f>
        <v>25.086537438140326</v>
      </c>
      <c r="P304" s="40" t="str">
        <f>_xll.BDP($D304,$P$5)</f>
        <v>#N/A N/A</v>
      </c>
      <c r="Q304" s="47" t="e">
        <f>_xll.BDP($D304,$Q$5)/1000000</f>
        <v>#VALUE!</v>
      </c>
      <c r="R304" s="47" t="str">
        <f>_xll.BDP($D304,$R$5)</f>
        <v>#N/A N/A</v>
      </c>
      <c r="S304" s="47" t="e">
        <f t="shared" si="23"/>
        <v>#VALUE!</v>
      </c>
      <c r="T304" s="40">
        <f>_xll.BDP($D304,$T$5)</f>
        <v>5.3057942829741318</v>
      </c>
      <c r="U304" s="2">
        <f>VLOOKUP($D304,DATA!$B$3:$G$2400,6,0)</f>
        <v>0</v>
      </c>
      <c r="V304" s="2">
        <f>VLOOKUP($D304,DATA!$B$3:$AY$2400,47,0)</f>
        <v>0</v>
      </c>
      <c r="W304" s="2">
        <f>VLOOKUP($D304,DATA!$B$3:$AY$2400,48,0)</f>
        <v>0</v>
      </c>
      <c r="X304" s="2">
        <f>VLOOKUP($D304,DATA!$B$3:$AY$2400,49,0)</f>
        <v>0</v>
      </c>
      <c r="Y304" s="44">
        <f>VLOOKUP($D304,DATA!$B$3:$AY$2400,50,0)</f>
        <v>0</v>
      </c>
      <c r="Z304" s="45" t="e">
        <f t="shared" si="22"/>
        <v>#VALUE!</v>
      </c>
      <c r="AA304" s="42" t="str">
        <f>_xll.BDP($D304,$AA$5)</f>
        <v>#N/A N/A</v>
      </c>
      <c r="AB304" s="59" t="e">
        <f t="shared" si="25"/>
        <v>#VALUE!</v>
      </c>
      <c r="AC304" s="41" t="e">
        <f>$AD304/_xll.BDP($D304,$AC$5)-1</f>
        <v>#VALUE!</v>
      </c>
      <c r="AD304" s="36" t="str">
        <f>_xll.BDP($D304,$AD$5)</f>
        <v>#N/A Real Time</v>
      </c>
      <c r="AE304" s="37" t="e">
        <f t="shared" si="26"/>
        <v>#VALUE!</v>
      </c>
      <c r="AF304" s="38" t="str">
        <f>_xll.BDP($D304,$AF$5)</f>
        <v>#N/A N/A</v>
      </c>
      <c r="AG304" s="10" t="str">
        <f>_xll.BDP($D304,$AG$5)</f>
        <v>#N/A N/A</v>
      </c>
      <c r="AH304" s="12" t="e">
        <v>#NAME?</v>
      </c>
      <c r="AI304" s="10" t="str">
        <f>_xll.BDP($D304,$AI$5)</f>
        <v>#N/A N/A</v>
      </c>
      <c r="AJ304" s="12" t="e">
        <v>#NAME?</v>
      </c>
    </row>
    <row r="305" spans="3:36" x14ac:dyDescent="0.25">
      <c r="C305">
        <v>300</v>
      </c>
      <c r="D305" s="1" t="str">
        <f>DATA!B302</f>
        <v>DT US Equity</v>
      </c>
      <c r="E305" s="1" t="str">
        <f>_xll.BDP($D305,$E$5)</f>
        <v>DYNATRACE INC</v>
      </c>
      <c r="F305" s="2" t="str">
        <f>_xll.BDP($D305,$F$5)</f>
        <v>Software</v>
      </c>
      <c r="G305" s="2" t="str">
        <f>_xll.BDP($D305,$G$5)</f>
        <v>Application Software</v>
      </c>
      <c r="H305" s="35" t="str">
        <f>_xll.BDP($D305,$H$5)</f>
        <v>18/05/2023</v>
      </c>
      <c r="I305" s="3">
        <f t="shared" ca="1" si="24"/>
        <v>101</v>
      </c>
      <c r="J305" s="2">
        <f>_xll.BDP($D305,$J$5)</f>
        <v>0</v>
      </c>
      <c r="K305" s="2" t="str">
        <f>_xll.BDP($D305,$K$5)</f>
        <v>#N/A Field Not Applicable</v>
      </c>
      <c r="L305" s="2" t="str">
        <f>_xll.BDP($D305,$L$5)</f>
        <v>#N/A Field Not Applicable</v>
      </c>
      <c r="M305" s="1" t="str">
        <f>_xll.BDP($D305,$M$5)</f>
        <v>UNITED STATES</v>
      </c>
      <c r="N305" s="1" t="str">
        <f>_xll.BDP($D305,$N$5)</f>
        <v>USD</v>
      </c>
      <c r="O305" s="4">
        <f>_xll.BDP($D305,$O$5)</f>
        <v>88.761324145726803</v>
      </c>
      <c r="P305" s="40">
        <f>_xll.BDP($D305,$P$5)</f>
        <v>437.40404842810847</v>
      </c>
      <c r="Q305" s="47">
        <f>_xll.BDP($D305,$Q$5)/1000000</f>
        <v>13504.50299264</v>
      </c>
      <c r="R305" s="47">
        <f>_xll.BDP($D305,$R$5)</f>
        <v>13156.630992640001</v>
      </c>
      <c r="S305" s="47">
        <f t="shared" si="23"/>
        <v>-347.87199999999939</v>
      </c>
      <c r="T305" s="40">
        <f>_xll.BDP($D305,$T$5)</f>
        <v>-2.1987434740288472</v>
      </c>
      <c r="U305" s="2">
        <f>VLOOKUP($D305,DATA!$B$3:$G$2400,6,0)</f>
        <v>0</v>
      </c>
      <c r="V305" s="2">
        <f>VLOOKUP($D305,DATA!$B$3:$AY$2400,47,0)</f>
        <v>0</v>
      </c>
      <c r="W305" s="2">
        <f>VLOOKUP($D305,DATA!$B$3:$AY$2400,48,0)</f>
        <v>0</v>
      </c>
      <c r="X305" s="2">
        <f>VLOOKUP($D305,DATA!$B$3:$AY$2400,49,0)</f>
        <v>0</v>
      </c>
      <c r="Y305" s="44">
        <f>VLOOKUP($D305,DATA!$B$3:$AY$2400,50,0)</f>
        <v>0</v>
      </c>
      <c r="Z305" s="45">
        <f t="shared" si="22"/>
        <v>-1</v>
      </c>
      <c r="AA305" s="42">
        <f>_xll.BDP($D305,$AA$5)</f>
        <v>48.772727966308594</v>
      </c>
      <c r="AB305" s="59">
        <f t="shared" si="25"/>
        <v>4.0484863281250005E-2</v>
      </c>
      <c r="AC305" s="41">
        <f>$AD305/_xll.BDP($D305,$AC$5)-1</f>
        <v>0.22389033942558756</v>
      </c>
      <c r="AD305" s="36">
        <f>_xll.BDP($D305,$AD$5)</f>
        <v>46.875</v>
      </c>
      <c r="AE305" s="37">
        <f t="shared" si="26"/>
        <v>-7.1466666666666848E-3</v>
      </c>
      <c r="AF305" s="38">
        <f>_xll.BDP($D305,$AF$5)</f>
        <v>47.21</v>
      </c>
      <c r="AG305" s="10">
        <f>_xll.BDP($D305,$AG$5)</f>
        <v>49.55</v>
      </c>
      <c r="AH305" s="12" t="e">
        <v>#NAME?</v>
      </c>
      <c r="AI305" s="10">
        <f>_xll.BDP($D305,$AI$5)</f>
        <v>29.41</v>
      </c>
      <c r="AJ305" s="12" t="e">
        <v>#NAME?</v>
      </c>
    </row>
    <row r="306" spans="3:36" x14ac:dyDescent="0.25">
      <c r="C306">
        <v>301</v>
      </c>
      <c r="D306" s="1" t="str">
        <f>DATA!B303</f>
        <v>PAYX US Equity</v>
      </c>
      <c r="E306" s="1" t="str">
        <f>_xll.BDP($D306,$E$5)</f>
        <v>PAYCHEX INC</v>
      </c>
      <c r="F306" s="2" t="str">
        <f>_xll.BDP($D306,$F$5)</f>
        <v>IT Services</v>
      </c>
      <c r="G306" s="2" t="str">
        <f>_xll.BDP($D306,$G$5)</f>
        <v>Data Processing &amp; Outsourced S</v>
      </c>
      <c r="H306" s="35" t="str">
        <f>_xll.BDP($D306,$H$5)</f>
        <v>30/03/2023</v>
      </c>
      <c r="I306" s="3">
        <f t="shared" ca="1" si="24"/>
        <v>52</v>
      </c>
      <c r="J306" s="2">
        <f>_xll.BDP($D306,$J$5)</f>
        <v>2.77</v>
      </c>
      <c r="K306" s="2" t="str">
        <f>_xll.BDP($D306,$K$5)</f>
        <v>08/02/2023</v>
      </c>
      <c r="L306" s="2" t="str">
        <f>_xll.BDP($D306,$L$5)</f>
        <v>23/02/2023</v>
      </c>
      <c r="M306" s="1" t="str">
        <f>_xll.BDP($D306,$M$5)</f>
        <v>UNITED STATES</v>
      </c>
      <c r="N306" s="1" t="str">
        <f>_xll.BDP($D306,$N$5)</f>
        <v>USD</v>
      </c>
      <c r="O306" s="4">
        <f>_xll.BDP($D306,$O$5)</f>
        <v>21.49044050509956</v>
      </c>
      <c r="P306" s="40">
        <f>_xll.BDP($D306,$P$5)</f>
        <v>29.43835552210389</v>
      </c>
      <c r="Q306" s="47">
        <f>_xll.BDP($D306,$Q$5)/1000000</f>
        <v>42372.842717399995</v>
      </c>
      <c r="R306" s="47">
        <f>_xll.BDP($D306,$R$5)</f>
        <v>41985.542717399992</v>
      </c>
      <c r="S306" s="47">
        <f t="shared" si="23"/>
        <v>-387.30000000000291</v>
      </c>
      <c r="T306" s="40">
        <f>_xll.BDP($D306,$T$5)</f>
        <v>-0.18351101634683717</v>
      </c>
      <c r="U306" s="2">
        <f>VLOOKUP($D306,DATA!$B$3:$G$2400,6,0)</f>
        <v>0</v>
      </c>
      <c r="V306" s="2">
        <f>VLOOKUP($D306,DATA!$B$3:$AY$2400,47,0)</f>
        <v>0</v>
      </c>
      <c r="W306" s="2">
        <f>VLOOKUP($D306,DATA!$B$3:$AY$2400,48,0)</f>
        <v>0</v>
      </c>
      <c r="X306" s="2">
        <f>VLOOKUP($D306,DATA!$B$3:$AY$2400,49,0)</f>
        <v>0</v>
      </c>
      <c r="Y306" s="44">
        <f>VLOOKUP($D306,DATA!$B$3:$AY$2400,50,0)</f>
        <v>0</v>
      </c>
      <c r="Z306" s="45">
        <f t="shared" si="22"/>
        <v>-1</v>
      </c>
      <c r="AA306" s="42">
        <f>_xll.BDP($D306,$AA$5)</f>
        <v>121.41176605224609</v>
      </c>
      <c r="AB306" s="59">
        <f t="shared" si="25"/>
        <v>3.179881067600987E-2</v>
      </c>
      <c r="AC306" s="41">
        <f>$AD306/_xll.BDP($D306,$AC$5)-1</f>
        <v>1.8258913118726294E-2</v>
      </c>
      <c r="AD306" s="36">
        <f>_xll.BDP($D306,$AD$5)</f>
        <v>117.67</v>
      </c>
      <c r="AE306" s="37">
        <f t="shared" si="26"/>
        <v>-7.7334919690660031E-3</v>
      </c>
      <c r="AF306" s="38">
        <f>_xll.BDP($D306,$AF$5)</f>
        <v>118.58</v>
      </c>
      <c r="AG306" s="10">
        <f>_xll.BDP($D306,$AG$5)</f>
        <v>141.91999999999999</v>
      </c>
      <c r="AH306" s="12" t="e">
        <v>#NAME?</v>
      </c>
      <c r="AI306" s="10">
        <f>_xll.BDP($D306,$AI$5)</f>
        <v>105.66</v>
      </c>
      <c r="AJ306" s="12" t="e">
        <v>#NAME?</v>
      </c>
    </row>
    <row r="307" spans="3:36" x14ac:dyDescent="0.25">
      <c r="C307">
        <v>302</v>
      </c>
      <c r="D307" s="1" t="str">
        <f>DATA!B304</f>
        <v>FICO US Equity</v>
      </c>
      <c r="E307" s="1" t="str">
        <f>_xll.BDP($D307,$E$5)</f>
        <v>FAIR ISAAC CORP</v>
      </c>
      <c r="F307" s="2" t="str">
        <f>_xll.BDP($D307,$F$5)</f>
        <v>Software</v>
      </c>
      <c r="G307" s="2" t="str">
        <f>_xll.BDP($D307,$G$5)</f>
        <v>Application Software</v>
      </c>
      <c r="H307" s="35" t="str">
        <f>_xll.BDP($D307,$H$5)</f>
        <v>27/04/2023</v>
      </c>
      <c r="I307" s="3">
        <f t="shared" ca="1" si="24"/>
        <v>80</v>
      </c>
      <c r="J307" s="2">
        <f>_xll.BDP($D307,$J$5)</f>
        <v>0</v>
      </c>
      <c r="K307" s="2" t="str">
        <f>_xll.BDP($D307,$K$5)</f>
        <v>19/05/2017</v>
      </c>
      <c r="L307" s="2" t="str">
        <f>_xll.BDP($D307,$L$5)</f>
        <v>#N/A Field Not Applicable</v>
      </c>
      <c r="M307" s="1" t="str">
        <f>_xll.BDP($D307,$M$5)</f>
        <v>UNITED STATES</v>
      </c>
      <c r="N307" s="1" t="str">
        <f>_xll.BDP($D307,$N$5)</f>
        <v>USD</v>
      </c>
      <c r="O307" s="4">
        <f>_xll.BDP($D307,$O$5)</f>
        <v>20.519380365542673</v>
      </c>
      <c r="P307" s="40">
        <f>_xll.BDP($D307,$P$5)</f>
        <v>45.931365494760037</v>
      </c>
      <c r="Q307" s="47">
        <f>_xll.BDP($D307,$Q$5)/1000000</f>
        <v>16916.587532499998</v>
      </c>
      <c r="R307" s="47">
        <f>_xll.BDP($D307,$R$5)</f>
        <v>18703.465532499999</v>
      </c>
      <c r="S307" s="47">
        <f t="shared" si="23"/>
        <v>1786.8780000000006</v>
      </c>
      <c r="T307" s="40">
        <f>_xll.BDP($D307,$T$5)</f>
        <v>3.0457195939899613</v>
      </c>
      <c r="U307" s="2">
        <f>VLOOKUP($D307,DATA!$B$3:$G$2400,6,0)</f>
        <v>0</v>
      </c>
      <c r="V307" s="2">
        <f>VLOOKUP($D307,DATA!$B$3:$AY$2400,47,0)</f>
        <v>0</v>
      </c>
      <c r="W307" s="2">
        <f>VLOOKUP($D307,DATA!$B$3:$AY$2400,48,0)</f>
        <v>0</v>
      </c>
      <c r="X307" s="2">
        <f>VLOOKUP($D307,DATA!$B$3:$AY$2400,49,0)</f>
        <v>0</v>
      </c>
      <c r="Y307" s="44">
        <f>VLOOKUP($D307,DATA!$B$3:$AY$2400,50,0)</f>
        <v>0</v>
      </c>
      <c r="Z307" s="45">
        <f t="shared" si="22"/>
        <v>-1</v>
      </c>
      <c r="AA307" s="42">
        <f>_xll.BDP($D307,$AA$5)</f>
        <v>701.375</v>
      </c>
      <c r="AB307" s="59">
        <f t="shared" si="25"/>
        <v>4.6804922277859484E-2</v>
      </c>
      <c r="AC307" s="41">
        <f>$AD307/_xll.BDP($D307,$AC$5)-1</f>
        <v>0.11934077316315261</v>
      </c>
      <c r="AD307" s="36">
        <f>_xll.BDP($D307,$AD$5)</f>
        <v>670.01499999999999</v>
      </c>
      <c r="AE307" s="37">
        <f t="shared" si="26"/>
        <v>-1.6872756580076659E-2</v>
      </c>
      <c r="AF307" s="38">
        <f>_xll.BDP($D307,$AF$5)</f>
        <v>681.32</v>
      </c>
      <c r="AG307" s="10">
        <f>_xll.BDP($D307,$AG$5)</f>
        <v>710</v>
      </c>
      <c r="AH307" s="12" t="e">
        <v>#NAME?</v>
      </c>
      <c r="AI307" s="10">
        <f>_xll.BDP($D307,$AI$5)</f>
        <v>340.48</v>
      </c>
      <c r="AJ307" s="12" t="e">
        <v>#NAME?</v>
      </c>
    </row>
    <row r="308" spans="3:36" x14ac:dyDescent="0.25">
      <c r="C308">
        <v>303</v>
      </c>
      <c r="D308" s="1" t="str">
        <f>DATA!B305</f>
        <v>BRC US Equity</v>
      </c>
      <c r="E308" s="1" t="str">
        <f>_xll.BDP($D308,$E$5)</f>
        <v>BRADY CORP - A</v>
      </c>
      <c r="F308" s="2" t="str">
        <f>_xll.BDP($D308,$F$5)</f>
        <v>Commercial Services &amp; Supplies</v>
      </c>
      <c r="G308" s="2" t="str">
        <f>_xll.BDP($D308,$G$5)</f>
        <v>Commercial Printing</v>
      </c>
      <c r="H308" s="35" t="str">
        <f>_xll.BDP($D308,$H$5)</f>
        <v>17/02/2023</v>
      </c>
      <c r="I308" s="3">
        <f t="shared" ca="1" si="24"/>
        <v>11</v>
      </c>
      <c r="J308" s="2">
        <f>_xll.BDP($D308,$J$5)</f>
        <v>1.78</v>
      </c>
      <c r="K308" s="2" t="str">
        <f>_xll.BDP($D308,$K$5)</f>
        <v>09/01/2023</v>
      </c>
      <c r="L308" s="2" t="str">
        <f>_xll.BDP($D308,$L$5)</f>
        <v>31/01/2023</v>
      </c>
      <c r="M308" s="1" t="str">
        <f>_xll.BDP($D308,$M$5)</f>
        <v>UNITED STATES</v>
      </c>
      <c r="N308" s="1" t="str">
        <f>_xll.BDP($D308,$N$5)</f>
        <v>USD</v>
      </c>
      <c r="O308" s="4">
        <f>_xll.BDP($D308,$O$5)</f>
        <v>9.8127824114262854</v>
      </c>
      <c r="P308" s="40">
        <f>_xll.BDP($D308,$P$5)</f>
        <v>17.776285132292454</v>
      </c>
      <c r="Q308" s="47">
        <f>_xll.BDP($D308,$Q$5)/1000000</f>
        <v>2680.4546493000003</v>
      </c>
      <c r="R308" s="47">
        <f>_xll.BDP($D308,$R$5)</f>
        <v>2694.6676493000004</v>
      </c>
      <c r="S308" s="47">
        <f t="shared" si="23"/>
        <v>14.213000000000193</v>
      </c>
      <c r="T308" s="40">
        <f>_xll.BDP($D308,$T$5)</f>
        <v>5.9596289960081823E-2</v>
      </c>
      <c r="U308" s="2">
        <f>VLOOKUP($D308,DATA!$B$3:$G$2400,6,0)</f>
        <v>0</v>
      </c>
      <c r="V308" s="2">
        <f>VLOOKUP($D308,DATA!$B$3:$AY$2400,47,0)</f>
        <v>0</v>
      </c>
      <c r="W308" s="2">
        <f>VLOOKUP($D308,DATA!$B$3:$AY$2400,48,0)</f>
        <v>0</v>
      </c>
      <c r="X308" s="2">
        <f>VLOOKUP($D308,DATA!$B$3:$AY$2400,49,0)</f>
        <v>0</v>
      </c>
      <c r="Y308" s="44">
        <f>VLOOKUP($D308,DATA!$B$3:$AY$2400,50,0)</f>
        <v>0</v>
      </c>
      <c r="Z308" s="45">
        <f t="shared" ref="Z308:Z329" si="27">(Y308/AD308)-1</f>
        <v>-1</v>
      </c>
      <c r="AA308" s="42">
        <f>_xll.BDP($D308,$AA$5)</f>
        <v>60.333332061767578</v>
      </c>
      <c r="AB308" s="59">
        <f t="shared" si="25"/>
        <v>0.11357202033531899</v>
      </c>
      <c r="AC308" s="41">
        <f>$AD308/_xll.BDP($D308,$AC$5)-1</f>
        <v>0.15031847133757958</v>
      </c>
      <c r="AD308" s="36">
        <f>_xll.BDP($D308,$AD$5)</f>
        <v>54.18</v>
      </c>
      <c r="AE308" s="37">
        <f t="shared" si="26"/>
        <v>-1.0889627168697E-2</v>
      </c>
      <c r="AF308" s="38">
        <f>_xll.BDP($D308,$AF$5)</f>
        <v>54.77</v>
      </c>
      <c r="AG308" s="10">
        <f>_xll.BDP($D308,$AG$5)</f>
        <v>55.72</v>
      </c>
      <c r="AH308" s="12" t="e">
        <v>#NAME?</v>
      </c>
      <c r="AI308" s="10">
        <f>_xll.BDP($D308,$AI$5)</f>
        <v>40.520000000000003</v>
      </c>
      <c r="AJ308" s="12" t="e">
        <v>#NAME?</v>
      </c>
    </row>
    <row r="309" spans="3:36" x14ac:dyDescent="0.25">
      <c r="C309">
        <v>304</v>
      </c>
      <c r="D309" s="1" t="str">
        <f>DATA!B306</f>
        <v>FISV US Equity</v>
      </c>
      <c r="E309" s="1" t="str">
        <f>_xll.BDP($D309,$E$5)</f>
        <v>FISERV INC</v>
      </c>
      <c r="F309" s="2" t="str">
        <f>_xll.BDP($D309,$F$5)</f>
        <v>IT Services</v>
      </c>
      <c r="G309" s="2" t="str">
        <f>_xll.BDP($D309,$G$5)</f>
        <v>Data Processing &amp; Outsourced S</v>
      </c>
      <c r="H309" s="35" t="str">
        <f>_xll.BDP($D309,$H$5)</f>
        <v>07/02/2023</v>
      </c>
      <c r="I309" s="3">
        <f t="shared" ca="1" si="24"/>
        <v>1</v>
      </c>
      <c r="J309" s="2">
        <f>_xll.BDP($D309,$J$5)</f>
        <v>0</v>
      </c>
      <c r="K309" s="2" t="str">
        <f>_xll.BDP($D309,$K$5)</f>
        <v>#N/A Field Not Applicable</v>
      </c>
      <c r="L309" s="2" t="str">
        <f>_xll.BDP($D309,$L$5)</f>
        <v>#N/A Field Not Applicable</v>
      </c>
      <c r="M309" s="1" t="str">
        <f>_xll.BDP($D309,$M$5)</f>
        <v>UNITED STATES</v>
      </c>
      <c r="N309" s="1" t="str">
        <f>_xll.BDP($D309,$N$5)</f>
        <v>USD</v>
      </c>
      <c r="O309" s="4">
        <f>_xll.BDP($D309,$O$5)</f>
        <v>13.765632201567062</v>
      </c>
      <c r="P309" s="40">
        <f>_xll.BDP($D309,$P$5)</f>
        <v>27.044911747490431</v>
      </c>
      <c r="Q309" s="47">
        <f>_xll.BDP($D309,$Q$5)/1000000</f>
        <v>67427.281109680014</v>
      </c>
      <c r="R309" s="47">
        <f>_xll.BDP($D309,$R$5)</f>
        <v>88726.281109680014</v>
      </c>
      <c r="S309" s="47">
        <f t="shared" si="23"/>
        <v>21299</v>
      </c>
      <c r="T309" s="40">
        <f>_xll.BDP($D309,$T$5)</f>
        <v>3.2651044157500397</v>
      </c>
      <c r="U309" s="2">
        <f>VLOOKUP($D309,DATA!$B$3:$G$2400,6,0)</f>
        <v>0</v>
      </c>
      <c r="V309" s="2">
        <f>VLOOKUP($D309,DATA!$B$3:$AY$2400,47,0)</f>
        <v>0</v>
      </c>
      <c r="W309" s="2">
        <f>VLOOKUP($D309,DATA!$B$3:$AY$2400,48,0)</f>
        <v>0</v>
      </c>
      <c r="X309" s="2">
        <f>VLOOKUP($D309,DATA!$B$3:$AY$2400,49,0)</f>
        <v>0</v>
      </c>
      <c r="Y309" s="44">
        <f>VLOOKUP($D309,DATA!$B$3:$AY$2400,50,0)</f>
        <v>0</v>
      </c>
      <c r="Z309" s="45">
        <f t="shared" si="27"/>
        <v>-1</v>
      </c>
      <c r="AA309" s="42">
        <f>_xll.BDP($D309,$AA$5)</f>
        <v>121.27272796630859</v>
      </c>
      <c r="AB309" s="59">
        <f t="shared" si="25"/>
        <v>0.14321953211075211</v>
      </c>
      <c r="AC309" s="41">
        <f>$AD309/_xll.BDP($D309,$AC$5)-1</f>
        <v>4.9569605224102142E-2</v>
      </c>
      <c r="AD309" s="36">
        <f>_xll.BDP($D309,$AD$5)</f>
        <v>106.08</v>
      </c>
      <c r="AE309" s="37">
        <f t="shared" si="26"/>
        <v>-4.9019607843136881E-3</v>
      </c>
      <c r="AF309" s="38">
        <f>_xll.BDP($D309,$AF$5)</f>
        <v>106.6</v>
      </c>
      <c r="AG309" s="10">
        <f>_xll.BDP($D309,$AG$5)</f>
        <v>110.94</v>
      </c>
      <c r="AH309" s="12" t="e">
        <v>#NAME?</v>
      </c>
      <c r="AI309" s="10">
        <f>_xll.BDP($D309,$AI$5)</f>
        <v>87.03</v>
      </c>
      <c r="AJ309" s="12" t="e">
        <v>#NAME?</v>
      </c>
    </row>
    <row r="310" spans="3:36" x14ac:dyDescent="0.25">
      <c r="C310">
        <v>305</v>
      </c>
      <c r="D310" s="1" t="str">
        <f>DATA!B307</f>
        <v>JKHY US Equity</v>
      </c>
      <c r="E310" s="1" t="str">
        <f>_xll.BDP($D310,$E$5)</f>
        <v>JACK HENRY</v>
      </c>
      <c r="F310" s="2" t="str">
        <f>_xll.BDP($D310,$F$5)</f>
        <v>IT Services</v>
      </c>
      <c r="G310" s="2" t="str">
        <f>_xll.BDP($D310,$G$5)</f>
        <v>Data Processing &amp; Outsourced S</v>
      </c>
      <c r="H310" s="35" t="str">
        <f>_xll.BDP($D310,$H$5)</f>
        <v>07/02/2023</v>
      </c>
      <c r="I310" s="3">
        <f t="shared" ca="1" si="24"/>
        <v>1</v>
      </c>
      <c r="J310" s="2">
        <f>_xll.BDP($D310,$J$5)</f>
        <v>1.9</v>
      </c>
      <c r="K310" s="2" t="str">
        <f>_xll.BDP($D310,$K$5)</f>
        <v>30/11/2022</v>
      </c>
      <c r="L310" s="2" t="str">
        <f>_xll.BDP($D310,$L$5)</f>
        <v>22/12/2022</v>
      </c>
      <c r="M310" s="1" t="str">
        <f>_xll.BDP($D310,$M$5)</f>
        <v>UNITED STATES</v>
      </c>
      <c r="N310" s="1" t="str">
        <f>_xll.BDP($D310,$N$5)</f>
        <v>USD</v>
      </c>
      <c r="O310" s="4">
        <f>_xll.BDP($D310,$O$5)</f>
        <v>20.03208833438255</v>
      </c>
      <c r="P310" s="40">
        <f>_xll.BDP($D310,$P$5)</f>
        <v>35.761429888903216</v>
      </c>
      <c r="Q310" s="47">
        <f>_xll.BDP($D310,$Q$5)/1000000</f>
        <v>13001.777443589997</v>
      </c>
      <c r="R310" s="47">
        <f>_xll.BDP($D310,$R$5)</f>
        <v>13265.821443589999</v>
      </c>
      <c r="S310" s="47">
        <f t="shared" si="23"/>
        <v>264.04400000000169</v>
      </c>
      <c r="T310" s="40">
        <f>_xll.BDP($D310,$T$5)</f>
        <v>0.39372589017176407</v>
      </c>
      <c r="U310" s="2">
        <f>VLOOKUP($D310,DATA!$B$3:$G$2400,6,0)</f>
        <v>0</v>
      </c>
      <c r="V310" s="2">
        <f>VLOOKUP($D310,DATA!$B$3:$AY$2400,47,0)</f>
        <v>0</v>
      </c>
      <c r="W310" s="2">
        <f>VLOOKUP($D310,DATA!$B$3:$AY$2400,48,0)</f>
        <v>0</v>
      </c>
      <c r="X310" s="2">
        <f>VLOOKUP($D310,DATA!$B$3:$AY$2400,49,0)</f>
        <v>0</v>
      </c>
      <c r="Y310" s="44">
        <f>VLOOKUP($D310,DATA!$B$3:$AY$2400,50,0)</f>
        <v>0</v>
      </c>
      <c r="Z310" s="45">
        <f t="shared" si="27"/>
        <v>-1</v>
      </c>
      <c r="AA310" s="42">
        <f>_xll.BDP($D310,$AA$5)</f>
        <v>183.25</v>
      </c>
      <c r="AB310" s="59">
        <f t="shared" si="25"/>
        <v>2.7301266958179138E-2</v>
      </c>
      <c r="AC310" s="41">
        <f>$AD310/_xll.BDP($D310,$AC$5)-1</f>
        <v>1.6062884483937001E-2</v>
      </c>
      <c r="AD310" s="36">
        <f>_xll.BDP($D310,$AD$5)</f>
        <v>178.38</v>
      </c>
      <c r="AE310" s="37">
        <f t="shared" si="26"/>
        <v>-1.300594237022084E-2</v>
      </c>
      <c r="AF310" s="38">
        <f>_xll.BDP($D310,$AF$5)</f>
        <v>180.7</v>
      </c>
      <c r="AG310" s="10">
        <f>_xll.BDP($D310,$AG$5)</f>
        <v>212.62</v>
      </c>
      <c r="AH310" s="12" t="e">
        <v>#NAME?</v>
      </c>
      <c r="AI310" s="10">
        <f>_xll.BDP($D310,$AI$5)</f>
        <v>164.49</v>
      </c>
      <c r="AJ310" s="12" t="e">
        <v>#NAME?</v>
      </c>
    </row>
    <row r="311" spans="3:36" x14ac:dyDescent="0.25">
      <c r="C311">
        <v>306</v>
      </c>
      <c r="D311" s="1" t="str">
        <f>DATA!B308</f>
        <v>FISV US Equity</v>
      </c>
      <c r="E311" s="1" t="str">
        <f>_xll.BDP($D311,$E$5)</f>
        <v>FISERV INC</v>
      </c>
      <c r="F311" s="2" t="str">
        <f>_xll.BDP($D311,$F$5)</f>
        <v>IT Services</v>
      </c>
      <c r="G311" s="2" t="str">
        <f>_xll.BDP($D311,$G$5)</f>
        <v>Data Processing &amp; Outsourced S</v>
      </c>
      <c r="H311" s="35" t="str">
        <f>_xll.BDP($D311,$H$5)</f>
        <v>07/02/2023</v>
      </c>
      <c r="I311" s="3">
        <f t="shared" ca="1" si="24"/>
        <v>1</v>
      </c>
      <c r="J311" s="2">
        <f>_xll.BDP($D311,$J$5)</f>
        <v>0</v>
      </c>
      <c r="K311" s="2" t="str">
        <f>_xll.BDP($D311,$K$5)</f>
        <v>#N/A Field Not Applicable</v>
      </c>
      <c r="L311" s="2" t="str">
        <f>_xll.BDP($D311,$L$5)</f>
        <v>#N/A Field Not Applicable</v>
      </c>
      <c r="M311" s="1" t="str">
        <f>_xll.BDP($D311,$M$5)</f>
        <v>UNITED STATES</v>
      </c>
      <c r="N311" s="1" t="str">
        <f>_xll.BDP($D311,$N$5)</f>
        <v>USD</v>
      </c>
      <c r="O311" s="4">
        <f>_xll.BDP($D311,$O$5)</f>
        <v>13.765632201567062</v>
      </c>
      <c r="P311" s="40">
        <f>_xll.BDP($D311,$P$5)</f>
        <v>27.044911747490431</v>
      </c>
      <c r="Q311" s="47">
        <f>_xll.BDP($D311,$Q$5)/1000000</f>
        <v>67427.281109680014</v>
      </c>
      <c r="R311" s="47">
        <f>_xll.BDP($D311,$R$5)</f>
        <v>88726.281109680014</v>
      </c>
      <c r="S311" s="47">
        <f t="shared" si="23"/>
        <v>21299</v>
      </c>
      <c r="T311" s="40">
        <f>_xll.BDP($D311,$T$5)</f>
        <v>3.2651044157500397</v>
      </c>
      <c r="U311" s="2">
        <f>VLOOKUP($D311,DATA!$B$3:$G$2400,6,0)</f>
        <v>0</v>
      </c>
      <c r="V311" s="2">
        <f>VLOOKUP($D311,DATA!$B$3:$AY$2400,47,0)</f>
        <v>0</v>
      </c>
      <c r="W311" s="2">
        <f>VLOOKUP($D311,DATA!$B$3:$AY$2400,48,0)</f>
        <v>0</v>
      </c>
      <c r="X311" s="2">
        <f>VLOOKUP($D311,DATA!$B$3:$AY$2400,49,0)</f>
        <v>0</v>
      </c>
      <c r="Y311" s="44">
        <f>VLOOKUP($D311,DATA!$B$3:$AY$2400,50,0)</f>
        <v>0</v>
      </c>
      <c r="Z311" s="45">
        <f t="shared" si="27"/>
        <v>-1</v>
      </c>
      <c r="AA311" s="42">
        <f>_xll.BDP($D311,$AA$5)</f>
        <v>121.27272796630859</v>
      </c>
      <c r="AB311" s="59">
        <f t="shared" si="25"/>
        <v>0.14321953211075211</v>
      </c>
      <c r="AC311" s="41">
        <f>$AD311/_xll.BDP($D311,$AC$5)-1</f>
        <v>4.9569605224102142E-2</v>
      </c>
      <c r="AD311" s="36">
        <f>_xll.BDP($D311,$AD$5)</f>
        <v>106.08</v>
      </c>
      <c r="AE311" s="37">
        <f t="shared" si="26"/>
        <v>-4.9019607843136881E-3</v>
      </c>
      <c r="AF311" s="38">
        <f>_xll.BDP($D311,$AF$5)</f>
        <v>106.6</v>
      </c>
      <c r="AG311" s="10">
        <f>_xll.BDP($D311,$AG$5)</f>
        <v>110.94</v>
      </c>
      <c r="AH311" s="12" t="e">
        <v>#NAME?</v>
      </c>
      <c r="AI311" s="10">
        <f>_xll.BDP($D311,$AI$5)</f>
        <v>87.03</v>
      </c>
      <c r="AJ311" s="12" t="e">
        <v>#NAME?</v>
      </c>
    </row>
    <row r="312" spans="3:36" x14ac:dyDescent="0.25">
      <c r="C312">
        <v>307</v>
      </c>
      <c r="D312" s="1" t="str">
        <f>DATA!B309</f>
        <v>INOV US Equity</v>
      </c>
      <c r="E312" s="1" t="str">
        <f>_xll.BDP($D312,$E$5)</f>
        <v>INOVALON HOLDI-A</v>
      </c>
      <c r="F312" s="2" t="str">
        <f>_xll.BDP($D312,$F$5)</f>
        <v>Health Care Technology</v>
      </c>
      <c r="G312" s="2" t="str">
        <f>_xll.BDP($D312,$G$5)</f>
        <v>Health Care Technology</v>
      </c>
      <c r="H312" s="35" t="str">
        <f>_xll.BDP($D312,$H$5)</f>
        <v>#N/A N/A</v>
      </c>
      <c r="I312" s="3" t="e">
        <f t="shared" ca="1" si="24"/>
        <v>#VALUE!</v>
      </c>
      <c r="J312" s="2">
        <f>_xll.BDP($D312,$J$5)</f>
        <v>0</v>
      </c>
      <c r="K312" s="2" t="str">
        <f>_xll.BDP($D312,$K$5)</f>
        <v>#N/A Field Not Applicable</v>
      </c>
      <c r="L312" s="2" t="str">
        <f>_xll.BDP($D312,$L$5)</f>
        <v>#N/A Field Not Applicable</v>
      </c>
      <c r="M312" s="1" t="str">
        <f>_xll.BDP($D312,$M$5)</f>
        <v>UNITED STATES</v>
      </c>
      <c r="N312" s="1" t="str">
        <f>_xll.BDP($D312,$N$5)</f>
        <v>USD</v>
      </c>
      <c r="O312" s="4">
        <f>_xll.BDP($D312,$O$5)</f>
        <v>17.288043840521901</v>
      </c>
      <c r="P312" s="40" t="str">
        <f>_xll.BDP($D312,$P$5)</f>
        <v>#N/A N/A</v>
      </c>
      <c r="Q312" s="47" t="e">
        <f>_xll.BDP($D312,$Q$5)/1000000</f>
        <v>#VALUE!</v>
      </c>
      <c r="R312" s="47" t="str">
        <f>_xll.BDP($D312,$R$5)</f>
        <v>#N/A N/A</v>
      </c>
      <c r="S312" s="47" t="e">
        <f t="shared" si="23"/>
        <v>#VALUE!</v>
      </c>
      <c r="T312" s="40">
        <f>_xll.BDP($D312,$T$5)</f>
        <v>3.8504651205126339</v>
      </c>
      <c r="U312" s="2">
        <f>VLOOKUP($D312,DATA!$B$3:$G$2400,6,0)</f>
        <v>0</v>
      </c>
      <c r="V312" s="2">
        <f>VLOOKUP($D312,DATA!$B$3:$AY$2400,47,0)</f>
        <v>0</v>
      </c>
      <c r="W312" s="2">
        <f>VLOOKUP($D312,DATA!$B$3:$AY$2400,48,0)</f>
        <v>0</v>
      </c>
      <c r="X312" s="2">
        <f>VLOOKUP($D312,DATA!$B$3:$AY$2400,49,0)</f>
        <v>0</v>
      </c>
      <c r="Y312" s="44">
        <f>VLOOKUP($D312,DATA!$B$3:$AY$2400,50,0)</f>
        <v>0</v>
      </c>
      <c r="Z312" s="45" t="e">
        <f t="shared" si="27"/>
        <v>#VALUE!</v>
      </c>
      <c r="AA312" s="42" t="str">
        <f>_xll.BDP($D312,$AA$5)</f>
        <v>#N/A N/A</v>
      </c>
      <c r="AB312" s="59" t="e">
        <f t="shared" si="25"/>
        <v>#VALUE!</v>
      </c>
      <c r="AC312" s="41" t="e">
        <f>$AD312/_xll.BDP($D312,$AC$5)-1</f>
        <v>#VALUE!</v>
      </c>
      <c r="AD312" s="36" t="str">
        <f>_xll.BDP($D312,$AD$5)</f>
        <v>#N/A Real Time</v>
      </c>
      <c r="AE312" s="37" t="e">
        <f t="shared" si="26"/>
        <v>#VALUE!</v>
      </c>
      <c r="AF312" s="38" t="str">
        <f>_xll.BDP($D312,$AF$5)</f>
        <v>#N/A N/A</v>
      </c>
      <c r="AG312" s="10" t="str">
        <f>_xll.BDP($D312,$AG$5)</f>
        <v>#N/A N/A</v>
      </c>
      <c r="AH312" s="12" t="e">
        <v>#NAME?</v>
      </c>
      <c r="AI312" s="10" t="str">
        <f>_xll.BDP($D312,$AI$5)</f>
        <v>#N/A N/A</v>
      </c>
      <c r="AJ312" s="12" t="e">
        <v>#NAME?</v>
      </c>
    </row>
    <row r="313" spans="3:36" x14ac:dyDescent="0.25">
      <c r="C313">
        <v>308</v>
      </c>
      <c r="D313" s="1" t="str">
        <f>DATA!B310</f>
        <v>CERN US Equity</v>
      </c>
      <c r="E313" s="1" t="str">
        <f>_xll.BDP($D313,$E$5)</f>
        <v>CERNER CORP</v>
      </c>
      <c r="F313" s="2" t="str">
        <f>_xll.BDP($D313,$F$5)</f>
        <v>Health Care Technology</v>
      </c>
      <c r="G313" s="2" t="str">
        <f>_xll.BDP($D313,$G$5)</f>
        <v>Health Care Technology</v>
      </c>
      <c r="H313" s="35" t="str">
        <f>_xll.BDP($D313,$H$5)</f>
        <v>#N/A N/A</v>
      </c>
      <c r="I313" s="3" t="e">
        <f t="shared" ca="1" si="24"/>
        <v>#VALUE!</v>
      </c>
      <c r="J313" s="2">
        <f>_xll.BDP($D313,$J$5)</f>
        <v>0.93</v>
      </c>
      <c r="K313" s="2" t="str">
        <f>_xll.BDP($D313,$K$5)</f>
        <v>25/03/2022</v>
      </c>
      <c r="L313" s="2" t="str">
        <f>_xll.BDP($D313,$L$5)</f>
        <v>19/04/2022</v>
      </c>
      <c r="M313" s="1" t="str">
        <f>_xll.BDP($D313,$M$5)</f>
        <v>UNITED STATES</v>
      </c>
      <c r="N313" s="1" t="str">
        <f>_xll.BDP($D313,$N$5)</f>
        <v>USD</v>
      </c>
      <c r="O313" s="4">
        <f>_xll.BDP($D313,$O$5)</f>
        <v>16.259111755705224</v>
      </c>
      <c r="P313" s="40" t="str">
        <f>_xll.BDP($D313,$P$5)</f>
        <v>#N/A N/A</v>
      </c>
      <c r="Q313" s="47" t="e">
        <f>_xll.BDP($D313,$Q$5)/1000000</f>
        <v>#VALUE!</v>
      </c>
      <c r="R313" s="47" t="str">
        <f>_xll.BDP($D313,$R$5)</f>
        <v>#N/A N/A</v>
      </c>
      <c r="S313" s="47" t="e">
        <f t="shared" si="23"/>
        <v>#VALUE!</v>
      </c>
      <c r="T313" s="40">
        <f>_xll.BDP($D313,$T$5)</f>
        <v>0.50007392369158488</v>
      </c>
      <c r="U313" s="2">
        <f>VLOOKUP($D313,DATA!$B$3:$G$2400,6,0)</f>
        <v>0</v>
      </c>
      <c r="V313" s="2">
        <f>VLOOKUP($D313,DATA!$B$3:$AY$2400,47,0)</f>
        <v>0</v>
      </c>
      <c r="W313" s="2">
        <f>VLOOKUP($D313,DATA!$B$3:$AY$2400,48,0)</f>
        <v>0</v>
      </c>
      <c r="X313" s="2">
        <f>VLOOKUP($D313,DATA!$B$3:$AY$2400,49,0)</f>
        <v>0</v>
      </c>
      <c r="Y313" s="44">
        <f>VLOOKUP($D313,DATA!$B$3:$AY$2400,50,0)</f>
        <v>0</v>
      </c>
      <c r="Z313" s="45" t="e">
        <f t="shared" si="27"/>
        <v>#VALUE!</v>
      </c>
      <c r="AA313" s="42" t="str">
        <f>_xll.BDP($D313,$AA$5)</f>
        <v>#N/A N/A</v>
      </c>
      <c r="AB313" s="59" t="e">
        <f t="shared" si="25"/>
        <v>#VALUE!</v>
      </c>
      <c r="AC313" s="41" t="e">
        <f>$AD313/_xll.BDP($D313,$AC$5)-1</f>
        <v>#VALUE!</v>
      </c>
      <c r="AD313" s="36" t="str">
        <f>_xll.BDP($D313,$AD$5)</f>
        <v>#N/A Real Time</v>
      </c>
      <c r="AE313" s="37" t="e">
        <f t="shared" si="26"/>
        <v>#VALUE!</v>
      </c>
      <c r="AF313" s="38" t="str">
        <f>_xll.BDP($D313,$AF$5)</f>
        <v>#N/A N/A</v>
      </c>
      <c r="AG313" s="10" t="str">
        <f>_xll.BDP($D313,$AG$5)</f>
        <v>#N/A N/A</v>
      </c>
      <c r="AH313" s="12" t="e">
        <v>#NAME?</v>
      </c>
      <c r="AI313" s="10" t="str">
        <f>_xll.BDP($D313,$AI$5)</f>
        <v>#N/A N/A</v>
      </c>
      <c r="AJ313" s="12" t="e">
        <v>#NAME?</v>
      </c>
    </row>
    <row r="314" spans="3:36" x14ac:dyDescent="0.25">
      <c r="C314">
        <v>309</v>
      </c>
      <c r="D314" s="1" t="str">
        <f>DATA!B311</f>
        <v>MSCI US Equity</v>
      </c>
      <c r="E314" s="1" t="str">
        <f>_xll.BDP($D314,$E$5)</f>
        <v>MSCI INC</v>
      </c>
      <c r="F314" s="2" t="str">
        <f>_xll.BDP($D314,$F$5)</f>
        <v>Capital Markets</v>
      </c>
      <c r="G314" s="2" t="str">
        <f>_xll.BDP($D314,$G$5)</f>
        <v>Financial Exchanges &amp; Data</v>
      </c>
      <c r="H314" s="35" t="str">
        <f>_xll.BDP($D314,$H$5)</f>
        <v>26/04/2023</v>
      </c>
      <c r="I314" s="3">
        <f t="shared" ca="1" si="24"/>
        <v>79</v>
      </c>
      <c r="J314" s="2">
        <f>_xll.BDP($D314,$J$5)</f>
        <v>4.58</v>
      </c>
      <c r="K314" s="2" t="str">
        <f>_xll.BDP($D314,$K$5)</f>
        <v>16/02/2023</v>
      </c>
      <c r="L314" s="2" t="str">
        <f>_xll.BDP($D314,$L$5)</f>
        <v>28/02/2023</v>
      </c>
      <c r="M314" s="1" t="str">
        <f>_xll.BDP($D314,$M$5)</f>
        <v>UNITED STATES</v>
      </c>
      <c r="N314" s="1" t="str">
        <f>_xll.BDP($D314,$N$5)</f>
        <v>USD</v>
      </c>
      <c r="O314" s="4">
        <f>_xll.BDP($D314,$O$5)</f>
        <v>30.622867399791858</v>
      </c>
      <c r="P314" s="40">
        <f>_xll.BDP($D314,$P$5)</f>
        <v>52.679102775001077</v>
      </c>
      <c r="Q314" s="47">
        <f>_xll.BDP($D314,$Q$5)/1000000</f>
        <v>44822</v>
      </c>
      <c r="R314" s="47">
        <f>_xll.BDP($D314,$R$5)</f>
        <v>48331.669000000002</v>
      </c>
      <c r="S314" s="47">
        <f t="shared" si="23"/>
        <v>3509.6690000000017</v>
      </c>
      <c r="T314" s="40">
        <f>_xll.BDP($D314,$T$5)</f>
        <v>2.6033957119289792</v>
      </c>
      <c r="U314" s="2">
        <f>VLOOKUP($D314,DATA!$B$3:$G$2400,6,0)</f>
        <v>0</v>
      </c>
      <c r="V314" s="2">
        <f>VLOOKUP($D314,DATA!$B$3:$AY$2400,47,0)</f>
        <v>0</v>
      </c>
      <c r="W314" s="2">
        <f>VLOOKUP($D314,DATA!$B$3:$AY$2400,48,0)</f>
        <v>0</v>
      </c>
      <c r="X314" s="2">
        <f>VLOOKUP($D314,DATA!$B$3:$AY$2400,49,0)</f>
        <v>0</v>
      </c>
      <c r="Y314" s="44">
        <f>VLOOKUP($D314,DATA!$B$3:$AY$2400,50,0)</f>
        <v>0</v>
      </c>
      <c r="Z314" s="45">
        <f t="shared" si="27"/>
        <v>-1</v>
      </c>
      <c r="AA314" s="42">
        <f>_xll.BDP($D314,$AA$5)</f>
        <v>550.58331298828125</v>
      </c>
      <c r="AB314" s="59">
        <f t="shared" si="25"/>
        <v>-1.7885316015980424E-2</v>
      </c>
      <c r="AC314" s="41">
        <f>$AD314/_xll.BDP($D314,$AC$5)-1</f>
        <v>0.20517230259904973</v>
      </c>
      <c r="AD314" s="36">
        <f>_xll.BDP($D314,$AD$5)</f>
        <v>560.61</v>
      </c>
      <c r="AE314" s="37">
        <f t="shared" si="26"/>
        <v>-1.2165319919373425E-2</v>
      </c>
      <c r="AF314" s="38">
        <f>_xll.BDP($D314,$AF$5)</f>
        <v>567.42999999999995</v>
      </c>
      <c r="AG314" s="10">
        <f>_xll.BDP($D314,$AG$5)</f>
        <v>572.5</v>
      </c>
      <c r="AH314" s="12" t="e">
        <v>#NAME?</v>
      </c>
      <c r="AI314" s="10">
        <f>_xll.BDP($D314,$AI$5)</f>
        <v>376.41</v>
      </c>
      <c r="AJ314" s="12" t="e">
        <v>#NAME?</v>
      </c>
    </row>
    <row r="315" spans="3:36" x14ac:dyDescent="0.25">
      <c r="C315">
        <v>310</v>
      </c>
      <c r="D315" s="1" t="str">
        <f>DATA!B312</f>
        <v>ADBE US Equity</v>
      </c>
      <c r="E315" s="1" t="str">
        <f>_xll.BDP($D315,$E$5)</f>
        <v>ADOBE INC</v>
      </c>
      <c r="F315" s="2" t="str">
        <f>_xll.BDP($D315,$F$5)</f>
        <v>Software</v>
      </c>
      <c r="G315" s="2" t="str">
        <f>_xll.BDP($D315,$G$5)</f>
        <v>Application Software</v>
      </c>
      <c r="H315" s="35" t="str">
        <f>_xll.BDP($D315,$H$5)</f>
        <v>15/03/2023</v>
      </c>
      <c r="I315" s="3">
        <f t="shared" ca="1" si="24"/>
        <v>37</v>
      </c>
      <c r="J315" s="2">
        <f>_xll.BDP($D315,$J$5)</f>
        <v>0</v>
      </c>
      <c r="K315" s="2" t="str">
        <f>_xll.BDP($D315,$K$5)</f>
        <v>12/04/2005</v>
      </c>
      <c r="L315" s="2" t="str">
        <f>_xll.BDP($D315,$L$5)</f>
        <v>#N/A Field Not Applicable</v>
      </c>
      <c r="M315" s="1" t="str">
        <f>_xll.BDP($D315,$M$5)</f>
        <v>UNITED STATES</v>
      </c>
      <c r="N315" s="1" t="str">
        <f>_xll.BDP($D315,$N$5)</f>
        <v>USD</v>
      </c>
      <c r="O315" s="4">
        <f>_xll.BDP($D315,$O$5)</f>
        <v>22.014344458526967</v>
      </c>
      <c r="P315" s="40">
        <f>_xll.BDP($D315,$P$5)</f>
        <v>36.814322089488201</v>
      </c>
      <c r="Q315" s="47">
        <f>_xll.BDP($D315,$Q$5)/1000000</f>
        <v>171867.27600000001</v>
      </c>
      <c r="R315" s="47">
        <f>_xll.BDP($D315,$R$5)</f>
        <v>170404.27600000001</v>
      </c>
      <c r="S315" s="47">
        <f t="shared" si="23"/>
        <v>-1463</v>
      </c>
      <c r="T315" s="40">
        <f>_xll.BDP($D315,$T$5)</f>
        <v>-0.2103825136612022</v>
      </c>
      <c r="U315" s="2">
        <f>VLOOKUP($D315,DATA!$B$3:$G$2400,6,0)</f>
        <v>0</v>
      </c>
      <c r="V315" s="2">
        <f>VLOOKUP($D315,DATA!$B$3:$AY$2400,47,0)</f>
        <v>0</v>
      </c>
      <c r="W315" s="2">
        <f>VLOOKUP($D315,DATA!$B$3:$AY$2400,48,0)</f>
        <v>0</v>
      </c>
      <c r="X315" s="2">
        <f>VLOOKUP($D315,DATA!$B$3:$AY$2400,49,0)</f>
        <v>0</v>
      </c>
      <c r="Y315" s="44">
        <f>VLOOKUP($D315,DATA!$B$3:$AY$2400,50,0)</f>
        <v>0</v>
      </c>
      <c r="Z315" s="45">
        <f t="shared" si="27"/>
        <v>-1</v>
      </c>
      <c r="AA315" s="42">
        <f>_xll.BDP($D315,$AA$5)</f>
        <v>381.48385620117188</v>
      </c>
      <c r="AB315" s="59">
        <f t="shared" si="25"/>
        <v>1.1652009337749236E-2</v>
      </c>
      <c r="AC315" s="41">
        <f>$AD315/_xll.BDP($D315,$AC$5)-1</f>
        <v>0.12052417317921127</v>
      </c>
      <c r="AD315" s="36">
        <f>_xll.BDP($D315,$AD$5)</f>
        <v>377.09</v>
      </c>
      <c r="AE315" s="37">
        <f t="shared" si="26"/>
        <v>-5.9402264711342365E-3</v>
      </c>
      <c r="AF315" s="38">
        <f>_xll.BDP($D315,$AF$5)</f>
        <v>379.33</v>
      </c>
      <c r="AG315" s="10">
        <f>_xll.BDP($D315,$AG$5)</f>
        <v>522.48</v>
      </c>
      <c r="AH315" s="12" t="e">
        <v>#NAME?</v>
      </c>
      <c r="AI315" s="10">
        <f>_xll.BDP($D315,$AI$5)</f>
        <v>274.73</v>
      </c>
      <c r="AJ315" s="12" t="e">
        <v>#NAME?</v>
      </c>
    </row>
    <row r="316" spans="3:36" x14ac:dyDescent="0.25">
      <c r="C316">
        <v>311</v>
      </c>
      <c r="D316" s="1" t="str">
        <f>DATA!B313</f>
        <v>VEEV US Equity</v>
      </c>
      <c r="E316" s="1" t="str">
        <f>_xll.BDP($D316,$E$5)</f>
        <v>VEEVA SYSTEMS-A</v>
      </c>
      <c r="F316" s="2" t="str">
        <f>_xll.BDP($D316,$F$5)</f>
        <v>Health Care Technology</v>
      </c>
      <c r="G316" s="2" t="str">
        <f>_xll.BDP($D316,$G$5)</f>
        <v>Health Care Technology</v>
      </c>
      <c r="H316" s="35" t="str">
        <f>_xll.BDP($D316,$H$5)</f>
        <v>01/03/2023</v>
      </c>
      <c r="I316" s="3">
        <f t="shared" ca="1" si="24"/>
        <v>23</v>
      </c>
      <c r="J316" s="2">
        <f>_xll.BDP($D316,$J$5)</f>
        <v>0</v>
      </c>
      <c r="K316" s="2" t="str">
        <f>_xll.BDP($D316,$K$5)</f>
        <v>#N/A N/A</v>
      </c>
      <c r="L316" s="2" t="str">
        <f>_xll.BDP($D316,$L$5)</f>
        <v>#N/A N/A</v>
      </c>
      <c r="M316" s="1" t="str">
        <f>_xll.BDP($D316,$M$5)</f>
        <v>UNITED STATES</v>
      </c>
      <c r="N316" s="1" t="str">
        <f>_xll.BDP($D316,$N$5)</f>
        <v>USD</v>
      </c>
      <c r="O316" s="4">
        <f>_xll.BDP($D316,$O$5)</f>
        <v>56.056787744046922</v>
      </c>
      <c r="P316" s="40">
        <f>_xll.BDP($D316,$P$5)</f>
        <v>71.826533103475754</v>
      </c>
      <c r="Q316" s="47">
        <f>_xll.BDP($D316,$Q$5)/1000000</f>
        <v>27397.276572524999</v>
      </c>
      <c r="R316" s="47">
        <f>_xll.BDP($D316,$R$5)</f>
        <v>24436.611572524998</v>
      </c>
      <c r="S316" s="47">
        <f t="shared" si="23"/>
        <v>-2960.6650000000009</v>
      </c>
      <c r="T316" s="40">
        <f>_xll.BDP($D316,$T$5)</f>
        <v>-5.7783730507250626</v>
      </c>
      <c r="U316" s="2">
        <f>VLOOKUP($D316,DATA!$B$3:$G$2400,6,0)</f>
        <v>0</v>
      </c>
      <c r="V316" s="2">
        <f>VLOOKUP($D316,DATA!$B$3:$AY$2400,47,0)</f>
        <v>0</v>
      </c>
      <c r="W316" s="2">
        <f>VLOOKUP($D316,DATA!$B$3:$AY$2400,48,0)</f>
        <v>0</v>
      </c>
      <c r="X316" s="2">
        <f>VLOOKUP($D316,DATA!$B$3:$AY$2400,49,0)</f>
        <v>0</v>
      </c>
      <c r="Y316" s="44">
        <f>VLOOKUP($D316,DATA!$B$3:$AY$2400,50,0)</f>
        <v>0</v>
      </c>
      <c r="Z316" s="45">
        <f t="shared" si="27"/>
        <v>-1</v>
      </c>
      <c r="AA316" s="42">
        <f>_xll.BDP($D316,$AA$5)</f>
        <v>209.39630126953125</v>
      </c>
      <c r="AB316" s="59">
        <f t="shared" si="25"/>
        <v>0.20251476620914732</v>
      </c>
      <c r="AC316" s="41">
        <f>$AD316/_xll.BDP($D316,$AC$5)-1</f>
        <v>7.9018465733052379E-2</v>
      </c>
      <c r="AD316" s="36">
        <f>_xll.BDP($D316,$AD$5)</f>
        <v>174.13200000000001</v>
      </c>
      <c r="AE316" s="37">
        <f t="shared" si="26"/>
        <v>-2.4223003238922135E-2</v>
      </c>
      <c r="AF316" s="38">
        <f>_xll.BDP($D316,$AF$5)</f>
        <v>178.35</v>
      </c>
      <c r="AG316" s="10">
        <f>_xll.BDP($D316,$AG$5)</f>
        <v>239.67</v>
      </c>
      <c r="AH316" s="12" t="e">
        <v>#NAME?</v>
      </c>
      <c r="AI316" s="10">
        <f>_xll.BDP($D316,$AI$5)</f>
        <v>151.02000000000001</v>
      </c>
      <c r="AJ316" s="12" t="e">
        <v>#NAME?</v>
      </c>
    </row>
    <row r="317" spans="3:36" x14ac:dyDescent="0.25">
      <c r="C317">
        <v>312</v>
      </c>
      <c r="D317" s="1" t="str">
        <f>DATA!B314</f>
        <v>TYL US Equity</v>
      </c>
      <c r="E317" s="1" t="str">
        <f>_xll.BDP($D317,$E$5)</f>
        <v>TYLER TECHNOLOG</v>
      </c>
      <c r="F317" s="2" t="str">
        <f>_xll.BDP($D317,$F$5)</f>
        <v>Software</v>
      </c>
      <c r="G317" s="2" t="str">
        <f>_xll.BDP($D317,$G$5)</f>
        <v>Application Software</v>
      </c>
      <c r="H317" s="35" t="str">
        <f>_xll.BDP($D317,$H$5)</f>
        <v>15/02/2023</v>
      </c>
      <c r="I317" s="3">
        <f t="shared" ca="1" si="24"/>
        <v>9</v>
      </c>
      <c r="J317" s="2">
        <f>_xll.BDP($D317,$J$5)</f>
        <v>0</v>
      </c>
      <c r="K317" s="2" t="str">
        <f>_xll.BDP($D317,$K$5)</f>
        <v>16/01/1998</v>
      </c>
      <c r="L317" s="2" t="str">
        <f>_xll.BDP($D317,$L$5)</f>
        <v>23/01/1998</v>
      </c>
      <c r="M317" s="1" t="str">
        <f>_xll.BDP($D317,$M$5)</f>
        <v>UNITED STATES</v>
      </c>
      <c r="N317" s="1" t="str">
        <f>_xll.BDP($D317,$N$5)</f>
        <v>USD</v>
      </c>
      <c r="O317" s="4">
        <f>_xll.BDP($D317,$O$5)</f>
        <v>64.873132424594132</v>
      </c>
      <c r="P317" s="40">
        <f>_xll.BDP($D317,$P$5)</f>
        <v>74.636428027232938</v>
      </c>
      <c r="Q317" s="47">
        <f>_xll.BDP($D317,$Q$5)/1000000</f>
        <v>13731.172764480001</v>
      </c>
      <c r="R317" s="47">
        <f>_xll.BDP($D317,$R$5)</f>
        <v>14642.41776448</v>
      </c>
      <c r="S317" s="47">
        <f t="shared" si="23"/>
        <v>911.24499999999898</v>
      </c>
      <c r="T317" s="40">
        <f>_xll.BDP($D317,$T$5)</f>
        <v>2.3512966068894334</v>
      </c>
      <c r="U317" s="2">
        <f>VLOOKUP($D317,DATA!$B$3:$G$2400,6,0)</f>
        <v>0</v>
      </c>
      <c r="V317" s="2">
        <f>VLOOKUP($D317,DATA!$B$3:$AY$2400,47,0)</f>
        <v>0</v>
      </c>
      <c r="W317" s="2">
        <f>VLOOKUP($D317,DATA!$B$3:$AY$2400,48,0)</f>
        <v>0</v>
      </c>
      <c r="X317" s="2">
        <f>VLOOKUP($D317,DATA!$B$3:$AY$2400,49,0)</f>
        <v>0</v>
      </c>
      <c r="Y317" s="44">
        <f>VLOOKUP($D317,DATA!$B$3:$AY$2400,50,0)</f>
        <v>0</v>
      </c>
      <c r="Z317" s="45">
        <f t="shared" si="27"/>
        <v>-1</v>
      </c>
      <c r="AA317" s="42">
        <f>_xll.BDP($D317,$AA$5)</f>
        <v>408.5</v>
      </c>
      <c r="AB317" s="59">
        <f t="shared" si="25"/>
        <v>0.23947508154441333</v>
      </c>
      <c r="AC317" s="41">
        <f>$AD317/_xll.BDP($D317,$AC$5)-1</f>
        <v>2.2223256102477995E-2</v>
      </c>
      <c r="AD317" s="36">
        <f>_xll.BDP($D317,$AD$5)</f>
        <v>329.57499999999999</v>
      </c>
      <c r="AE317" s="37">
        <f t="shared" si="26"/>
        <v>-9.0874611241750884E-3</v>
      </c>
      <c r="AF317" s="38">
        <f>_xll.BDP($D317,$AF$5)</f>
        <v>332.57</v>
      </c>
      <c r="AG317" s="10">
        <f>_xll.BDP($D317,$AG$5)</f>
        <v>492.59</v>
      </c>
      <c r="AH317" s="12" t="e">
        <v>#NAME?</v>
      </c>
      <c r="AI317" s="10">
        <f>_xll.BDP($D317,$AI$5)</f>
        <v>281.11</v>
      </c>
      <c r="AJ317" s="12" t="e">
        <v>#NAME?</v>
      </c>
    </row>
    <row r="318" spans="3:36" x14ac:dyDescent="0.25">
      <c r="C318">
        <v>313</v>
      </c>
      <c r="D318" s="1" t="str">
        <f>DATA!B315</f>
        <v>ORCL US Equity</v>
      </c>
      <c r="E318" s="1" t="str">
        <f>_xll.BDP($D318,$E$5)</f>
        <v>ORACLE CORP</v>
      </c>
      <c r="F318" s="2" t="str">
        <f>_xll.BDP($D318,$F$5)</f>
        <v>Software</v>
      </c>
      <c r="G318" s="2" t="str">
        <f>_xll.BDP($D318,$G$5)</f>
        <v>Systems Software</v>
      </c>
      <c r="H318" s="35" t="str">
        <f>_xll.BDP($D318,$H$5)</f>
        <v>10/03/2023</v>
      </c>
      <c r="I318" s="3">
        <f t="shared" ca="1" si="24"/>
        <v>32</v>
      </c>
      <c r="J318" s="2">
        <f>_xll.BDP($D318,$J$5)</f>
        <v>1.28</v>
      </c>
      <c r="K318" s="2" t="str">
        <f>_xll.BDP($D318,$K$5)</f>
        <v>09/01/2023</v>
      </c>
      <c r="L318" s="2" t="str">
        <f>_xll.BDP($D318,$L$5)</f>
        <v>24/01/2023</v>
      </c>
      <c r="M318" s="1" t="str">
        <f>_xll.BDP($D318,$M$5)</f>
        <v>UNITED STATES</v>
      </c>
      <c r="N318" s="1" t="str">
        <f>_xll.BDP($D318,$N$5)</f>
        <v>USD</v>
      </c>
      <c r="O318" s="4">
        <f>_xll.BDP($D318,$O$5)</f>
        <v>12.673388815589162</v>
      </c>
      <c r="P318" s="40">
        <f>_xll.BDP($D318,$P$5)</f>
        <v>26.477884237301694</v>
      </c>
      <c r="Q318" s="47">
        <f>_xll.BDP($D318,$Q$5)/1000000</f>
        <v>238861.05327000003</v>
      </c>
      <c r="R318" s="47">
        <f>_xll.BDP($D318,$R$5)</f>
        <v>322900.05327000003</v>
      </c>
      <c r="S318" s="47">
        <f t="shared" si="23"/>
        <v>84039</v>
      </c>
      <c r="T318" s="40">
        <f>_xll.BDP($D318,$T$5)</f>
        <v>4.495615686696433</v>
      </c>
      <c r="U318" s="2">
        <f>VLOOKUP($D318,DATA!$B$3:$G$2400,6,0)</f>
        <v>0</v>
      </c>
      <c r="V318" s="2">
        <f>VLOOKUP($D318,DATA!$B$3:$AY$2400,47,0)</f>
        <v>0</v>
      </c>
      <c r="W318" s="2">
        <f>VLOOKUP($D318,DATA!$B$3:$AY$2400,48,0)</f>
        <v>0</v>
      </c>
      <c r="X318" s="2">
        <f>VLOOKUP($D318,DATA!$B$3:$AY$2400,49,0)</f>
        <v>0</v>
      </c>
      <c r="Y318" s="44">
        <f>VLOOKUP($D318,DATA!$B$3:$AY$2400,50,0)</f>
        <v>0</v>
      </c>
      <c r="Z318" s="45">
        <f t="shared" si="27"/>
        <v>-1</v>
      </c>
      <c r="AA318" s="42">
        <f>_xll.BDP($D318,$AA$5)</f>
        <v>93.779998779296875</v>
      </c>
      <c r="AB318" s="59">
        <f t="shared" si="25"/>
        <v>5.3648657707958902E-2</v>
      </c>
      <c r="AC318" s="41">
        <f>$AD318/_xll.BDP($D318,$AC$5)-1</f>
        <v>8.887937362368481E-2</v>
      </c>
      <c r="AD318" s="36">
        <f>_xll.BDP($D318,$AD$5)</f>
        <v>89.004999999999995</v>
      </c>
      <c r="AE318" s="37">
        <f t="shared" si="26"/>
        <v>-6.9097241727993832E-3</v>
      </c>
      <c r="AF318" s="38">
        <f>_xll.BDP($D318,$AF$5)</f>
        <v>89.62</v>
      </c>
      <c r="AG318" s="10">
        <f>_xll.BDP($D318,$AG$5)</f>
        <v>91.22</v>
      </c>
      <c r="AH318" s="12" t="e">
        <v>#NAME?</v>
      </c>
      <c r="AI318" s="10">
        <f>_xll.BDP($D318,$AI$5)</f>
        <v>60.78</v>
      </c>
      <c r="AJ318" s="12" t="e">
        <v>#NAME?</v>
      </c>
    </row>
    <row r="319" spans="3:36" x14ac:dyDescent="0.25">
      <c r="C319">
        <v>314</v>
      </c>
      <c r="D319" s="1" t="str">
        <f>DATA!B316</f>
        <v>CSU CN Equity</v>
      </c>
      <c r="E319" s="1" t="str">
        <f>_xll.BDP($D319,$E$5)</f>
        <v>CONSTELLATION SO</v>
      </c>
      <c r="F319" s="2" t="str">
        <f>_xll.BDP($D319,$F$5)</f>
        <v>Software</v>
      </c>
      <c r="G319" s="2" t="str">
        <f>_xll.BDP($D319,$G$5)</f>
        <v>Application Software</v>
      </c>
      <c r="H319" s="35" t="str">
        <f>_xll.BDP($D319,$H$5)</f>
        <v>15/03/2023</v>
      </c>
      <c r="I319" s="3">
        <f t="shared" ca="1" si="24"/>
        <v>37</v>
      </c>
      <c r="J319" s="2">
        <f>_xll.BDP($D319,$J$5)</f>
        <v>4</v>
      </c>
      <c r="K319" s="2" t="str">
        <f>_xll.BDP($D319,$K$5)</f>
        <v>19/12/2022</v>
      </c>
      <c r="L319" s="2" t="str">
        <f>_xll.BDP($D319,$L$5)</f>
        <v>11/01/2023</v>
      </c>
      <c r="M319" s="1" t="str">
        <f>_xll.BDP($D319,$M$5)</f>
        <v>CANADA</v>
      </c>
      <c r="N319" s="1" t="str">
        <f>_xll.BDP($D319,$N$5)</f>
        <v>CAD</v>
      </c>
      <c r="O319" s="4">
        <f>_xll.BDP($D319,$O$5)</f>
        <v>26.256287344940478</v>
      </c>
      <c r="P319" s="40">
        <f>_xll.BDP($D319,$P$5)</f>
        <v>51.083886236228267</v>
      </c>
      <c r="Q319" s="47">
        <f>_xll.BDP($D319,$Q$5)/1000000</f>
        <v>50474.833815200007</v>
      </c>
      <c r="R319" s="47">
        <f>_xll.BDP($D319,$R$5)</f>
        <v>38249.559715416217</v>
      </c>
      <c r="S319" s="47">
        <f t="shared" si="23"/>
        <v>-12225.27409978379</v>
      </c>
      <c r="T319" s="40">
        <f>_xll.BDP($D319,$T$5)</f>
        <v>0.38009352037408151</v>
      </c>
      <c r="U319" s="2">
        <f>VLOOKUP($D319,DATA!$B$3:$G$2400,6,0)</f>
        <v>0</v>
      </c>
      <c r="V319" s="2">
        <f>VLOOKUP($D319,DATA!$B$3:$AY$2400,47,0)</f>
        <v>0</v>
      </c>
      <c r="W319" s="2">
        <f>VLOOKUP($D319,DATA!$B$3:$AY$2400,48,0)</f>
        <v>0</v>
      </c>
      <c r="X319" s="2">
        <f>VLOOKUP($D319,DATA!$B$3:$AY$2400,49,0)</f>
        <v>0</v>
      </c>
      <c r="Y319" s="44">
        <f>VLOOKUP($D319,DATA!$B$3:$AY$2400,50,0)</f>
        <v>0</v>
      </c>
      <c r="Z319" s="45">
        <f t="shared" si="27"/>
        <v>-1</v>
      </c>
      <c r="AA319" s="42">
        <f>_xll.BDP($D319,$AA$5)</f>
        <v>2417.142822265625</v>
      </c>
      <c r="AB319" s="59">
        <f t="shared" si="25"/>
        <v>1.8175195089132457E-2</v>
      </c>
      <c r="AC319" s="41">
        <f>$AD319/_xll.BDP($D319,$AC$5)-1</f>
        <v>0.1230084769815889</v>
      </c>
      <c r="AD319" s="36">
        <f>_xll.BDP($D319,$AD$5)</f>
        <v>2373.9949999999999</v>
      </c>
      <c r="AE319" s="37">
        <f t="shared" si="26"/>
        <v>-5.1663967278786724E-3</v>
      </c>
      <c r="AF319" s="38">
        <f>_xll.BDP($D319,$AF$5)</f>
        <v>2386.2600000000002</v>
      </c>
      <c r="AG319" s="10">
        <f>_xll.BDP($D319,$AG$5)</f>
        <v>2480.06</v>
      </c>
      <c r="AH319" s="12" t="e">
        <v>#NAME?</v>
      </c>
      <c r="AI319" s="10">
        <f>_xll.BDP($D319,$AI$5)</f>
        <v>1753.6</v>
      </c>
      <c r="AJ319" s="12" t="e">
        <v>#NAME?</v>
      </c>
    </row>
    <row r="320" spans="3:36" x14ac:dyDescent="0.25">
      <c r="C320">
        <v>315</v>
      </c>
      <c r="D320" s="1" t="str">
        <f>DATA!B317</f>
        <v>PAYC US Equity</v>
      </c>
      <c r="E320" s="1" t="str">
        <f>_xll.BDP($D320,$E$5)</f>
        <v>PAYCOM SOFTWARE</v>
      </c>
      <c r="F320" s="2" t="str">
        <f>_xll.BDP($D320,$F$5)</f>
        <v>Software</v>
      </c>
      <c r="G320" s="2" t="str">
        <f>_xll.BDP($D320,$G$5)</f>
        <v>Application Software</v>
      </c>
      <c r="H320" s="35" t="str">
        <f>_xll.BDP($D320,$H$5)</f>
        <v>07/02/2023</v>
      </c>
      <c r="I320" s="3">
        <f t="shared" ca="1" si="24"/>
        <v>1</v>
      </c>
      <c r="J320" s="2">
        <f>_xll.BDP($D320,$J$5)</f>
        <v>0</v>
      </c>
      <c r="K320" s="2" t="str">
        <f>_xll.BDP($D320,$K$5)</f>
        <v>#N/A Field Not Applicable</v>
      </c>
      <c r="L320" s="2" t="str">
        <f>_xll.BDP($D320,$L$5)</f>
        <v>#N/A Field Not Applicable</v>
      </c>
      <c r="M320" s="1" t="str">
        <f>_xll.BDP($D320,$M$5)</f>
        <v>UNITED STATES</v>
      </c>
      <c r="N320" s="1" t="str">
        <f>_xll.BDP($D320,$N$5)</f>
        <v>USD</v>
      </c>
      <c r="O320" s="4">
        <f>_xll.BDP($D320,$O$5)</f>
        <v>71.742952968087323</v>
      </c>
      <c r="P320" s="40">
        <f>_xll.BDP($D320,$P$5)</f>
        <v>77.360714610229167</v>
      </c>
      <c r="Q320" s="47">
        <f>_xll.BDP($D320,$Q$5)/1000000</f>
        <v>19969.977173680003</v>
      </c>
      <c r="R320" s="47">
        <f>_xll.BDP($D320,$R$5)</f>
        <v>19681.814173680003</v>
      </c>
      <c r="S320" s="47">
        <f t="shared" si="23"/>
        <v>-288.16300000000047</v>
      </c>
      <c r="T320" s="40">
        <f>_xll.BDP($D320,$T$5)</f>
        <v>-0.6729289947737388</v>
      </c>
      <c r="U320" s="2">
        <f>VLOOKUP($D320,DATA!$B$3:$G$2400,6,0)</f>
        <v>0</v>
      </c>
      <c r="V320" s="2">
        <f>VLOOKUP($D320,DATA!$B$3:$AY$2400,47,0)</f>
        <v>0</v>
      </c>
      <c r="W320" s="2">
        <f>VLOOKUP($D320,DATA!$B$3:$AY$2400,48,0)</f>
        <v>0</v>
      </c>
      <c r="X320" s="2">
        <f>VLOOKUP($D320,DATA!$B$3:$AY$2400,49,0)</f>
        <v>0</v>
      </c>
      <c r="Y320" s="44">
        <f>VLOOKUP($D320,DATA!$B$3:$AY$2400,50,0)</f>
        <v>0</v>
      </c>
      <c r="Z320" s="45">
        <f t="shared" si="27"/>
        <v>-1</v>
      </c>
      <c r="AA320" s="42">
        <f>_xll.BDP($D320,$AA$5)</f>
        <v>367.33078002929688</v>
      </c>
      <c r="AB320" s="59">
        <f t="shared" si="25"/>
        <v>9.8904418671424077E-2</v>
      </c>
      <c r="AC320" s="41">
        <f>$AD320/_xll.BDP($D320,$AC$5)-1</f>
        <v>7.721310947117388E-2</v>
      </c>
      <c r="AD320" s="36">
        <f>_xll.BDP($D320,$AD$5)</f>
        <v>334.27</v>
      </c>
      <c r="AE320" s="37">
        <f t="shared" si="26"/>
        <v>-9.4833517814940493E-3</v>
      </c>
      <c r="AF320" s="38">
        <f>_xll.BDP($D320,$AF$5)</f>
        <v>337.44</v>
      </c>
      <c r="AG320" s="10">
        <f>_xll.BDP($D320,$AG$5)</f>
        <v>402.7799</v>
      </c>
      <c r="AH320" s="12" t="e">
        <v>#NAME?</v>
      </c>
      <c r="AI320" s="10">
        <f>_xll.BDP($D320,$AI$5)</f>
        <v>255.82</v>
      </c>
      <c r="AJ320" s="12" t="e">
        <v>#NAME?</v>
      </c>
    </row>
    <row r="321" spans="3:36" x14ac:dyDescent="0.25">
      <c r="C321">
        <v>316</v>
      </c>
      <c r="D321" s="1" t="str">
        <f>DATA!B318</f>
        <v>VRNT US Equity</v>
      </c>
      <c r="E321" s="1" t="str">
        <f>_xll.BDP($D321,$E$5)</f>
        <v>VERINT SYSTEMS</v>
      </c>
      <c r="F321" s="2" t="str">
        <f>_xll.BDP($D321,$F$5)</f>
        <v>Software</v>
      </c>
      <c r="G321" s="2" t="str">
        <f>_xll.BDP($D321,$G$5)</f>
        <v>Application Software</v>
      </c>
      <c r="H321" s="35" t="str">
        <f>_xll.BDP($D321,$H$5)</f>
        <v>29/03/2023</v>
      </c>
      <c r="I321" s="3">
        <f t="shared" ca="1" si="24"/>
        <v>51</v>
      </c>
      <c r="J321" s="2">
        <f>_xll.BDP($D321,$J$5)</f>
        <v>0</v>
      </c>
      <c r="K321" s="2" t="str">
        <f>_xll.BDP($D321,$K$5)</f>
        <v>#N/A Field Not Applicable</v>
      </c>
      <c r="L321" s="2" t="str">
        <f>_xll.BDP($D321,$L$5)</f>
        <v>#N/A Field Not Applicable</v>
      </c>
      <c r="M321" s="1" t="str">
        <f>_xll.BDP($D321,$M$5)</f>
        <v>UNITED STATES</v>
      </c>
      <c r="N321" s="1" t="str">
        <f>_xll.BDP($D321,$N$5)</f>
        <v>USD</v>
      </c>
      <c r="O321" s="4">
        <f>_xll.BDP($D321,$O$5)</f>
        <v>20.802831904900891</v>
      </c>
      <c r="P321" s="40">
        <f>_xll.BDP($D321,$P$5)</f>
        <v>124.90536125226051</v>
      </c>
      <c r="Q321" s="47">
        <f>_xll.BDP($D321,$Q$5)/1000000</f>
        <v>2499.2951218650001</v>
      </c>
      <c r="R321" s="47">
        <f>_xll.BDP($D321,$R$5)</f>
        <v>3089.893121865</v>
      </c>
      <c r="S321" s="47">
        <f t="shared" si="23"/>
        <v>590.59799999999996</v>
      </c>
      <c r="T321" s="40">
        <f>_xll.BDP($D321,$T$5)</f>
        <v>1.8024396790837784</v>
      </c>
      <c r="U321" s="2">
        <f>VLOOKUP($D321,DATA!$B$3:$G$2400,6,0)</f>
        <v>0</v>
      </c>
      <c r="V321" s="2">
        <f>VLOOKUP($D321,DATA!$B$3:$AY$2400,47,0)</f>
        <v>0</v>
      </c>
      <c r="W321" s="2">
        <f>VLOOKUP($D321,DATA!$B$3:$AY$2400,48,0)</f>
        <v>0</v>
      </c>
      <c r="X321" s="2">
        <f>VLOOKUP($D321,DATA!$B$3:$AY$2400,49,0)</f>
        <v>0</v>
      </c>
      <c r="Y321" s="44">
        <f>VLOOKUP($D321,DATA!$B$3:$AY$2400,50,0)</f>
        <v>0</v>
      </c>
      <c r="Z321" s="45">
        <f t="shared" si="27"/>
        <v>-1</v>
      </c>
      <c r="AA321" s="42">
        <f>_xll.BDP($D321,$AA$5)</f>
        <v>47.571430206298828</v>
      </c>
      <c r="AB321" s="59">
        <f t="shared" si="25"/>
        <v>0.25270388956678946</v>
      </c>
      <c r="AC321" s="41">
        <f>$AD321/_xll.BDP($D321,$AC$5)-1</f>
        <v>4.6719955898566701E-2</v>
      </c>
      <c r="AD321" s="36">
        <f>_xll.BDP($D321,$AD$5)</f>
        <v>37.975000000000001</v>
      </c>
      <c r="AE321" s="37">
        <f t="shared" si="26"/>
        <v>-2.3304805793285002E-2</v>
      </c>
      <c r="AF321" s="38">
        <f>_xll.BDP($D321,$AF$5)</f>
        <v>38.86</v>
      </c>
      <c r="AG321" s="10">
        <f>_xll.BDP($D321,$AG$5)</f>
        <v>56.39</v>
      </c>
      <c r="AH321" s="12" t="e">
        <v>#NAME?</v>
      </c>
      <c r="AI321" s="10">
        <f>_xll.BDP($D321,$AI$5)</f>
        <v>31.63</v>
      </c>
      <c r="AJ321" s="12" t="e">
        <v>#NAME?</v>
      </c>
    </row>
    <row r="322" spans="3:36" x14ac:dyDescent="0.25">
      <c r="C322">
        <v>317</v>
      </c>
      <c r="D322" s="1" t="str">
        <f>DATA!B319</f>
        <v>BLKB US Equity</v>
      </c>
      <c r="E322" s="1" t="str">
        <f>_xll.BDP($D322,$E$5)</f>
        <v>BLACKBAUD INC</v>
      </c>
      <c r="F322" s="2" t="str">
        <f>_xll.BDP($D322,$F$5)</f>
        <v>Software</v>
      </c>
      <c r="G322" s="2" t="str">
        <f>_xll.BDP($D322,$G$5)</f>
        <v>Application Software</v>
      </c>
      <c r="H322" s="35" t="str">
        <f>_xll.BDP($D322,$H$5)</f>
        <v>13/02/2023</v>
      </c>
      <c r="I322" s="3">
        <f t="shared" ca="1" si="24"/>
        <v>7</v>
      </c>
      <c r="J322" s="2">
        <f>_xll.BDP($D322,$J$5)</f>
        <v>0.48</v>
      </c>
      <c r="K322" s="2" t="str">
        <f>_xll.BDP($D322,$K$5)</f>
        <v>06/04/2020</v>
      </c>
      <c r="L322" s="2" t="str">
        <f>_xll.BDP($D322,$L$5)</f>
        <v>#N/A Field Not Applicable</v>
      </c>
      <c r="M322" s="1" t="str">
        <f>_xll.BDP($D322,$M$5)</f>
        <v>UNITED STATES</v>
      </c>
      <c r="N322" s="1" t="str">
        <f>_xll.BDP($D322,$N$5)</f>
        <v>USD</v>
      </c>
      <c r="O322" s="4">
        <f>_xll.BDP($D322,$O$5)</f>
        <v>37.853552688102994</v>
      </c>
      <c r="P322" s="40" t="str">
        <f>_xll.BDP($D322,$P$5)</f>
        <v>#N/A N/A</v>
      </c>
      <c r="Q322" s="47">
        <f>_xll.BDP($D322,$Q$5)/1000000</f>
        <v>3303.19093367</v>
      </c>
      <c r="R322" s="47">
        <f>_xll.BDP($D322,$R$5)</f>
        <v>4180.39593367</v>
      </c>
      <c r="S322" s="47">
        <f t="shared" si="23"/>
        <v>877.20499999999993</v>
      </c>
      <c r="T322" s="40">
        <f>_xll.BDP($D322,$T$5)</f>
        <v>10.204804560260584</v>
      </c>
      <c r="U322" s="2">
        <f>VLOOKUP($D322,DATA!$B$3:$G$2400,6,0)</f>
        <v>0</v>
      </c>
      <c r="V322" s="2">
        <f>VLOOKUP($D322,DATA!$B$3:$AY$2400,47,0)</f>
        <v>0</v>
      </c>
      <c r="W322" s="2">
        <f>VLOOKUP($D322,DATA!$B$3:$AY$2400,48,0)</f>
        <v>0</v>
      </c>
      <c r="X322" s="2">
        <f>VLOOKUP($D322,DATA!$B$3:$AY$2400,49,0)</f>
        <v>0</v>
      </c>
      <c r="Y322" s="44">
        <f>VLOOKUP($D322,DATA!$B$3:$AY$2400,50,0)</f>
        <v>0</v>
      </c>
      <c r="Z322" s="45">
        <f t="shared" si="27"/>
        <v>-1</v>
      </c>
      <c r="AA322" s="42">
        <f>_xll.BDP($D322,$AA$5)</f>
        <v>66</v>
      </c>
      <c r="AB322" s="59">
        <f t="shared" si="25"/>
        <v>6.0752169720347249E-2</v>
      </c>
      <c r="AC322" s="41">
        <f>$AD322/_xll.BDP($D322,$AC$5)-1</f>
        <v>5.7084607543323118E-2</v>
      </c>
      <c r="AD322" s="36">
        <f>_xll.BDP($D322,$AD$5)</f>
        <v>62.22</v>
      </c>
      <c r="AE322" s="37">
        <f t="shared" si="26"/>
        <v>-9.3217614914818114E-3</v>
      </c>
      <c r="AF322" s="38">
        <f>_xll.BDP($D322,$AF$5)</f>
        <v>62.8</v>
      </c>
      <c r="AG322" s="10">
        <f>_xll.BDP($D322,$AG$5)</f>
        <v>70.98</v>
      </c>
      <c r="AH322" s="12" t="e">
        <v>#NAME?</v>
      </c>
      <c r="AI322" s="10">
        <f>_xll.BDP($D322,$AI$5)</f>
        <v>43.54</v>
      </c>
      <c r="AJ322" s="12" t="e">
        <v>#NAME?</v>
      </c>
    </row>
    <row r="323" spans="3:36" x14ac:dyDescent="0.25">
      <c r="C323">
        <v>318</v>
      </c>
      <c r="D323" s="1" t="str">
        <f>DATA!B320</f>
        <v>OTEX US Equity</v>
      </c>
      <c r="E323" s="1" t="str">
        <f>_xll.BDP($D323,$E$5)</f>
        <v>OPEN TEXT CORP</v>
      </c>
      <c r="F323" s="2" t="str">
        <f>_xll.BDP($D323,$F$5)</f>
        <v>Software</v>
      </c>
      <c r="G323" s="2" t="str">
        <f>_xll.BDP($D323,$G$5)</f>
        <v>Application Software</v>
      </c>
      <c r="H323" s="35" t="str">
        <f>_xll.BDP($D323,$H$5)</f>
        <v>01/05/2023</v>
      </c>
      <c r="I323" s="3">
        <f t="shared" ca="1" si="24"/>
        <v>84</v>
      </c>
      <c r="J323" s="2">
        <f>_xll.BDP($D323,$J$5)</f>
        <v>0.88360000000000005</v>
      </c>
      <c r="K323" s="2" t="str">
        <f>_xll.BDP($D323,$K$5)</f>
        <v>02/03/2023</v>
      </c>
      <c r="L323" s="2" t="str">
        <f>_xll.BDP($D323,$L$5)</f>
        <v>23/03/2023</v>
      </c>
      <c r="M323" s="1" t="str">
        <f>_xll.BDP($D323,$M$5)</f>
        <v>CANADA</v>
      </c>
      <c r="N323" s="1" t="str">
        <f>_xll.BDP($D323,$N$5)</f>
        <v>USD</v>
      </c>
      <c r="O323" s="4">
        <f>_xll.BDP($D323,$O$5)</f>
        <v>10.250518371254273</v>
      </c>
      <c r="P323" s="40">
        <f>_xll.BDP($D323,$P$5)</f>
        <v>23.975575489997137</v>
      </c>
      <c r="Q323" s="47">
        <f>_xll.BDP($D323,$Q$5)/1000000</f>
        <v>9297.4432257699991</v>
      </c>
      <c r="R323" s="47">
        <f>_xll.BDP($D323,$R$5)</f>
        <v>11928.005225769999</v>
      </c>
      <c r="S323" s="47">
        <f t="shared" si="23"/>
        <v>2630.5619999999999</v>
      </c>
      <c r="T323" s="40">
        <f>_xll.BDP($D323,$T$5)</f>
        <v>2.0932144491989249</v>
      </c>
      <c r="U323" s="2">
        <f>VLOOKUP($D323,DATA!$B$3:$G$2400,6,0)</f>
        <v>0</v>
      </c>
      <c r="V323" s="2">
        <f>VLOOKUP($D323,DATA!$B$3:$AY$2400,47,0)</f>
        <v>0</v>
      </c>
      <c r="W323" s="2">
        <f>VLOOKUP($D323,DATA!$B$3:$AY$2400,48,0)</f>
        <v>0</v>
      </c>
      <c r="X323" s="2">
        <f>VLOOKUP($D323,DATA!$B$3:$AY$2400,49,0)</f>
        <v>0</v>
      </c>
      <c r="Y323" s="44">
        <f>VLOOKUP($D323,DATA!$B$3:$AY$2400,50,0)</f>
        <v>0</v>
      </c>
      <c r="Z323" s="45">
        <f t="shared" si="27"/>
        <v>-1</v>
      </c>
      <c r="AA323" s="42">
        <f>_xll.BDP($D323,$AA$5)</f>
        <v>43.593414306640625</v>
      </c>
      <c r="AB323" s="59">
        <f t="shared" si="25"/>
        <v>0.24837956204583689</v>
      </c>
      <c r="AC323" s="41">
        <f>$AD323/_xll.BDP($D323,$AC$5)-1</f>
        <v>0.17813765182186247</v>
      </c>
      <c r="AD323" s="36">
        <f>_xll.BDP($D323,$AD$5)</f>
        <v>34.92</v>
      </c>
      <c r="AE323" s="37">
        <f t="shared" si="26"/>
        <v>6.3001145475371952E-3</v>
      </c>
      <c r="AF323" s="38">
        <f>_xll.BDP($D323,$AF$5)</f>
        <v>34.700000000000003</v>
      </c>
      <c r="AG323" s="10">
        <f>_xll.BDP($D323,$AG$5)</f>
        <v>46.22</v>
      </c>
      <c r="AH323" s="12" t="e">
        <v>#NAME?</v>
      </c>
      <c r="AI323" s="10">
        <f>_xll.BDP($D323,$AI$5)</f>
        <v>24.91</v>
      </c>
      <c r="AJ323" s="12" t="e">
        <v>#NAME?</v>
      </c>
    </row>
    <row r="324" spans="3:36" x14ac:dyDescent="0.25">
      <c r="C324">
        <v>319</v>
      </c>
      <c r="D324" s="1" t="str">
        <f>DATA!B321</f>
        <v>MANH US Equity</v>
      </c>
      <c r="E324" s="1" t="str">
        <f>_xll.BDP($D324,$E$5)</f>
        <v>MANHATTAN ASSOC</v>
      </c>
      <c r="F324" s="2" t="str">
        <f>_xll.BDP($D324,$F$5)</f>
        <v>Software</v>
      </c>
      <c r="G324" s="2" t="str">
        <f>_xll.BDP($D324,$G$5)</f>
        <v>Application Software</v>
      </c>
      <c r="H324" s="35" t="str">
        <f>_xll.BDP($D324,$H$5)</f>
        <v>26/04/2023</v>
      </c>
      <c r="I324" s="3">
        <f t="shared" ca="1" si="24"/>
        <v>79</v>
      </c>
      <c r="J324" s="2">
        <f>_xll.BDP($D324,$J$5)</f>
        <v>0</v>
      </c>
      <c r="K324" s="2" t="str">
        <f>_xll.BDP($D324,$K$5)</f>
        <v>#N/A Field Not Applicable</v>
      </c>
      <c r="L324" s="2" t="str">
        <f>_xll.BDP($D324,$L$5)</f>
        <v>#N/A Field Not Applicable</v>
      </c>
      <c r="M324" s="1" t="str">
        <f>_xll.BDP($D324,$M$5)</f>
        <v>UNITED STATES</v>
      </c>
      <c r="N324" s="1" t="str">
        <f>_xll.BDP($D324,$N$5)</f>
        <v>USD</v>
      </c>
      <c r="O324" s="4">
        <f>_xll.BDP($D324,$O$5)</f>
        <v>46.075684656629456</v>
      </c>
      <c r="P324" s="40">
        <f>_xll.BDP($D324,$P$5)</f>
        <v>71.954621187722026</v>
      </c>
      <c r="Q324" s="47">
        <f>_xll.BDP($D324,$Q$5)/1000000</f>
        <v>9120.3937404999997</v>
      </c>
      <c r="R324" s="47">
        <f>_xll.BDP($D324,$R$5)</f>
        <v>8908.9957405000005</v>
      </c>
      <c r="S324" s="47">
        <f t="shared" si="23"/>
        <v>-211.39799999999923</v>
      </c>
      <c r="T324" s="40">
        <f>_xll.BDP($D324,$T$5)</f>
        <v>-1.2814873638331019</v>
      </c>
      <c r="U324" s="2">
        <f>VLOOKUP($D324,DATA!$B$3:$G$2400,6,0)</f>
        <v>0</v>
      </c>
      <c r="V324" s="2">
        <f>VLOOKUP($D324,DATA!$B$3:$AY$2400,47,0)</f>
        <v>0</v>
      </c>
      <c r="W324" s="2">
        <f>VLOOKUP($D324,DATA!$B$3:$AY$2400,48,0)</f>
        <v>0</v>
      </c>
      <c r="X324" s="2">
        <f>VLOOKUP($D324,DATA!$B$3:$AY$2400,49,0)</f>
        <v>0</v>
      </c>
      <c r="Y324" s="44">
        <f>VLOOKUP($D324,DATA!$B$3:$AY$2400,50,0)</f>
        <v>0</v>
      </c>
      <c r="Z324" s="45">
        <f t="shared" si="27"/>
        <v>-1</v>
      </c>
      <c r="AA324" s="42">
        <f>_xll.BDP($D324,$AA$5)</f>
        <v>170.5</v>
      </c>
      <c r="AB324" s="59">
        <f t="shared" si="25"/>
        <v>0.1681762747166915</v>
      </c>
      <c r="AC324" s="41">
        <f>$AD324/_xll.BDP($D324,$AC$5)-1</f>
        <v>0.20225700164744653</v>
      </c>
      <c r="AD324" s="36">
        <f>_xll.BDP($D324,$AD$5)</f>
        <v>145.95400000000001</v>
      </c>
      <c r="AE324" s="37">
        <f t="shared" si="26"/>
        <v>-2.6419282787727601E-2</v>
      </c>
      <c r="AF324" s="38">
        <f>_xll.BDP($D324,$AF$5)</f>
        <v>149.81</v>
      </c>
      <c r="AG324" s="10">
        <f>_xll.BDP($D324,$AG$5)</f>
        <v>158.61000000000001</v>
      </c>
      <c r="AH324" s="12" t="e">
        <v>#NAME?</v>
      </c>
      <c r="AI324" s="10">
        <f>_xll.BDP($D324,$AI$5)</f>
        <v>106.02</v>
      </c>
      <c r="AJ324" s="12" t="e">
        <v>#NAME?</v>
      </c>
    </row>
    <row r="325" spans="3:36" x14ac:dyDescent="0.25">
      <c r="C325">
        <v>320</v>
      </c>
      <c r="D325" s="1" t="str">
        <f>DATA!B322</f>
        <v>MANT US Equity</v>
      </c>
      <c r="E325" s="1" t="str">
        <f>_xll.BDP($D325,$E$5)</f>
        <v>MANTECH INTL-A</v>
      </c>
      <c r="F325" s="2" t="str">
        <f>_xll.BDP($D325,$F$5)</f>
        <v>Professional Services</v>
      </c>
      <c r="G325" s="2" t="str">
        <f>_xll.BDP($D325,$G$5)</f>
        <v>Research &amp; Consulting Services</v>
      </c>
      <c r="H325" s="35" t="str">
        <f>_xll.BDP($D325,$H$5)</f>
        <v>#N/A N/A</v>
      </c>
      <c r="I325" s="3" t="e">
        <f t="shared" ca="1" si="24"/>
        <v>#VALUE!</v>
      </c>
      <c r="J325" s="2">
        <f>_xll.BDP($D325,$J$5)</f>
        <v>1.55</v>
      </c>
      <c r="K325" s="2" t="str">
        <f>_xll.BDP($D325,$K$5)</f>
        <v>09/06/2022</v>
      </c>
      <c r="L325" s="2" t="str">
        <f>_xll.BDP($D325,$L$5)</f>
        <v>24/06/2022</v>
      </c>
      <c r="M325" s="1" t="str">
        <f>_xll.BDP($D325,$M$5)</f>
        <v>UNITED STATES</v>
      </c>
      <c r="N325" s="1" t="str">
        <f>_xll.BDP($D325,$N$5)</f>
        <v>USD</v>
      </c>
      <c r="O325" s="4">
        <f>_xll.BDP($D325,$O$5)</f>
        <v>10.955274664705611</v>
      </c>
      <c r="P325" s="40" t="str">
        <f>_xll.BDP($D325,$P$5)</f>
        <v>#N/A N/A</v>
      </c>
      <c r="Q325" s="47" t="e">
        <f>_xll.BDP($D325,$Q$5)/1000000</f>
        <v>#VALUE!</v>
      </c>
      <c r="R325" s="47" t="str">
        <f>_xll.BDP($D325,$R$5)</f>
        <v>#N/A N/A</v>
      </c>
      <c r="S325" s="47" t="e">
        <f t="shared" si="23"/>
        <v>#VALUE!</v>
      </c>
      <c r="T325" s="40">
        <f>_xll.BDP($D325,$T$5)</f>
        <v>1.360035517725614</v>
      </c>
      <c r="U325" s="2">
        <f>VLOOKUP($D325,DATA!$B$3:$G$2400,6,0)</f>
        <v>0</v>
      </c>
      <c r="V325" s="2">
        <f>VLOOKUP($D325,DATA!$B$3:$AY$2400,47,0)</f>
        <v>0</v>
      </c>
      <c r="W325" s="2">
        <f>VLOOKUP($D325,DATA!$B$3:$AY$2400,48,0)</f>
        <v>0</v>
      </c>
      <c r="X325" s="2">
        <f>VLOOKUP($D325,DATA!$B$3:$AY$2400,49,0)</f>
        <v>0</v>
      </c>
      <c r="Y325" s="44">
        <f>VLOOKUP($D325,DATA!$B$3:$AY$2400,50,0)</f>
        <v>0</v>
      </c>
      <c r="Z325" s="45" t="e">
        <f t="shared" si="27"/>
        <v>#VALUE!</v>
      </c>
      <c r="AA325" s="42" t="str">
        <f>_xll.BDP($D325,$AA$5)</f>
        <v>#N/A N/A</v>
      </c>
      <c r="AB325" s="59" t="e">
        <f t="shared" si="25"/>
        <v>#VALUE!</v>
      </c>
      <c r="AC325" s="41" t="e">
        <f>$AD325/_xll.BDP($D325,$AC$5)-1</f>
        <v>#VALUE!</v>
      </c>
      <c r="AD325" s="36" t="str">
        <f>_xll.BDP($D325,$AD$5)</f>
        <v>#N/A Real Time</v>
      </c>
      <c r="AE325" s="37" t="e">
        <f t="shared" si="26"/>
        <v>#VALUE!</v>
      </c>
      <c r="AF325" s="38" t="str">
        <f>_xll.BDP($D325,$AF$5)</f>
        <v>#N/A N/A</v>
      </c>
      <c r="AG325" s="10">
        <f>_xll.BDP($D325,$AG$5)</f>
        <v>96</v>
      </c>
      <c r="AH325" s="12" t="e">
        <v>#NAME?</v>
      </c>
      <c r="AI325" s="10">
        <f>_xll.BDP($D325,$AI$5)</f>
        <v>74.510000000000005</v>
      </c>
      <c r="AJ325" s="12" t="e">
        <v>#NAME?</v>
      </c>
    </row>
    <row r="326" spans="3:36" x14ac:dyDescent="0.25">
      <c r="C326">
        <v>321</v>
      </c>
      <c r="D326" s="1" t="str">
        <f>DATA!B323</f>
        <v>ATVI US Equity</v>
      </c>
      <c r="E326" s="1" t="str">
        <f>_xll.BDP($D326,$E$5)</f>
        <v>ACTIVISION BLIZZ</v>
      </c>
      <c r="F326" s="2" t="str">
        <f>_xll.BDP($D326,$F$5)</f>
        <v>Entertainment</v>
      </c>
      <c r="G326" s="2" t="str">
        <f>_xll.BDP($D326,$G$5)</f>
        <v>Interactive Home Entertainment</v>
      </c>
      <c r="H326" s="35" t="str">
        <f>_xll.BDP($D326,$H$5)</f>
        <v>06/02/2023</v>
      </c>
      <c r="I326" s="3">
        <f t="shared" ca="1" si="24"/>
        <v>0</v>
      </c>
      <c r="J326" s="2">
        <f>_xll.BDP($D326,$J$5)</f>
        <v>0.47</v>
      </c>
      <c r="K326" s="2" t="str">
        <f>_xll.BDP($D326,$K$5)</f>
        <v>13/04/2022</v>
      </c>
      <c r="L326" s="2" t="str">
        <f>_xll.BDP($D326,$L$5)</f>
        <v>06/05/2022</v>
      </c>
      <c r="M326" s="1" t="str">
        <f>_xll.BDP($D326,$M$5)</f>
        <v>UNITED STATES</v>
      </c>
      <c r="N326" s="1" t="str">
        <f>_xll.BDP($D326,$N$5)</f>
        <v>USD</v>
      </c>
      <c r="O326" s="4">
        <f>_xll.BDP($D326,$O$5)</f>
        <v>11.755165075910742</v>
      </c>
      <c r="P326" s="40">
        <f>_xll.BDP($D326,$P$5)</f>
        <v>32.605585741834894</v>
      </c>
      <c r="Q326" s="47">
        <f>_xll.BDP($D326,$Q$5)/1000000</f>
        <v>56298.152322264999</v>
      </c>
      <c r="R326" s="47">
        <f>_xll.BDP($D326,$R$5)</f>
        <v>49220.152322264999</v>
      </c>
      <c r="S326" s="47">
        <f t="shared" ref="S326:S329" si="28">R326-Q326</f>
        <v>-7078</v>
      </c>
      <c r="T326" s="40">
        <f>_xll.BDP($D326,$T$5)</f>
        <v>-3.0787298825576337</v>
      </c>
      <c r="U326" s="2">
        <f>VLOOKUP($D326,DATA!$B$3:$G$2400,6,0)</f>
        <v>0</v>
      </c>
      <c r="V326" s="2">
        <f>VLOOKUP($D326,DATA!$B$3:$AY$2400,47,0)</f>
        <v>0</v>
      </c>
      <c r="W326" s="2">
        <f>VLOOKUP($D326,DATA!$B$3:$AY$2400,48,0)</f>
        <v>0</v>
      </c>
      <c r="X326" s="2">
        <f>VLOOKUP($D326,DATA!$B$3:$AY$2400,49,0)</f>
        <v>0</v>
      </c>
      <c r="Y326" s="44">
        <f>VLOOKUP($D326,DATA!$B$3:$AY$2400,50,0)</f>
        <v>0</v>
      </c>
      <c r="Z326" s="45">
        <f t="shared" si="27"/>
        <v>-1</v>
      </c>
      <c r="AA326" s="42">
        <f>_xll.BDP($D326,$AA$5)</f>
        <v>91.75</v>
      </c>
      <c r="AB326" s="59">
        <f t="shared" si="25"/>
        <v>0.26569181956131893</v>
      </c>
      <c r="AC326" s="41">
        <f>$AD326/_xll.BDP($D326,$AC$5)-1</f>
        <v>-5.3037230568256044E-2</v>
      </c>
      <c r="AD326" s="36">
        <f>_xll.BDP($D326,$AD$5)</f>
        <v>72.489999999999995</v>
      </c>
      <c r="AE326" s="37">
        <f t="shared" si="26"/>
        <v>-3.7936267071320182E-2</v>
      </c>
      <c r="AF326" s="38">
        <f>_xll.BDP($D326,$AF$5)</f>
        <v>75.239999999999995</v>
      </c>
      <c r="AG326" s="10">
        <f>_xll.BDP($D326,$AG$5)</f>
        <v>82.002499999999998</v>
      </c>
      <c r="AH326" s="12" t="e">
        <v>#NAME?</v>
      </c>
      <c r="AI326" s="10">
        <f>_xll.BDP($D326,$AI$5)</f>
        <v>70.94</v>
      </c>
      <c r="AJ326" s="12" t="e">
        <v>#NAME?</v>
      </c>
    </row>
    <row r="327" spans="3:36" x14ac:dyDescent="0.25">
      <c r="C327">
        <v>322</v>
      </c>
      <c r="D327" s="1" t="str">
        <f>DATA!B324</f>
        <v>TTWO US Equity</v>
      </c>
      <c r="E327" s="1" t="str">
        <f>_xll.BDP($D327,$E$5)</f>
        <v>TAKE-TWO INTERAC</v>
      </c>
      <c r="F327" s="2" t="str">
        <f>_xll.BDP($D327,$F$5)</f>
        <v>Entertainment</v>
      </c>
      <c r="G327" s="2" t="str">
        <f>_xll.BDP($D327,$G$5)</f>
        <v>Interactive Home Entertainment</v>
      </c>
      <c r="H327" s="35" t="str">
        <f>_xll.BDP($D327,$H$5)</f>
        <v>06/02/2023</v>
      </c>
      <c r="I327" s="3">
        <f t="shared" ref="I327:I363" ca="1" si="29">$H327-$I$5</f>
        <v>0</v>
      </c>
      <c r="J327" s="2">
        <f>_xll.BDP($D327,$J$5)</f>
        <v>0</v>
      </c>
      <c r="K327" s="2" t="str">
        <f>_xll.BDP($D327,$K$5)</f>
        <v>25/09/2008</v>
      </c>
      <c r="L327" s="2" t="str">
        <f>_xll.BDP($D327,$L$5)</f>
        <v>06/10/2008</v>
      </c>
      <c r="M327" s="1" t="str">
        <f>_xll.BDP($D327,$M$5)</f>
        <v>UNITED STATES</v>
      </c>
      <c r="N327" s="1" t="str">
        <f>_xll.BDP($D327,$N$5)</f>
        <v>USD</v>
      </c>
      <c r="O327" s="4">
        <f>_xll.BDP($D327,$O$5)</f>
        <v>17.780586364322325</v>
      </c>
      <c r="P327" s="40">
        <f>_xll.BDP($D327,$P$5)</f>
        <v>88.526015495661625</v>
      </c>
      <c r="Q327" s="47">
        <f>_xll.BDP($D327,$Q$5)/1000000</f>
        <v>17577.375257240001</v>
      </c>
      <c r="R327" s="47">
        <f>_xll.BDP($D327,$R$5)</f>
        <v>19943.975257239999</v>
      </c>
      <c r="S327" s="47">
        <f t="shared" si="28"/>
        <v>2366.5999999999985</v>
      </c>
      <c r="T327" s="40">
        <f>_xll.BDP($D327,$T$5)</f>
        <v>3.5127404748864142</v>
      </c>
      <c r="U327" s="2">
        <f>VLOOKUP($D327,DATA!$B$3:$G$2400,6,0)</f>
        <v>0</v>
      </c>
      <c r="V327" s="2">
        <f>VLOOKUP($D327,DATA!$B$3:$AY$2400,47,0)</f>
        <v>0</v>
      </c>
      <c r="W327" s="2">
        <f>VLOOKUP($D327,DATA!$B$3:$AY$2400,48,0)</f>
        <v>0</v>
      </c>
      <c r="X327" s="2">
        <f>VLOOKUP($D327,DATA!$B$3:$AY$2400,49,0)</f>
        <v>0</v>
      </c>
      <c r="Y327" s="44">
        <f>VLOOKUP($D327,DATA!$B$3:$AY$2400,50,0)</f>
        <v>0</v>
      </c>
      <c r="Z327" s="45">
        <f t="shared" si="27"/>
        <v>-1</v>
      </c>
      <c r="AA327" s="42">
        <f>_xll.BDP($D327,$AA$5)</f>
        <v>133.82759094238281</v>
      </c>
      <c r="AB327" s="59">
        <f t="shared" ref="AB327:AB363" si="30">($AA327/$AD327)-1</f>
        <v>0.2717627192091876</v>
      </c>
      <c r="AC327" s="41">
        <f>$AD327/_xll.BDP($D327,$AC$5)-1</f>
        <v>1.0563718428887148E-2</v>
      </c>
      <c r="AD327" s="36">
        <f>_xll.BDP($D327,$AD$5)</f>
        <v>105.23</v>
      </c>
      <c r="AE327" s="37">
        <f t="shared" ref="AE327:AE363" si="31">($AD327-$AF327)/$AD327</f>
        <v>-3.8487123443884795E-2</v>
      </c>
      <c r="AF327" s="38">
        <f>_xll.BDP($D327,$AF$5)</f>
        <v>109.28</v>
      </c>
      <c r="AG327" s="10">
        <f>_xll.BDP($D327,$AG$5)</f>
        <v>178.5</v>
      </c>
      <c r="AH327" s="12" t="e">
        <v>#NAME?</v>
      </c>
      <c r="AI327" s="10">
        <f>_xll.BDP($D327,$AI$5)</f>
        <v>90</v>
      </c>
      <c r="AJ327" s="12" t="e">
        <v>#NAME?</v>
      </c>
    </row>
    <row r="328" spans="3:36" x14ac:dyDescent="0.25">
      <c r="C328">
        <v>323</v>
      </c>
      <c r="D328" s="1" t="str">
        <f>DATA!B325</f>
        <v>ZNGA US Equity</v>
      </c>
      <c r="E328" s="1" t="str">
        <f>_xll.BDP($D328,$E$5)</f>
        <v>ZYNGA INC- CL A</v>
      </c>
      <c r="F328" s="2" t="str">
        <f>_xll.BDP($D328,$F$5)</f>
        <v>Entertainment</v>
      </c>
      <c r="G328" s="2" t="str">
        <f>_xll.BDP($D328,$G$5)</f>
        <v>Interactive Home Entertainment</v>
      </c>
      <c r="H328" s="35" t="str">
        <f>_xll.BDP($D328,$H$5)</f>
        <v>#N/A N/A</v>
      </c>
      <c r="I328" s="3" t="e">
        <f t="shared" ca="1" si="29"/>
        <v>#VALUE!</v>
      </c>
      <c r="J328" s="2">
        <f>_xll.BDP($D328,$J$5)</f>
        <v>0</v>
      </c>
      <c r="K328" s="2" t="str">
        <f>_xll.BDP($D328,$K$5)</f>
        <v>#N/A Field Not Applicable</v>
      </c>
      <c r="L328" s="2" t="str">
        <f>_xll.BDP($D328,$L$5)</f>
        <v>#N/A Field Not Applicable</v>
      </c>
      <c r="M328" s="1" t="str">
        <f>_xll.BDP($D328,$M$5)</f>
        <v>UNITED STATES</v>
      </c>
      <c r="N328" s="1" t="str">
        <f>_xll.BDP($D328,$N$5)</f>
        <v>USD</v>
      </c>
      <c r="O328" s="4">
        <f>_xll.BDP($D328,$O$5)</f>
        <v>15.471717377986522</v>
      </c>
      <c r="P328" s="40" t="str">
        <f>_xll.BDP($D328,$P$5)</f>
        <v>#N/A N/A</v>
      </c>
      <c r="Q328" s="47" t="e">
        <f>_xll.BDP($D328,$Q$5)/1000000</f>
        <v>#VALUE!</v>
      </c>
      <c r="R328" s="47" t="str">
        <f>_xll.BDP($D328,$R$5)</f>
        <v>#N/A N/A</v>
      </c>
      <c r="S328" s="47" t="e">
        <f t="shared" si="28"/>
        <v>#VALUE!</v>
      </c>
      <c r="T328" s="40">
        <f>_xll.BDP($D328,$T$5)</f>
        <v>2.6086028065893836</v>
      </c>
      <c r="U328" s="2">
        <f>VLOOKUP($D328,DATA!$B$3:$G$2400,6,0)</f>
        <v>0</v>
      </c>
      <c r="V328" s="2">
        <f>VLOOKUP($D328,DATA!$B$3:$AY$2400,47,0)</f>
        <v>0</v>
      </c>
      <c r="W328" s="2">
        <f>VLOOKUP($D328,DATA!$B$3:$AY$2400,48,0)</f>
        <v>0</v>
      </c>
      <c r="X328" s="2">
        <f>VLOOKUP($D328,DATA!$B$3:$AY$2400,49,0)</f>
        <v>0</v>
      </c>
      <c r="Y328" s="44">
        <f>VLOOKUP($D328,DATA!$B$3:$AY$2400,50,0)</f>
        <v>0</v>
      </c>
      <c r="Z328" s="45" t="e">
        <f t="shared" si="27"/>
        <v>#VALUE!</v>
      </c>
      <c r="AA328" s="42" t="str">
        <f>_xll.BDP($D328,$AA$5)</f>
        <v>#N/A N/A</v>
      </c>
      <c r="AB328" s="59" t="e">
        <f t="shared" si="30"/>
        <v>#VALUE!</v>
      </c>
      <c r="AC328" s="41" t="e">
        <f>$AD328/_xll.BDP($D328,$AC$5)-1</f>
        <v>#VALUE!</v>
      </c>
      <c r="AD328" s="36" t="str">
        <f>_xll.BDP($D328,$AD$5)</f>
        <v>#N/A Real Time</v>
      </c>
      <c r="AE328" s="37" t="e">
        <f t="shared" si="31"/>
        <v>#VALUE!</v>
      </c>
      <c r="AF328" s="38" t="str">
        <f>_xll.BDP($D328,$AF$5)</f>
        <v>#N/A N/A</v>
      </c>
      <c r="AG328" s="10" t="str">
        <f>_xll.BDP($D328,$AG$5)</f>
        <v>#N/A N/A</v>
      </c>
      <c r="AH328" s="12" t="e">
        <v>#NAME?</v>
      </c>
      <c r="AI328" s="10" t="str">
        <f>_xll.BDP($D328,$AI$5)</f>
        <v>#N/A N/A</v>
      </c>
      <c r="AJ328" s="12" t="e">
        <v>#NAME?</v>
      </c>
    </row>
    <row r="329" spans="3:36" x14ac:dyDescent="0.25">
      <c r="C329">
        <v>324</v>
      </c>
      <c r="D329" s="1" t="str">
        <f>DATA!B326</f>
        <v>EA US Equity</v>
      </c>
      <c r="E329" s="1" t="str">
        <f>_xll.BDP($D329,$E$5)</f>
        <v>ELECTRONIC ARTS</v>
      </c>
      <c r="F329" s="2" t="str">
        <f>_xll.BDP($D329,$F$5)</f>
        <v>Entertainment</v>
      </c>
      <c r="G329" s="2" t="str">
        <f>_xll.BDP($D329,$G$5)</f>
        <v>Interactive Home Entertainment</v>
      </c>
      <c r="H329" s="35" t="str">
        <f>_xll.BDP($D329,$H$5)</f>
        <v>09/05/2023</v>
      </c>
      <c r="I329" s="3">
        <f t="shared" ca="1" si="29"/>
        <v>92</v>
      </c>
      <c r="J329" s="2">
        <f>_xll.BDP($D329,$J$5)</f>
        <v>0.68</v>
      </c>
      <c r="K329" s="2" t="str">
        <f>_xll.BDP($D329,$K$5)</f>
        <v>28/02/2023</v>
      </c>
      <c r="L329" s="2" t="str">
        <f>_xll.BDP($D329,$L$5)</f>
        <v>22/03/2023</v>
      </c>
      <c r="M329" s="1" t="str">
        <f>_xll.BDP($D329,$M$5)</f>
        <v>UNITED STATES</v>
      </c>
      <c r="N329" s="1" t="str">
        <f>_xll.BDP($D329,$N$5)</f>
        <v>USD</v>
      </c>
      <c r="O329" s="4">
        <f>_xll.BDP($D329,$O$5)</f>
        <v>17.048693937900445</v>
      </c>
      <c r="P329" s="40">
        <f>_xll.BDP($D329,$P$5)</f>
        <v>24.13763354524934</v>
      </c>
      <c r="Q329" s="47">
        <f>_xll.BDP($D329,$Q$5)/1000000</f>
        <v>30947.213830230001</v>
      </c>
      <c r="R329" s="47">
        <f>_xll.BDP($D329,$R$5)</f>
        <v>30273.213830230001</v>
      </c>
      <c r="S329" s="47">
        <f t="shared" si="28"/>
        <v>-674</v>
      </c>
      <c r="T329" s="40">
        <f>_xll.BDP($D329,$T$5)</f>
        <v>-0.33267522211253703</v>
      </c>
      <c r="U329" s="2">
        <f>VLOOKUP($D329,DATA!$B$3:$G$2400,6,0)</f>
        <v>0</v>
      </c>
      <c r="V329" s="2">
        <f>VLOOKUP($D329,DATA!$B$3:$AY$2400,47,0)</f>
        <v>0</v>
      </c>
      <c r="W329" s="2">
        <f>VLOOKUP($D329,DATA!$B$3:$AY$2400,48,0)</f>
        <v>0</v>
      </c>
      <c r="X329" s="2">
        <f>VLOOKUP($D329,DATA!$B$3:$AY$2400,49,0)</f>
        <v>0</v>
      </c>
      <c r="Y329" s="44">
        <f>VLOOKUP($D329,DATA!$B$3:$AY$2400,50,0)</f>
        <v>0</v>
      </c>
      <c r="Z329" s="45">
        <f t="shared" si="27"/>
        <v>-1</v>
      </c>
      <c r="AA329" s="42">
        <f>_xll.BDP($D329,$AA$5)</f>
        <v>134.31333923339844</v>
      </c>
      <c r="AB329" s="59">
        <f t="shared" si="30"/>
        <v>0.19623565402029253</v>
      </c>
      <c r="AC329" s="41">
        <f>$AD329/_xll.BDP($D329,$AC$5)-1</f>
        <v>-8.1027991487968576E-2</v>
      </c>
      <c r="AD329" s="36">
        <f>_xll.BDP($D329,$AD$5)</f>
        <v>112.28</v>
      </c>
      <c r="AE329" s="37">
        <f t="shared" si="31"/>
        <v>-1.4606341289633066E-2</v>
      </c>
      <c r="AF329" s="38">
        <f>_xll.BDP($D329,$AF$5)</f>
        <v>113.92</v>
      </c>
      <c r="AG329" s="10">
        <f>_xll.BDP($D329,$AG$5)</f>
        <v>142.79</v>
      </c>
      <c r="AH329" s="12" t="e">
        <v>#NAME?</v>
      </c>
      <c r="AI329" s="10">
        <f>_xll.BDP($D329,$AI$5)</f>
        <v>109.24</v>
      </c>
      <c r="AJ329" s="12" t="e">
        <v>#NAME?</v>
      </c>
    </row>
    <row r="330" spans="3:36" x14ac:dyDescent="0.25">
      <c r="C330">
        <v>325</v>
      </c>
      <c r="D330" s="1" t="str">
        <f>DATA!B327</f>
        <v>AAPL US Equity</v>
      </c>
      <c r="E330" s="1" t="str">
        <f>_xll.BDP($D330,$E$5)</f>
        <v>APPLE INC</v>
      </c>
      <c r="F330" s="2" t="str">
        <f>_xll.BDP($D330,$F$5)</f>
        <v>Technology Hardware, Storage &amp;</v>
      </c>
      <c r="G330" s="2" t="str">
        <f>_xll.BDP($D330,$G$5)</f>
        <v>Technology Hardware, Storage &amp;</v>
      </c>
      <c r="H330" s="35" t="str">
        <f>_xll.BDP($D330,$H$5)</f>
        <v>28/04/2023</v>
      </c>
      <c r="I330" s="3">
        <f t="shared" ca="1" si="29"/>
        <v>81</v>
      </c>
      <c r="J330" s="2">
        <f>_xll.BDP($D330,$J$5)</f>
        <v>0.9</v>
      </c>
      <c r="K330" s="2" t="str">
        <f>_xll.BDP($D330,$K$5)</f>
        <v>10/02/2023</v>
      </c>
      <c r="L330" s="2" t="str">
        <f>_xll.BDP($D330,$L$5)</f>
        <v>16/02/2023</v>
      </c>
      <c r="M330" s="1" t="str">
        <f>_xll.BDP($D330,$M$5)</f>
        <v>UNITED STATES</v>
      </c>
      <c r="N330" s="1" t="str">
        <f>_xll.BDP($D330,$N$5)</f>
        <v>USD</v>
      </c>
      <c r="O330" s="4">
        <f>_xll.BDP($D330,$O$5)</f>
        <v>17.832396484094804</v>
      </c>
      <c r="P330" s="40">
        <f>_xll.BDP($D330,$P$5)</f>
        <v>25.66893080499257</v>
      </c>
      <c r="Q330" s="47">
        <f>_xll.BDP($D330,$Q$5)/1000000</f>
        <v>2392120.0157400002</v>
      </c>
      <c r="R330" s="47">
        <f>_xll.BDP($D330,$R$5)</f>
        <v>2337780.0157400002</v>
      </c>
      <c r="S330" s="47">
        <f t="shared" ref="S330:S359" si="32">R330-Q330</f>
        <v>-54340</v>
      </c>
      <c r="T330" s="40">
        <f>_xll.BDP($D330,$T$5)</f>
        <v>-0.43372070748994318</v>
      </c>
      <c r="U330" s="2">
        <f>VLOOKUP($D330,DATA!$B$3:$G$2400,6,0)</f>
        <v>-3.8941506206093255</v>
      </c>
      <c r="V330" s="2" t="str">
        <f>VLOOKUP($D330,DATA!$B$3:$AY$2400,47,0)</f>
        <v>Strategical</v>
      </c>
      <c r="W330" s="2">
        <f>VLOOKUP($D330,DATA!$B$3:$AY$2400,48,0)</f>
        <v>261.53846153846155</v>
      </c>
      <c r="X330" s="2">
        <f>VLOOKUP($D330,DATA!$B$3:$AY$2400,49,0)</f>
        <v>226.66666666666666</v>
      </c>
      <c r="Y330" s="44">
        <f>VLOOKUP($D330,DATA!$B$3:$AY$2400,50,0)</f>
        <v>400</v>
      </c>
      <c r="Z330" s="45">
        <f t="shared" ref="Z330:Z359" si="33">(Y330/AD330)-1</f>
        <v>1.6257401304992847</v>
      </c>
      <c r="AA330" s="42">
        <f>_xll.BDP($D330,$AA$5)</f>
        <v>169.02702331542969</v>
      </c>
      <c r="AB330" s="59">
        <f t="shared" si="30"/>
        <v>0.10955259564540487</v>
      </c>
      <c r="AC330" s="41">
        <f>$AD330/_xll.BDP($D330,$AC$5)-1</f>
        <v>0.17246209497421683</v>
      </c>
      <c r="AD330" s="36">
        <f>_xll.BDP($D330,$AD$5)</f>
        <v>152.33799999999999</v>
      </c>
      <c r="AE330" s="37">
        <f t="shared" si="31"/>
        <v>-1.4192125405348673E-2</v>
      </c>
      <c r="AF330" s="38">
        <f>_xll.BDP($D330,$AF$5)</f>
        <v>154.5</v>
      </c>
      <c r="AG330" s="10">
        <f>_xll.BDP($D330,$AG$5)</f>
        <v>179.61</v>
      </c>
      <c r="AH330" s="12" t="e">
        <v>#NAME?</v>
      </c>
      <c r="AI330" s="10">
        <f>_xll.BDP($D330,$AI$5)</f>
        <v>124.17</v>
      </c>
      <c r="AJ330" s="12" t="e">
        <v>#NAME?</v>
      </c>
    </row>
    <row r="331" spans="3:36" x14ac:dyDescent="0.25">
      <c r="C331">
        <v>326</v>
      </c>
      <c r="D331" s="1" t="str">
        <f>DATA!B328</f>
        <v>FTNT US Equity</v>
      </c>
      <c r="E331" s="1" t="str">
        <f>_xll.BDP($D331,$E$5)</f>
        <v>FORTINET INC</v>
      </c>
      <c r="F331" s="2" t="str">
        <f>_xll.BDP($D331,$F$5)</f>
        <v>Software</v>
      </c>
      <c r="G331" s="2" t="str">
        <f>_xll.BDP($D331,$G$5)</f>
        <v>Systems Software</v>
      </c>
      <c r="H331" s="35" t="str">
        <f>_xll.BDP($D331,$H$5)</f>
        <v>07/02/2023</v>
      </c>
      <c r="I331" s="3">
        <f t="shared" ca="1" si="29"/>
        <v>1</v>
      </c>
      <c r="J331" s="2">
        <f>_xll.BDP($D331,$J$5)</f>
        <v>0</v>
      </c>
      <c r="K331" s="2" t="str">
        <f>_xll.BDP($D331,$K$5)</f>
        <v>#N/A Field Not Applicable</v>
      </c>
      <c r="L331" s="2" t="str">
        <f>_xll.BDP($D331,$L$5)</f>
        <v>#N/A Field Not Applicable</v>
      </c>
      <c r="M331" s="1" t="str">
        <f>_xll.BDP($D331,$M$5)</f>
        <v>UNITED STATES</v>
      </c>
      <c r="N331" s="1" t="str">
        <f>_xll.BDP($D331,$N$5)</f>
        <v>USD</v>
      </c>
      <c r="O331" s="4">
        <f>_xll.BDP($D331,$O$5)</f>
        <v>74.987445486982949</v>
      </c>
      <c r="P331" s="40">
        <f>_xll.BDP($D331,$P$5)</f>
        <v>58.82663723231709</v>
      </c>
      <c r="Q331" s="47">
        <f>_xll.BDP($D331,$Q$5)/1000000</f>
        <v>41553.943425089994</v>
      </c>
      <c r="R331" s="47">
        <f>_xll.BDP($D331,$R$5)</f>
        <v>40825.343425089995</v>
      </c>
      <c r="S331" s="47">
        <f t="shared" si="32"/>
        <v>-728.59999999999854</v>
      </c>
      <c r="T331" s="40">
        <f>_xll.BDP($D331,$T$5)</f>
        <v>-0.7906256673072819</v>
      </c>
      <c r="U331" s="2">
        <f>VLOOKUP($D331,DATA!$B$3:$G$2400,6,0)</f>
        <v>0</v>
      </c>
      <c r="V331" s="2">
        <f>VLOOKUP($D331,DATA!$B$3:$AY$2400,47,0)</f>
        <v>0</v>
      </c>
      <c r="W331" s="2">
        <f>VLOOKUP($D331,DATA!$B$3:$AY$2400,48,0)</f>
        <v>0</v>
      </c>
      <c r="X331" s="2">
        <f>VLOOKUP($D331,DATA!$B$3:$AY$2400,49,0)</f>
        <v>0</v>
      </c>
      <c r="Y331" s="44">
        <f>VLOOKUP($D331,DATA!$B$3:$AY$2400,50,0)</f>
        <v>0</v>
      </c>
      <c r="Z331" s="45">
        <f t="shared" si="33"/>
        <v>-1</v>
      </c>
      <c r="AA331" s="42">
        <f>_xll.BDP($D331,$AA$5)</f>
        <v>64.519996643066406</v>
      </c>
      <c r="AB331" s="59">
        <f t="shared" si="30"/>
        <v>0.21678447228790954</v>
      </c>
      <c r="AC331" s="41">
        <f>$AD331/_xll.BDP($D331,$AC$5)-1</f>
        <v>8.4577623235835508E-2</v>
      </c>
      <c r="AD331" s="36">
        <f>_xll.BDP($D331,$AD$5)</f>
        <v>53.024999999999999</v>
      </c>
      <c r="AE331" s="37">
        <f t="shared" si="31"/>
        <v>4.7147571900044469E-4</v>
      </c>
      <c r="AF331" s="38">
        <f>_xll.BDP($D331,$AF$5)</f>
        <v>53</v>
      </c>
      <c r="AG331" s="10">
        <f>_xll.BDP($D331,$AG$5)</f>
        <v>71.516000000000005</v>
      </c>
      <c r="AH331" s="12" t="e">
        <v>#NAME?</v>
      </c>
      <c r="AI331" s="10">
        <f>_xll.BDP($D331,$AI$5)</f>
        <v>42.610100000000003</v>
      </c>
      <c r="AJ331" s="12" t="e">
        <v>#NAME?</v>
      </c>
    </row>
    <row r="332" spans="3:36" x14ac:dyDescent="0.25">
      <c r="C332">
        <v>327</v>
      </c>
      <c r="D332" s="1" t="str">
        <f>DATA!B329</f>
        <v>HP US Equity</v>
      </c>
      <c r="E332" s="1" t="str">
        <f>_xll.BDP($D332,$E$5)</f>
        <v>HELMERICH &amp; PAYN</v>
      </c>
      <c r="F332" s="2" t="str">
        <f>_xll.BDP($D332,$F$5)</f>
        <v>Energy Equipment &amp; Services</v>
      </c>
      <c r="G332" s="2" t="str">
        <f>_xll.BDP($D332,$G$5)</f>
        <v>Oil &amp; Gas Drilling</v>
      </c>
      <c r="H332" s="35" t="str">
        <f>_xll.BDP($D332,$H$5)</f>
        <v>27/04/2023</v>
      </c>
      <c r="I332" s="3">
        <f t="shared" ca="1" si="29"/>
        <v>80</v>
      </c>
      <c r="J332" s="2">
        <f>_xll.BDP($D332,$J$5)</f>
        <v>1</v>
      </c>
      <c r="K332" s="2" t="str">
        <f>_xll.BDP($D332,$K$5)</f>
        <v>13/02/2023</v>
      </c>
      <c r="L332" s="2" t="str">
        <f>_xll.BDP($D332,$L$5)</f>
        <v>28/02/2023</v>
      </c>
      <c r="M332" s="1" t="str">
        <f>_xll.BDP($D332,$M$5)</f>
        <v>UNITED STATES</v>
      </c>
      <c r="N332" s="1" t="str">
        <f>_xll.BDP($D332,$N$5)</f>
        <v>USD</v>
      </c>
      <c r="O332" s="4">
        <f>_xll.BDP($D332,$O$5)</f>
        <v>8.8522591517245068</v>
      </c>
      <c r="P332" s="40">
        <f>_xll.BDP($D332,$P$5)</f>
        <v>30.961416195774955</v>
      </c>
      <c r="Q332" s="47">
        <f>_xll.BDP($D332,$Q$5)/1000000</f>
        <v>4696.7379823499996</v>
      </c>
      <c r="R332" s="47">
        <f>_xll.BDP($D332,$R$5)</f>
        <v>4892.0269823499993</v>
      </c>
      <c r="S332" s="47">
        <f t="shared" si="32"/>
        <v>195.28899999999976</v>
      </c>
      <c r="T332" s="40">
        <f>_xll.BDP($D332,$T$5)</f>
        <v>0.30923938344993146</v>
      </c>
      <c r="U332" s="2">
        <f>VLOOKUP($D332,DATA!$B$3:$G$2400,6,0)</f>
        <v>0</v>
      </c>
      <c r="V332" s="2">
        <f>VLOOKUP($D332,DATA!$B$3:$AY$2400,47,0)</f>
        <v>0</v>
      </c>
      <c r="W332" s="2">
        <f>VLOOKUP($D332,DATA!$B$3:$AY$2400,48,0)</f>
        <v>0</v>
      </c>
      <c r="X332" s="2">
        <f>VLOOKUP($D332,DATA!$B$3:$AY$2400,49,0)</f>
        <v>0</v>
      </c>
      <c r="Y332" s="44">
        <f>VLOOKUP($D332,DATA!$B$3:$AY$2400,50,0)</f>
        <v>0</v>
      </c>
      <c r="Z332" s="45">
        <f t="shared" si="33"/>
        <v>-1</v>
      </c>
      <c r="AA332" s="42">
        <f>_xll.BDP($D332,$AA$5)</f>
        <v>60.599998474121094</v>
      </c>
      <c r="AB332" s="59">
        <f t="shared" si="30"/>
        <v>0.35147186605979241</v>
      </c>
      <c r="AC332" s="41">
        <f>$AD332/_xll.BDP($D332,$AC$5)-1</f>
        <v>-9.5420617308856093E-2</v>
      </c>
      <c r="AD332" s="36">
        <f>_xll.BDP($D332,$AD$5)</f>
        <v>44.84</v>
      </c>
      <c r="AE332" s="37">
        <f t="shared" si="31"/>
        <v>-1.1373773416592283E-2</v>
      </c>
      <c r="AF332" s="38">
        <f>_xll.BDP($D332,$AF$5)</f>
        <v>45.35</v>
      </c>
      <c r="AG332" s="10">
        <f>_xll.BDP($D332,$AG$5)</f>
        <v>54.45</v>
      </c>
      <c r="AH332" s="12" t="e">
        <v>#NAME?</v>
      </c>
      <c r="AI332" s="10">
        <f>_xll.BDP($D332,$AI$5)</f>
        <v>31.407299999999999</v>
      </c>
      <c r="AJ332" s="12" t="e">
        <v>#NAME?</v>
      </c>
    </row>
    <row r="333" spans="3:36" x14ac:dyDescent="0.25">
      <c r="C333">
        <v>328</v>
      </c>
      <c r="D333" s="1" t="str">
        <f>DATA!B330</f>
        <v>NTAP US Equity</v>
      </c>
      <c r="E333" s="1" t="str">
        <f>_xll.BDP($D333,$E$5)</f>
        <v>NETAPP INC</v>
      </c>
      <c r="F333" s="2" t="str">
        <f>_xll.BDP($D333,$F$5)</f>
        <v>Technology Hardware, Storage &amp;</v>
      </c>
      <c r="G333" s="2" t="str">
        <f>_xll.BDP($D333,$G$5)</f>
        <v>Technology Hardware, Storage &amp;</v>
      </c>
      <c r="H333" s="35" t="str">
        <f>_xll.BDP($D333,$H$5)</f>
        <v>22/02/2023</v>
      </c>
      <c r="I333" s="3">
        <f t="shared" ca="1" si="29"/>
        <v>16</v>
      </c>
      <c r="J333" s="2">
        <f>_xll.BDP($D333,$J$5)</f>
        <v>2</v>
      </c>
      <c r="K333" s="2" t="str">
        <f>_xll.BDP($D333,$K$5)</f>
        <v>05/01/2023</v>
      </c>
      <c r="L333" s="2" t="str">
        <f>_xll.BDP($D333,$L$5)</f>
        <v>25/01/2023</v>
      </c>
      <c r="M333" s="1" t="str">
        <f>_xll.BDP($D333,$M$5)</f>
        <v>UNITED STATES</v>
      </c>
      <c r="N333" s="1" t="str">
        <f>_xll.BDP($D333,$N$5)</f>
        <v>USD</v>
      </c>
      <c r="O333" s="4">
        <f>_xll.BDP($D333,$O$5)</f>
        <v>10.21986301369863</v>
      </c>
      <c r="P333" s="40">
        <f>_xll.BDP($D333,$P$5)</f>
        <v>15.366037499100058</v>
      </c>
      <c r="Q333" s="47">
        <f>_xll.BDP($D333,$Q$5)/1000000</f>
        <v>14277.42343411</v>
      </c>
      <c r="R333" s="47">
        <f>_xll.BDP($D333,$R$5)</f>
        <v>13939.42343411</v>
      </c>
      <c r="S333" s="47">
        <f t="shared" si="32"/>
        <v>-338</v>
      </c>
      <c r="T333" s="40">
        <f>_xll.BDP($D333,$T$5)</f>
        <v>-0.23119015047879618</v>
      </c>
      <c r="U333" s="2">
        <f>VLOOKUP($D333,DATA!$B$3:$G$2400,6,0)</f>
        <v>0</v>
      </c>
      <c r="V333" s="2">
        <f>VLOOKUP($D333,DATA!$B$3:$AY$2400,47,0)</f>
        <v>0</v>
      </c>
      <c r="W333" s="2">
        <f>VLOOKUP($D333,DATA!$B$3:$AY$2400,48,0)</f>
        <v>0</v>
      </c>
      <c r="X333" s="2">
        <f>VLOOKUP($D333,DATA!$B$3:$AY$2400,49,0)</f>
        <v>0</v>
      </c>
      <c r="Y333" s="44">
        <f>VLOOKUP($D333,DATA!$B$3:$AY$2400,50,0)</f>
        <v>0</v>
      </c>
      <c r="Z333" s="45">
        <f t="shared" si="33"/>
        <v>-1</v>
      </c>
      <c r="AA333" s="42">
        <f>_xll.BDP($D333,$AA$5)</f>
        <v>76.666664123535156</v>
      </c>
      <c r="AB333" s="59">
        <f t="shared" si="30"/>
        <v>0.15618555456997663</v>
      </c>
      <c r="AC333" s="41">
        <f>$AD333/_xll.BDP($D333,$AC$5)-1</f>
        <v>0.10406260406260404</v>
      </c>
      <c r="AD333" s="36">
        <f>_xll.BDP($D333,$AD$5)</f>
        <v>66.31</v>
      </c>
      <c r="AE333" s="37">
        <f t="shared" si="31"/>
        <v>-1.9755692957321703E-2</v>
      </c>
      <c r="AF333" s="38">
        <f>_xll.BDP($D333,$AF$5)</f>
        <v>67.62</v>
      </c>
      <c r="AG333" s="10">
        <f>_xll.BDP($D333,$AG$5)</f>
        <v>92.4</v>
      </c>
      <c r="AH333" s="12" t="e">
        <v>#NAME?</v>
      </c>
      <c r="AI333" s="10">
        <f>_xll.BDP($D333,$AI$5)</f>
        <v>58.08</v>
      </c>
      <c r="AJ333" s="12" t="e">
        <v>#NAME?</v>
      </c>
    </row>
    <row r="334" spans="3:36" x14ac:dyDescent="0.25">
      <c r="C334">
        <v>329</v>
      </c>
      <c r="D334" s="1" t="str">
        <f>DATA!B331</f>
        <v>QLYS US Equity</v>
      </c>
      <c r="E334" s="1" t="str">
        <f>_xll.BDP($D334,$E$5)</f>
        <v>QUALYS INC</v>
      </c>
      <c r="F334" s="2" t="str">
        <f>_xll.BDP($D334,$F$5)</f>
        <v>Software</v>
      </c>
      <c r="G334" s="2" t="str">
        <f>_xll.BDP($D334,$G$5)</f>
        <v>Systems Software</v>
      </c>
      <c r="H334" s="35" t="str">
        <f>_xll.BDP($D334,$H$5)</f>
        <v>09/02/2023</v>
      </c>
      <c r="I334" s="3">
        <f t="shared" ca="1" si="29"/>
        <v>3</v>
      </c>
      <c r="J334" s="2">
        <f>_xll.BDP($D334,$J$5)</f>
        <v>0</v>
      </c>
      <c r="K334" s="2" t="str">
        <f>_xll.BDP($D334,$K$5)</f>
        <v>#N/A Field Not Applicable</v>
      </c>
      <c r="L334" s="2" t="str">
        <f>_xll.BDP($D334,$L$5)</f>
        <v>#N/A Field Not Applicable</v>
      </c>
      <c r="M334" s="1" t="str">
        <f>_xll.BDP($D334,$M$5)</f>
        <v>UNITED STATES</v>
      </c>
      <c r="N334" s="1" t="str">
        <f>_xll.BDP($D334,$N$5)</f>
        <v>USD</v>
      </c>
      <c r="O334" s="4">
        <f>_xll.BDP($D334,$O$5)</f>
        <v>35.687094991167598</v>
      </c>
      <c r="P334" s="40">
        <f>_xll.BDP($D334,$P$5)</f>
        <v>48.0214957357461</v>
      </c>
      <c r="Q334" s="47">
        <f>_xll.BDP($D334,$Q$5)/1000000</f>
        <v>4688.4825391799995</v>
      </c>
      <c r="R334" s="47">
        <f>_xll.BDP($D334,$R$5)</f>
        <v>4272.0755391799994</v>
      </c>
      <c r="S334" s="47">
        <f t="shared" si="32"/>
        <v>-416.40700000000015</v>
      </c>
      <c r="T334" s="40">
        <f>_xll.BDP($D334,$T$5)</f>
        <v>-2.3231682483360392</v>
      </c>
      <c r="U334" s="2">
        <f>VLOOKUP($D334,DATA!$B$3:$G$2400,6,0)</f>
        <v>0</v>
      </c>
      <c r="V334" s="2">
        <f>VLOOKUP($D334,DATA!$B$3:$AY$2400,47,0)</f>
        <v>0</v>
      </c>
      <c r="W334" s="2">
        <f>VLOOKUP($D334,DATA!$B$3:$AY$2400,48,0)</f>
        <v>0</v>
      </c>
      <c r="X334" s="2">
        <f>VLOOKUP($D334,DATA!$B$3:$AY$2400,49,0)</f>
        <v>0</v>
      </c>
      <c r="Y334" s="44">
        <f>VLOOKUP($D334,DATA!$B$3:$AY$2400,50,0)</f>
        <v>0</v>
      </c>
      <c r="Z334" s="45">
        <f t="shared" si="33"/>
        <v>-1</v>
      </c>
      <c r="AA334" s="42">
        <f>_xll.BDP($D334,$AA$5)</f>
        <v>119.84444427490234</v>
      </c>
      <c r="AB334" s="59">
        <f t="shared" si="30"/>
        <v>-3.6077822931695147E-2</v>
      </c>
      <c r="AC334" s="41">
        <f>$AD334/_xll.BDP($D334,$AC$5)-1</f>
        <v>0.10781430989931384</v>
      </c>
      <c r="AD334" s="36">
        <f>_xll.BDP($D334,$AD$5)</f>
        <v>124.33</v>
      </c>
      <c r="AE334" s="37">
        <f t="shared" si="31"/>
        <v>1.0938631062494968E-2</v>
      </c>
      <c r="AF334" s="38">
        <f>_xll.BDP($D334,$AF$5)</f>
        <v>122.97</v>
      </c>
      <c r="AG334" s="10">
        <f>_xll.BDP($D334,$AG$5)</f>
        <v>162.36000000000001</v>
      </c>
      <c r="AH334" s="12" t="e">
        <v>#NAME?</v>
      </c>
      <c r="AI334" s="10">
        <f>_xll.BDP($D334,$AI$5)</f>
        <v>101.1</v>
      </c>
      <c r="AJ334" s="12" t="e">
        <v>#NAME?</v>
      </c>
    </row>
    <row r="335" spans="3:36" x14ac:dyDescent="0.25">
      <c r="C335">
        <v>330</v>
      </c>
      <c r="D335" s="1" t="str">
        <f>DATA!B332</f>
        <v>IBM US Equity</v>
      </c>
      <c r="E335" s="1" t="str">
        <f>_xll.BDP($D335,$E$5)</f>
        <v>IBM</v>
      </c>
      <c r="F335" s="2" t="str">
        <f>_xll.BDP($D335,$F$5)</f>
        <v>IT Services</v>
      </c>
      <c r="G335" s="2" t="str">
        <f>_xll.BDP($D335,$G$5)</f>
        <v>IT Consulting &amp; Other Services</v>
      </c>
      <c r="H335" s="35" t="str">
        <f>_xll.BDP($D335,$H$5)</f>
        <v>19/04/2023</v>
      </c>
      <c r="I335" s="3">
        <f t="shared" ca="1" si="29"/>
        <v>72</v>
      </c>
      <c r="J335" s="2">
        <f>_xll.BDP($D335,$J$5)</f>
        <v>6.55</v>
      </c>
      <c r="K335" s="2" t="str">
        <f>_xll.BDP($D335,$K$5)</f>
        <v>09/02/2023</v>
      </c>
      <c r="L335" s="2" t="str">
        <f>_xll.BDP($D335,$L$5)</f>
        <v>10/03/2023</v>
      </c>
      <c r="M335" s="1" t="str">
        <f>_xll.BDP($D335,$M$5)</f>
        <v>UNITED STATES</v>
      </c>
      <c r="N335" s="1" t="str">
        <f>_xll.BDP($D335,$N$5)</f>
        <v>USD</v>
      </c>
      <c r="O335" s="4">
        <f>_xll.BDP($D335,$O$5)</f>
        <v>9.331945550513236</v>
      </c>
      <c r="P335" s="40">
        <f>_xll.BDP($D335,$P$5)</f>
        <v>16.078327049643239</v>
      </c>
      <c r="Q335" s="47">
        <f>_xll.BDP($D335,$Q$5)/1000000</f>
        <v>122301.17312301001</v>
      </c>
      <c r="R335" s="47">
        <f>_xll.BDP($D335,$R$5)</f>
        <v>167653.17312301003</v>
      </c>
      <c r="S335" s="47">
        <f t="shared" si="32"/>
        <v>45352.000000000015</v>
      </c>
      <c r="T335" s="40">
        <f>_xll.BDP($D335,$T$5)</f>
        <v>3.6767094364138377</v>
      </c>
      <c r="U335" s="2">
        <f>VLOOKUP($D335,DATA!$B$3:$G$2400,6,0)</f>
        <v>0</v>
      </c>
      <c r="V335" s="2">
        <f>VLOOKUP($D335,DATA!$B$3:$AY$2400,47,0)</f>
        <v>0</v>
      </c>
      <c r="W335" s="2">
        <f>VLOOKUP($D335,DATA!$B$3:$AY$2400,48,0)</f>
        <v>0</v>
      </c>
      <c r="X335" s="2">
        <f>VLOOKUP($D335,DATA!$B$3:$AY$2400,49,0)</f>
        <v>0</v>
      </c>
      <c r="Y335" s="44">
        <f>VLOOKUP($D335,DATA!$B$3:$AY$2400,50,0)</f>
        <v>0</v>
      </c>
      <c r="Z335" s="45">
        <f t="shared" si="33"/>
        <v>-1</v>
      </c>
      <c r="AA335" s="42">
        <f>_xll.BDP($D335,$AA$5)</f>
        <v>145.40121459960938</v>
      </c>
      <c r="AB335" s="59">
        <f t="shared" si="30"/>
        <v>6.9834556689054361E-2</v>
      </c>
      <c r="AC335" s="41">
        <f>$AD335/_xll.BDP($D335,$AC$5)-1</f>
        <v>-3.5346724394917928E-2</v>
      </c>
      <c r="AD335" s="36">
        <f>_xll.BDP($D335,$AD$5)</f>
        <v>135.91</v>
      </c>
      <c r="AE335" s="37">
        <f t="shared" si="31"/>
        <v>-7.5785446251195729E-3</v>
      </c>
      <c r="AF335" s="38">
        <f>_xll.BDP($D335,$AF$5)</f>
        <v>136.94</v>
      </c>
      <c r="AG335" s="10">
        <f>_xll.BDP($D335,$AG$5)</f>
        <v>153.21</v>
      </c>
      <c r="AH335" s="12" t="e">
        <v>#NAME?</v>
      </c>
      <c r="AI335" s="10">
        <f>_xll.BDP($D335,$AI$5)</f>
        <v>115.545</v>
      </c>
      <c r="AJ335" s="12" t="e">
        <v>#NAME?</v>
      </c>
    </row>
    <row r="336" spans="3:36" x14ac:dyDescent="0.25">
      <c r="C336">
        <v>331</v>
      </c>
      <c r="D336" s="1" t="str">
        <f>DATA!B333</f>
        <v>DOX US Equity</v>
      </c>
      <c r="E336" s="1" t="str">
        <f>_xll.BDP($D336,$E$5)</f>
        <v>AMDOCS LTD</v>
      </c>
      <c r="F336" s="2" t="str">
        <f>_xll.BDP($D336,$F$5)</f>
        <v>IT Services</v>
      </c>
      <c r="G336" s="2" t="str">
        <f>_xll.BDP($D336,$G$5)</f>
        <v>IT Consulting &amp; Other Services</v>
      </c>
      <c r="H336" s="35" t="str">
        <f>_xll.BDP($D336,$H$5)</f>
        <v>11/05/2023</v>
      </c>
      <c r="I336" s="3">
        <f t="shared" ca="1" si="29"/>
        <v>94</v>
      </c>
      <c r="J336" s="2">
        <f>_xll.BDP($D336,$J$5)</f>
        <v>1.5449999999999999</v>
      </c>
      <c r="K336" s="2" t="str">
        <f>_xll.BDP($D336,$K$5)</f>
        <v>30/03/2023</v>
      </c>
      <c r="L336" s="2" t="str">
        <f>_xll.BDP($D336,$L$5)</f>
        <v>28/04/2023</v>
      </c>
      <c r="M336" s="1" t="str">
        <f>_xll.BDP($D336,$M$5)</f>
        <v>UNITED STATES</v>
      </c>
      <c r="N336" s="1" t="str">
        <f>_xll.BDP($D336,$N$5)</f>
        <v>USD</v>
      </c>
      <c r="O336" s="4">
        <f>_xll.BDP($D336,$O$5)</f>
        <v>10.900272725424784</v>
      </c>
      <c r="P336" s="40">
        <f>_xll.BDP($D336,$P$5)</f>
        <v>20.053892340172037</v>
      </c>
      <c r="Q336" s="47">
        <f>_xll.BDP($D336,$Q$5)/1000000</f>
        <v>11194.26225831</v>
      </c>
      <c r="R336" s="47">
        <f>_xll.BDP($D336,$R$5)</f>
        <v>11309.89425831</v>
      </c>
      <c r="S336" s="47">
        <f t="shared" si="32"/>
        <v>115.63199999999961</v>
      </c>
      <c r="T336" s="40">
        <f>_xll.BDP($D336,$T$5)</f>
        <v>8.1928219832521187E-2</v>
      </c>
      <c r="U336" s="2">
        <f>VLOOKUP($D336,DATA!$B$3:$G$2400,6,0)</f>
        <v>0</v>
      </c>
      <c r="V336" s="2">
        <f>VLOOKUP($D336,DATA!$B$3:$AY$2400,47,0)</f>
        <v>0</v>
      </c>
      <c r="W336" s="2">
        <f>VLOOKUP($D336,DATA!$B$3:$AY$2400,48,0)</f>
        <v>0</v>
      </c>
      <c r="X336" s="2">
        <f>VLOOKUP($D336,DATA!$B$3:$AY$2400,49,0)</f>
        <v>0</v>
      </c>
      <c r="Y336" s="44">
        <f>VLOOKUP($D336,DATA!$B$3:$AY$2400,50,0)</f>
        <v>0</v>
      </c>
      <c r="Z336" s="45">
        <f t="shared" si="33"/>
        <v>-1</v>
      </c>
      <c r="AA336" s="42">
        <f>_xll.BDP($D336,$AA$5)</f>
        <v>101.19999694824219</v>
      </c>
      <c r="AB336" s="59">
        <f t="shared" si="30"/>
        <v>8.8874509879946162E-2</v>
      </c>
      <c r="AC336" s="41">
        <f>$AD336/_xll.BDP($D336,$AC$5)-1</f>
        <v>2.2442244224422314E-2</v>
      </c>
      <c r="AD336" s="36">
        <f>_xll.BDP($D336,$AD$5)</f>
        <v>92.94</v>
      </c>
      <c r="AE336" s="37">
        <f t="shared" si="31"/>
        <v>1.2911555842479508E-3</v>
      </c>
      <c r="AF336" s="38">
        <f>_xll.BDP($D336,$AF$5)</f>
        <v>92.82</v>
      </c>
      <c r="AG336" s="10">
        <f>_xll.BDP($D336,$AG$5)</f>
        <v>97.08</v>
      </c>
      <c r="AH336" s="12" t="e">
        <v>#NAME?</v>
      </c>
      <c r="AI336" s="10">
        <f>_xll.BDP($D336,$AI$5)</f>
        <v>75.19</v>
      </c>
      <c r="AJ336" s="12" t="e">
        <v>#NAME?</v>
      </c>
    </row>
    <row r="337" spans="3:36" x14ac:dyDescent="0.25">
      <c r="C337">
        <v>332</v>
      </c>
      <c r="D337" s="1" t="str">
        <f>DATA!B334</f>
        <v>CACI US Equity</v>
      </c>
      <c r="E337" s="1" t="str">
        <f>_xll.BDP($D337,$E$5)</f>
        <v>CACI INTL-A</v>
      </c>
      <c r="F337" s="2" t="str">
        <f>_xll.BDP($D337,$F$5)</f>
        <v>Professional Services</v>
      </c>
      <c r="G337" s="2" t="str">
        <f>_xll.BDP($D337,$G$5)</f>
        <v>Research &amp; Consulting Services</v>
      </c>
      <c r="H337" s="35" t="str">
        <f>_xll.BDP($D337,$H$5)</f>
        <v>27/04/2023</v>
      </c>
      <c r="I337" s="3">
        <f t="shared" ca="1" si="29"/>
        <v>80</v>
      </c>
      <c r="J337" s="2">
        <f>_xll.BDP($D337,$J$5)</f>
        <v>0</v>
      </c>
      <c r="K337" s="2" t="str">
        <f>_xll.BDP($D337,$K$5)</f>
        <v>#N/A Field Not Applicable</v>
      </c>
      <c r="L337" s="2" t="str">
        <f>_xll.BDP($D337,$L$5)</f>
        <v>#N/A Field Not Applicable</v>
      </c>
      <c r="M337" s="1" t="str">
        <f>_xll.BDP($D337,$M$5)</f>
        <v>UNITED STATES</v>
      </c>
      <c r="N337" s="1" t="str">
        <f>_xll.BDP($D337,$N$5)</f>
        <v>USD</v>
      </c>
      <c r="O337" s="4">
        <f>_xll.BDP($D337,$O$5)</f>
        <v>12.087983591854407</v>
      </c>
      <c r="P337" s="40">
        <f>_xll.BDP($D337,$P$5)</f>
        <v>19.665402847860427</v>
      </c>
      <c r="Q337" s="47">
        <f>_xll.BDP($D337,$Q$5)/1000000</f>
        <v>7137.7701719699999</v>
      </c>
      <c r="R337" s="47">
        <f>_xll.BDP($D337,$R$5)</f>
        <v>8885.3901719700007</v>
      </c>
      <c r="S337" s="47">
        <f t="shared" si="32"/>
        <v>1747.6200000000008</v>
      </c>
      <c r="T337" s="40">
        <f>_xll.BDP($D337,$T$5)</f>
        <v>2.6912912302425189</v>
      </c>
      <c r="U337" s="2">
        <f>VLOOKUP($D337,DATA!$B$3:$G$2400,6,0)</f>
        <v>0</v>
      </c>
      <c r="V337" s="2">
        <f>VLOOKUP($D337,DATA!$B$3:$AY$2400,47,0)</f>
        <v>0</v>
      </c>
      <c r="W337" s="2">
        <f>VLOOKUP($D337,DATA!$B$3:$AY$2400,48,0)</f>
        <v>0</v>
      </c>
      <c r="X337" s="2">
        <f>VLOOKUP($D337,DATA!$B$3:$AY$2400,49,0)</f>
        <v>0</v>
      </c>
      <c r="Y337" s="44">
        <f>VLOOKUP($D337,DATA!$B$3:$AY$2400,50,0)</f>
        <v>0</v>
      </c>
      <c r="Z337" s="45">
        <f t="shared" si="33"/>
        <v>-1</v>
      </c>
      <c r="AA337" s="42">
        <f>_xll.BDP($D337,$AA$5)</f>
        <v>336.5384521484375</v>
      </c>
      <c r="AB337" s="59">
        <f t="shared" si="30"/>
        <v>0.107289350009665</v>
      </c>
      <c r="AC337" s="41">
        <f>$AD337/_xll.BDP($D337,$AC$5)-1</f>
        <v>1.111148075451629E-2</v>
      </c>
      <c r="AD337" s="36">
        <f>_xll.BDP($D337,$AD$5)</f>
        <v>303.93</v>
      </c>
      <c r="AE337" s="37">
        <f t="shared" si="31"/>
        <v>-2.5992827295759566E-3</v>
      </c>
      <c r="AF337" s="38">
        <f>_xll.BDP($D337,$AF$5)</f>
        <v>304.72000000000003</v>
      </c>
      <c r="AG337" s="10">
        <f>_xll.BDP($D337,$AG$5)</f>
        <v>319.33</v>
      </c>
      <c r="AH337" s="12" t="e">
        <v>#NAME?</v>
      </c>
      <c r="AI337" s="10">
        <f>_xll.BDP($D337,$AI$5)</f>
        <v>240.02</v>
      </c>
      <c r="AJ337" s="12" t="e">
        <v>#NAME?</v>
      </c>
    </row>
    <row r="338" spans="3:36" x14ac:dyDescent="0.25">
      <c r="C338">
        <v>333</v>
      </c>
      <c r="D338" s="1" t="str">
        <f>DATA!B335</f>
        <v>MMS US Equity</v>
      </c>
      <c r="E338" s="1" t="str">
        <f>_xll.BDP($D338,$E$5)</f>
        <v>MAXIMUS INC</v>
      </c>
      <c r="F338" s="2" t="str">
        <f>_xll.BDP($D338,$F$5)</f>
        <v>IT Services</v>
      </c>
      <c r="G338" s="2" t="str">
        <f>_xll.BDP($D338,$G$5)</f>
        <v>Data Processing &amp; Outsourced S</v>
      </c>
      <c r="H338" s="35" t="str">
        <f>_xll.BDP($D338,$H$5)</f>
        <v>08/02/2023</v>
      </c>
      <c r="I338" s="3">
        <f t="shared" ca="1" si="29"/>
        <v>2</v>
      </c>
      <c r="J338" s="2">
        <f>_xll.BDP($D338,$J$5)</f>
        <v>1.1200000000000001</v>
      </c>
      <c r="K338" s="2" t="str">
        <f>_xll.BDP($D338,$K$5)</f>
        <v>14/02/2023</v>
      </c>
      <c r="L338" s="2" t="str">
        <f>_xll.BDP($D338,$L$5)</f>
        <v>28/02/2023</v>
      </c>
      <c r="M338" s="1" t="str">
        <f>_xll.BDP($D338,$M$5)</f>
        <v>UNITED STATES</v>
      </c>
      <c r="N338" s="1" t="str">
        <f>_xll.BDP($D338,$N$5)</f>
        <v>USD</v>
      </c>
      <c r="O338" s="4">
        <f>_xll.BDP($D338,$O$5)</f>
        <v>9.2541416636639529</v>
      </c>
      <c r="P338" s="40">
        <f>_xll.BDP($D338,$P$5)</f>
        <v>23.471211591373113</v>
      </c>
      <c r="Q338" s="47">
        <f>_xll.BDP($D338,$Q$5)/1000000</f>
        <v>4537.9391748600001</v>
      </c>
      <c r="R338" s="47">
        <f>_xll.BDP($D338,$R$5)</f>
        <v>6003.3961748599995</v>
      </c>
      <c r="S338" s="47">
        <f t="shared" si="32"/>
        <v>1465.4569999999994</v>
      </c>
      <c r="T338" s="40">
        <f>_xll.BDP($D338,$T$5)</f>
        <v>3.194853638490232</v>
      </c>
      <c r="U338" s="2">
        <f>VLOOKUP($D338,DATA!$B$3:$G$2400,6,0)</f>
        <v>0</v>
      </c>
      <c r="V338" s="2">
        <f>VLOOKUP($D338,DATA!$B$3:$AY$2400,47,0)</f>
        <v>0</v>
      </c>
      <c r="W338" s="2">
        <f>VLOOKUP($D338,DATA!$B$3:$AY$2400,48,0)</f>
        <v>0</v>
      </c>
      <c r="X338" s="2">
        <f>VLOOKUP($D338,DATA!$B$3:$AY$2400,49,0)</f>
        <v>0</v>
      </c>
      <c r="Y338" s="44">
        <f>VLOOKUP($D338,DATA!$B$3:$AY$2400,50,0)</f>
        <v>0</v>
      </c>
      <c r="Z338" s="45">
        <f t="shared" si="33"/>
        <v>-1</v>
      </c>
      <c r="AA338" s="42">
        <f>_xll.BDP($D338,$AA$5)</f>
        <v>76</v>
      </c>
      <c r="AB338" s="59">
        <f t="shared" si="30"/>
        <v>1.4686248331108098E-2</v>
      </c>
      <c r="AC338" s="41">
        <f>$AD338/_xll.BDP($D338,$AC$5)-1</f>
        <v>2.1410064093822623E-2</v>
      </c>
      <c r="AD338" s="36">
        <f>_xll.BDP($D338,$AD$5)</f>
        <v>74.900000000000006</v>
      </c>
      <c r="AE338" s="37">
        <f t="shared" si="31"/>
        <v>5.3404539385856146E-4</v>
      </c>
      <c r="AF338" s="38">
        <f>_xll.BDP($D338,$AF$5)</f>
        <v>74.86</v>
      </c>
      <c r="AG338" s="10">
        <f>_xll.BDP($D338,$AG$5)</f>
        <v>79.78</v>
      </c>
      <c r="AH338" s="12" t="e">
        <v>#NAME?</v>
      </c>
      <c r="AI338" s="10">
        <f>_xll.BDP($D338,$AI$5)</f>
        <v>54.46</v>
      </c>
      <c r="AJ338" s="12" t="e">
        <v>#NAME?</v>
      </c>
    </row>
    <row r="339" spans="3:36" x14ac:dyDescent="0.25">
      <c r="C339">
        <v>334</v>
      </c>
      <c r="D339" s="1" t="str">
        <f>DATA!B336</f>
        <v>LDOS US Equity</v>
      </c>
      <c r="E339" s="1" t="str">
        <f>_xll.BDP($D339,$E$5)</f>
        <v>LEIDOS HOLDINGS</v>
      </c>
      <c r="F339" s="2" t="str">
        <f>_xll.BDP($D339,$F$5)</f>
        <v>Professional Services</v>
      </c>
      <c r="G339" s="2" t="str">
        <f>_xll.BDP($D339,$G$5)</f>
        <v>Research &amp; Consulting Services</v>
      </c>
      <c r="H339" s="35" t="str">
        <f>_xll.BDP($D339,$H$5)</f>
        <v>14/02/2023</v>
      </c>
      <c r="I339" s="3">
        <f t="shared" ca="1" si="29"/>
        <v>8</v>
      </c>
      <c r="J339" s="2">
        <f>_xll.BDP($D339,$J$5)</f>
        <v>1.4</v>
      </c>
      <c r="K339" s="2" t="str">
        <f>_xll.BDP($D339,$K$5)</f>
        <v>14/12/2022</v>
      </c>
      <c r="L339" s="2" t="str">
        <f>_xll.BDP($D339,$L$5)</f>
        <v>30/12/2022</v>
      </c>
      <c r="M339" s="1" t="str">
        <f>_xll.BDP($D339,$M$5)</f>
        <v>UNITED STATES</v>
      </c>
      <c r="N339" s="1" t="str">
        <f>_xll.BDP($D339,$N$5)</f>
        <v>USD</v>
      </c>
      <c r="O339" s="4">
        <f>_xll.BDP($D339,$O$5)</f>
        <v>10.512559808612441</v>
      </c>
      <c r="P339" s="40">
        <f>_xll.BDP($D339,$P$5)</f>
        <v>19.231236753461438</v>
      </c>
      <c r="Q339" s="47">
        <f>_xll.BDP($D339,$Q$5)/1000000</f>
        <v>13421.54760183</v>
      </c>
      <c r="R339" s="47">
        <f>_xll.BDP($D339,$R$5)</f>
        <v>18260.54760183</v>
      </c>
      <c r="S339" s="47">
        <f t="shared" si="32"/>
        <v>4839</v>
      </c>
      <c r="T339" s="40">
        <f>_xll.BDP($D339,$T$5)</f>
        <v>3.3633169360505972</v>
      </c>
      <c r="U339" s="2">
        <f>VLOOKUP($D339,DATA!$B$3:$G$2400,6,0)</f>
        <v>0</v>
      </c>
      <c r="V339" s="2">
        <f>VLOOKUP($D339,DATA!$B$3:$AY$2400,47,0)</f>
        <v>0</v>
      </c>
      <c r="W339" s="2">
        <f>VLOOKUP($D339,DATA!$B$3:$AY$2400,48,0)</f>
        <v>0</v>
      </c>
      <c r="X339" s="2">
        <f>VLOOKUP($D339,DATA!$B$3:$AY$2400,49,0)</f>
        <v>0</v>
      </c>
      <c r="Y339" s="44">
        <f>VLOOKUP($D339,DATA!$B$3:$AY$2400,50,0)</f>
        <v>0</v>
      </c>
      <c r="Z339" s="45">
        <f t="shared" si="33"/>
        <v>-1</v>
      </c>
      <c r="AA339" s="42">
        <f>_xll.BDP($D339,$AA$5)</f>
        <v>119.66666412353516</v>
      </c>
      <c r="AB339" s="59">
        <f t="shared" si="30"/>
        <v>0.21702132286018827</v>
      </c>
      <c r="AC339" s="41">
        <f>$AD339/_xll.BDP($D339,$AC$5)-1</f>
        <v>-6.5239091168362018E-2</v>
      </c>
      <c r="AD339" s="36">
        <f>_xll.BDP($D339,$AD$5)</f>
        <v>98.327500000000001</v>
      </c>
      <c r="AE339" s="37">
        <f t="shared" si="31"/>
        <v>2.7205003686659205E-3</v>
      </c>
      <c r="AF339" s="38">
        <f>_xll.BDP($D339,$AF$5)</f>
        <v>98.06</v>
      </c>
      <c r="AG339" s="10">
        <f>_xll.BDP($D339,$AG$5)</f>
        <v>111.12</v>
      </c>
      <c r="AH339" s="12" t="e">
        <v>#NAME?</v>
      </c>
      <c r="AI339" s="10">
        <f>_xll.BDP($D339,$AI$5)</f>
        <v>81.069999999999993</v>
      </c>
      <c r="AJ339" s="12" t="e">
        <v>#NAME?</v>
      </c>
    </row>
    <row r="340" spans="3:36" x14ac:dyDescent="0.25">
      <c r="C340">
        <v>335</v>
      </c>
      <c r="D340" s="1" t="str">
        <f>DATA!B337</f>
        <v>EPAM US Equity</v>
      </c>
      <c r="E340" s="1" t="str">
        <f>_xll.BDP($D340,$E$5)</f>
        <v>EPAM SYSTEMS INC</v>
      </c>
      <c r="F340" s="2" t="str">
        <f>_xll.BDP($D340,$F$5)</f>
        <v>IT Services</v>
      </c>
      <c r="G340" s="2" t="str">
        <f>_xll.BDP($D340,$G$5)</f>
        <v>IT Consulting &amp; Other Services</v>
      </c>
      <c r="H340" s="35" t="str">
        <f>_xll.BDP($D340,$H$5)</f>
        <v>16/02/2023</v>
      </c>
      <c r="I340" s="3">
        <f t="shared" ca="1" si="29"/>
        <v>10</v>
      </c>
      <c r="J340" s="2">
        <f>_xll.BDP($D340,$J$5)</f>
        <v>0</v>
      </c>
      <c r="K340" s="2" t="str">
        <f>_xll.BDP($D340,$K$5)</f>
        <v>#N/A Field Not Applicable</v>
      </c>
      <c r="L340" s="2" t="str">
        <f>_xll.BDP($D340,$L$5)</f>
        <v>#N/A Field Not Applicable</v>
      </c>
      <c r="M340" s="1" t="str">
        <f>_xll.BDP($D340,$M$5)</f>
        <v>UNITED STATES</v>
      </c>
      <c r="N340" s="1" t="str">
        <f>_xll.BDP($D340,$N$5)</f>
        <v>USD</v>
      </c>
      <c r="O340" s="4">
        <f>_xll.BDP($D340,$O$5)</f>
        <v>51.96410580625485</v>
      </c>
      <c r="P340" s="40">
        <f>_xll.BDP($D340,$P$5)</f>
        <v>42.034860888401695</v>
      </c>
      <c r="Q340" s="47">
        <f>_xll.BDP($D340,$Q$5)/1000000</f>
        <v>21053.387417280002</v>
      </c>
      <c r="R340" s="47">
        <f>_xll.BDP($D340,$R$5)</f>
        <v>19704.340417280004</v>
      </c>
      <c r="S340" s="47">
        <f t="shared" si="32"/>
        <v>-1349.0469999999987</v>
      </c>
      <c r="T340" s="40">
        <f>_xll.BDP($D340,$T$5)</f>
        <v>-1.8825429262023377</v>
      </c>
      <c r="U340" s="2">
        <f>VLOOKUP($D340,DATA!$B$3:$G$2400,6,0)</f>
        <v>0</v>
      </c>
      <c r="V340" s="2">
        <f>VLOOKUP($D340,DATA!$B$3:$AY$2400,47,0)</f>
        <v>0</v>
      </c>
      <c r="W340" s="2">
        <f>VLOOKUP($D340,DATA!$B$3:$AY$2400,48,0)</f>
        <v>0</v>
      </c>
      <c r="X340" s="2">
        <f>VLOOKUP($D340,DATA!$B$3:$AY$2400,49,0)</f>
        <v>0</v>
      </c>
      <c r="Y340" s="44">
        <f>VLOOKUP($D340,DATA!$B$3:$AY$2400,50,0)</f>
        <v>0</v>
      </c>
      <c r="Z340" s="45">
        <f t="shared" si="33"/>
        <v>-1</v>
      </c>
      <c r="AA340" s="42">
        <f>_xll.BDP($D340,$AA$5)</f>
        <v>420.25</v>
      </c>
      <c r="AB340" s="59">
        <f t="shared" si="30"/>
        <v>0.13700928005194668</v>
      </c>
      <c r="AC340" s="41">
        <f>$AD340/_xll.BDP($D340,$AC$5)-1</f>
        <v>0.12775370720693235</v>
      </c>
      <c r="AD340" s="36">
        <f>_xll.BDP($D340,$AD$5)</f>
        <v>369.61</v>
      </c>
      <c r="AE340" s="37">
        <f t="shared" si="31"/>
        <v>-1.6882660101187764E-2</v>
      </c>
      <c r="AF340" s="38">
        <f>_xll.BDP($D340,$AF$5)</f>
        <v>375.85</v>
      </c>
      <c r="AG340" s="10">
        <f>_xll.BDP($D340,$AG$5)</f>
        <v>486.5</v>
      </c>
      <c r="AH340" s="12" t="e">
        <v>#NAME?</v>
      </c>
      <c r="AI340" s="10">
        <f>_xll.BDP($D340,$AI$5)</f>
        <v>168.5925</v>
      </c>
      <c r="AJ340" s="12" t="e">
        <v>#NAME?</v>
      </c>
    </row>
    <row r="341" spans="3:36" x14ac:dyDescent="0.25">
      <c r="C341">
        <v>336</v>
      </c>
      <c r="D341" s="1" t="str">
        <f>DATA!B338</f>
        <v>PSN US Equity</v>
      </c>
      <c r="E341" s="1" t="str">
        <f>_xll.BDP($D341,$E$5)</f>
        <v>PARSONS CORP</v>
      </c>
      <c r="F341" s="2" t="str">
        <f>_xll.BDP($D341,$F$5)</f>
        <v>Aerospace &amp; Defense</v>
      </c>
      <c r="G341" s="2" t="str">
        <f>_xll.BDP($D341,$G$5)</f>
        <v>Aerospace &amp; Defense</v>
      </c>
      <c r="H341" s="35" t="str">
        <f>_xll.BDP($D341,$H$5)</f>
        <v>15/02/2023</v>
      </c>
      <c r="I341" s="3">
        <f t="shared" ca="1" si="29"/>
        <v>9</v>
      </c>
      <c r="J341" s="2">
        <f>_xll.BDP($D341,$J$5)</f>
        <v>0</v>
      </c>
      <c r="K341" s="2" t="str">
        <f>_xll.BDP($D341,$K$5)</f>
        <v>#N/A Field Not Applicable</v>
      </c>
      <c r="L341" s="2" t="str">
        <f>_xll.BDP($D341,$L$5)</f>
        <v>#N/A Field Not Applicable</v>
      </c>
      <c r="M341" s="1" t="str">
        <f>_xll.BDP($D341,$M$5)</f>
        <v>UNITED STATES</v>
      </c>
      <c r="N341" s="1" t="str">
        <f>_xll.BDP($D341,$N$5)</f>
        <v>USD</v>
      </c>
      <c r="O341" s="4">
        <f>_xll.BDP($D341,$O$5)</f>
        <v>11.322465134820121</v>
      </c>
      <c r="P341" s="40">
        <f>_xll.BDP($D341,$P$5)</f>
        <v>43.757257528563919</v>
      </c>
      <c r="Q341" s="47">
        <f>_xll.BDP($D341,$Q$5)/1000000</f>
        <v>4601.7397787400005</v>
      </c>
      <c r="R341" s="47">
        <f>_xll.BDP($D341,$R$5)</f>
        <v>5384.9967787400001</v>
      </c>
      <c r="S341" s="47">
        <f t="shared" si="32"/>
        <v>783.25699999999961</v>
      </c>
      <c r="T341" s="40">
        <f>_xll.BDP($D341,$T$5)</f>
        <v>2.0031201547202269</v>
      </c>
      <c r="U341" s="2">
        <f>VLOOKUP($D341,DATA!$B$3:$G$2400,6,0)</f>
        <v>0</v>
      </c>
      <c r="V341" s="2">
        <f>VLOOKUP($D341,DATA!$B$3:$AY$2400,47,0)</f>
        <v>0</v>
      </c>
      <c r="W341" s="2">
        <f>VLOOKUP($D341,DATA!$B$3:$AY$2400,48,0)</f>
        <v>0</v>
      </c>
      <c r="X341" s="2">
        <f>VLOOKUP($D341,DATA!$B$3:$AY$2400,49,0)</f>
        <v>0</v>
      </c>
      <c r="Y341" s="44">
        <f>VLOOKUP($D341,DATA!$B$3:$AY$2400,50,0)</f>
        <v>0</v>
      </c>
      <c r="Z341" s="45">
        <f t="shared" si="33"/>
        <v>-1</v>
      </c>
      <c r="AA341" s="42">
        <f>_xll.BDP($D341,$AA$5)</f>
        <v>48.333332061767578</v>
      </c>
      <c r="AB341" s="59">
        <f t="shared" si="30"/>
        <v>8.309987813484776E-2</v>
      </c>
      <c r="AC341" s="41">
        <f>$AD341/_xll.BDP($D341,$AC$5)-1</f>
        <v>-3.5135135135135109E-2</v>
      </c>
      <c r="AD341" s="36">
        <f>_xll.BDP($D341,$AD$5)</f>
        <v>44.625</v>
      </c>
      <c r="AE341" s="37">
        <f t="shared" si="31"/>
        <v>-1.2324929971988731E-3</v>
      </c>
      <c r="AF341" s="38">
        <f>_xll.BDP($D341,$AF$5)</f>
        <v>44.68</v>
      </c>
      <c r="AG341" s="10">
        <f>_xll.BDP($D341,$AG$5)</f>
        <v>50.15</v>
      </c>
      <c r="AH341" s="12" t="e">
        <v>#NAME?</v>
      </c>
      <c r="AI341" s="10">
        <f>_xll.BDP($D341,$AI$5)</f>
        <v>29.91</v>
      </c>
      <c r="AJ341" s="12" t="e">
        <v>#NAME?</v>
      </c>
    </row>
    <row r="342" spans="3:36" x14ac:dyDescent="0.25">
      <c r="C342">
        <v>337</v>
      </c>
      <c r="D342" s="1" t="str">
        <f>DATA!B339</f>
        <v>CGI US Equity</v>
      </c>
      <c r="E342" s="1" t="str">
        <f>_xll.BDP($D342,$E$5)</f>
        <v>#N/A Invalid Security</v>
      </c>
      <c r="F342" s="2" t="str">
        <f>_xll.BDP($D342,$F$5)</f>
        <v>#N/A Invalid Security</v>
      </c>
      <c r="G342" s="2" t="str">
        <f>_xll.BDP($D342,$G$5)</f>
        <v>#N/A Invalid Security</v>
      </c>
      <c r="H342" s="35" t="str">
        <f>_xll.BDP($D342,$H$5)</f>
        <v>#N/A Invalid Security</v>
      </c>
      <c r="I342" s="3" t="e">
        <f t="shared" ca="1" si="29"/>
        <v>#VALUE!</v>
      </c>
      <c r="J342" s="2" t="str">
        <f>_xll.BDP($D342,$J$5)</f>
        <v>#N/A Invalid Security</v>
      </c>
      <c r="K342" s="2" t="str">
        <f>_xll.BDP($D342,$K$5)</f>
        <v>#N/A Invalid Security</v>
      </c>
      <c r="L342" s="2" t="str">
        <f>_xll.BDP($D342,$L$5)</f>
        <v>#N/A Invalid Security</v>
      </c>
      <c r="M342" s="1" t="str">
        <f>_xll.BDP($D342,$M$5)</f>
        <v>#N/A Invalid Security</v>
      </c>
      <c r="N342" s="1" t="str">
        <f>_xll.BDP($D342,$N$5)</f>
        <v>#N/A Invalid Security</v>
      </c>
      <c r="O342" s="4" t="str">
        <f>_xll.BDP($D342,$O$5)</f>
        <v>#N/A Invalid Security</v>
      </c>
      <c r="P342" s="40" t="str">
        <f>_xll.BDP($D342,$P$5)</f>
        <v>#N/A Invalid Security</v>
      </c>
      <c r="Q342" s="47" t="e">
        <f>_xll.BDP($D342,$Q$5)/1000000</f>
        <v>#VALUE!</v>
      </c>
      <c r="R342" s="47" t="str">
        <f>_xll.BDP($D342,$R$5)</f>
        <v>#N/A Invalid Security</v>
      </c>
      <c r="S342" s="47" t="e">
        <f t="shared" si="32"/>
        <v>#VALUE!</v>
      </c>
      <c r="T342" s="40" t="str">
        <f>_xll.BDP($D342,$T$5)</f>
        <v>#N/A Invalid Security</v>
      </c>
      <c r="U342" s="2">
        <f>VLOOKUP($D342,DATA!$B$3:$G$2400,6,0)</f>
        <v>0</v>
      </c>
      <c r="V342" s="2">
        <f>VLOOKUP($D342,DATA!$B$3:$AY$2400,47,0)</f>
        <v>0</v>
      </c>
      <c r="W342" s="2">
        <f>VLOOKUP($D342,DATA!$B$3:$AY$2400,48,0)</f>
        <v>0</v>
      </c>
      <c r="X342" s="2">
        <f>VLOOKUP($D342,DATA!$B$3:$AY$2400,49,0)</f>
        <v>0</v>
      </c>
      <c r="Y342" s="44">
        <f>VLOOKUP($D342,DATA!$B$3:$AY$2400,50,0)</f>
        <v>0</v>
      </c>
      <c r="Z342" s="45" t="e">
        <f t="shared" si="33"/>
        <v>#VALUE!</v>
      </c>
      <c r="AA342" s="42" t="str">
        <f>_xll.BDP($D342,$AA$5)</f>
        <v>#N/A Invalid Security</v>
      </c>
      <c r="AB342" s="59" t="e">
        <f t="shared" si="30"/>
        <v>#VALUE!</v>
      </c>
      <c r="AC342" s="41" t="e">
        <f>$AD342/_xll.BDP($D342,$AC$5)-1</f>
        <v>#VALUE!</v>
      </c>
      <c r="AD342" s="36" t="str">
        <f>_xll.BDP($D342,$AD$5)</f>
        <v>#N/A Invalid Security</v>
      </c>
      <c r="AE342" s="37" t="e">
        <f t="shared" si="31"/>
        <v>#VALUE!</v>
      </c>
      <c r="AF342" s="38" t="str">
        <f>_xll.BDP($D342,$AF$5)</f>
        <v>#N/A Invalid Security</v>
      </c>
      <c r="AG342" s="10" t="str">
        <f>_xll.BDP($D342,$AG$5)</f>
        <v>#N/A Invalid Security</v>
      </c>
      <c r="AH342" s="12" t="e">
        <v>#NAME?</v>
      </c>
      <c r="AI342" s="10" t="str">
        <f>_xll.BDP($D342,$AI$5)</f>
        <v>#N/A Invalid Security</v>
      </c>
      <c r="AJ342" s="12" t="e">
        <v>#NAME?</v>
      </c>
    </row>
    <row r="343" spans="3:36" x14ac:dyDescent="0.25">
      <c r="C343">
        <v>338</v>
      </c>
      <c r="D343" s="1" t="str">
        <f>DATA!B340</f>
        <v>NCR US Equity</v>
      </c>
      <c r="E343" s="1" t="str">
        <f>_xll.BDP($D343,$E$5)</f>
        <v>NCR CORP</v>
      </c>
      <c r="F343" s="2" t="str">
        <f>_xll.BDP($D343,$F$5)</f>
        <v>Software</v>
      </c>
      <c r="G343" s="2" t="str">
        <f>_xll.BDP($D343,$G$5)</f>
        <v>Application Software</v>
      </c>
      <c r="H343" s="35" t="str">
        <f>_xll.BDP($D343,$H$5)</f>
        <v>07/02/2023</v>
      </c>
      <c r="I343" s="3">
        <f t="shared" ca="1" si="29"/>
        <v>1</v>
      </c>
      <c r="J343" s="2">
        <f>_xll.BDP($D343,$J$5)</f>
        <v>0</v>
      </c>
      <c r="K343" s="2" t="str">
        <f>_xll.BDP($D343,$K$5)</f>
        <v>#N/A Field Not Applicable</v>
      </c>
      <c r="L343" s="2" t="str">
        <f>_xll.BDP($D343,$L$5)</f>
        <v>#N/A Field Not Applicable</v>
      </c>
      <c r="M343" s="1" t="str">
        <f>_xll.BDP($D343,$M$5)</f>
        <v>UNITED STATES</v>
      </c>
      <c r="N343" s="1" t="str">
        <f>_xll.BDP($D343,$N$5)</f>
        <v>USD</v>
      </c>
      <c r="O343" s="4">
        <f>_xll.BDP($D343,$O$5)</f>
        <v>8.606165644171778</v>
      </c>
      <c r="P343" s="40">
        <f>_xll.BDP($D343,$P$5)</f>
        <v>15.596539184215372</v>
      </c>
      <c r="Q343" s="47">
        <f>_xll.BDP($D343,$Q$5)/1000000</f>
        <v>3756.5160000000001</v>
      </c>
      <c r="R343" s="47">
        <f>_xll.BDP($D343,$R$5)</f>
        <v>9674.5159999999996</v>
      </c>
      <c r="S343" s="47">
        <f t="shared" si="32"/>
        <v>5918</v>
      </c>
      <c r="T343" s="40">
        <f>_xll.BDP($D343,$T$5)</f>
        <v>5.2134935304990755</v>
      </c>
      <c r="U343" s="2">
        <f>VLOOKUP($D343,DATA!$B$3:$G$2400,6,0)</f>
        <v>0</v>
      </c>
      <c r="V343" s="2">
        <f>VLOOKUP($D343,DATA!$B$3:$AY$2400,47,0)</f>
        <v>0</v>
      </c>
      <c r="W343" s="2">
        <f>VLOOKUP($D343,DATA!$B$3:$AY$2400,48,0)</f>
        <v>0</v>
      </c>
      <c r="X343" s="2">
        <f>VLOOKUP($D343,DATA!$B$3:$AY$2400,49,0)</f>
        <v>0</v>
      </c>
      <c r="Y343" s="44">
        <f>VLOOKUP($D343,DATA!$B$3:$AY$2400,50,0)</f>
        <v>0</v>
      </c>
      <c r="Z343" s="45">
        <f t="shared" si="33"/>
        <v>-1</v>
      </c>
      <c r="AA343" s="42">
        <f>_xll.BDP($D343,$AA$5)</f>
        <v>30.25</v>
      </c>
      <c r="AB343" s="59">
        <f t="shared" si="30"/>
        <v>0.10200364298724951</v>
      </c>
      <c r="AC343" s="41">
        <f>$AD343/_xll.BDP($D343,$AC$5)-1</f>
        <v>0.17257582229816304</v>
      </c>
      <c r="AD343" s="36">
        <f>_xll.BDP($D343,$AD$5)</f>
        <v>27.45</v>
      </c>
      <c r="AE343" s="37">
        <f t="shared" si="31"/>
        <v>-3.4244080145719537E-2</v>
      </c>
      <c r="AF343" s="38">
        <f>_xll.BDP($D343,$AF$5)</f>
        <v>28.39</v>
      </c>
      <c r="AG343" s="10">
        <f>_xll.BDP($D343,$AG$5)</f>
        <v>44.59</v>
      </c>
      <c r="AH343" s="12" t="e">
        <v>#NAME?</v>
      </c>
      <c r="AI343" s="10">
        <f>_xll.BDP($D343,$AI$5)</f>
        <v>18.059999999999999</v>
      </c>
      <c r="AJ343" s="12" t="e">
        <v>#NAME?</v>
      </c>
    </row>
    <row r="344" spans="3:36" x14ac:dyDescent="0.25">
      <c r="C344">
        <v>339</v>
      </c>
      <c r="D344" s="1" t="str">
        <f>DATA!B341</f>
        <v>STX US Equity</v>
      </c>
      <c r="E344" s="1" t="str">
        <f>_xll.BDP($D344,$E$5)</f>
        <v>SEAGATE TECHNOLO</v>
      </c>
      <c r="F344" s="2" t="str">
        <f>_xll.BDP($D344,$F$5)</f>
        <v>Technology Hardware, Storage &amp;</v>
      </c>
      <c r="G344" s="2" t="str">
        <f>_xll.BDP($D344,$G$5)</f>
        <v>Technology Hardware, Storage &amp;</v>
      </c>
      <c r="H344" s="35" t="str">
        <f>_xll.BDP($D344,$H$5)</f>
        <v>27/04/2023</v>
      </c>
      <c r="I344" s="3">
        <f t="shared" ca="1" si="29"/>
        <v>80</v>
      </c>
      <c r="J344" s="2">
        <f>_xll.BDP($D344,$J$5)</f>
        <v>2.77</v>
      </c>
      <c r="K344" s="2" t="str">
        <f>_xll.BDP($D344,$K$5)</f>
        <v>21/03/2023</v>
      </c>
      <c r="L344" s="2" t="str">
        <f>_xll.BDP($D344,$L$5)</f>
        <v>06/04/2023</v>
      </c>
      <c r="M344" s="1" t="str">
        <f>_xll.BDP($D344,$M$5)</f>
        <v>UNITED STATES</v>
      </c>
      <c r="N344" s="1" t="str">
        <f>_xll.BDP($D344,$N$5)</f>
        <v>USD</v>
      </c>
      <c r="O344" s="4">
        <f>_xll.BDP($D344,$O$5)</f>
        <v>7.952700315276199</v>
      </c>
      <c r="P344" s="40">
        <f>_xll.BDP($D344,$P$5)</f>
        <v>20.920911429289578</v>
      </c>
      <c r="Q344" s="47">
        <f>_xll.BDP($D344,$Q$5)/1000000</f>
        <v>14350.628548000001</v>
      </c>
      <c r="R344" s="47">
        <f>_xll.BDP($D344,$R$5)</f>
        <v>19609.628548000001</v>
      </c>
      <c r="S344" s="47">
        <f t="shared" si="32"/>
        <v>5259</v>
      </c>
      <c r="T344" s="40">
        <f>_xll.BDP($D344,$T$5)</f>
        <v>4.1804451510333864</v>
      </c>
      <c r="U344" s="2">
        <f>VLOOKUP($D344,DATA!$B$3:$G$2400,6,0)</f>
        <v>0</v>
      </c>
      <c r="V344" s="2">
        <f>VLOOKUP($D344,DATA!$B$3:$AY$2400,47,0)</f>
        <v>0</v>
      </c>
      <c r="W344" s="2">
        <f>VLOOKUP($D344,DATA!$B$3:$AY$2400,48,0)</f>
        <v>0</v>
      </c>
      <c r="X344" s="2">
        <f>VLOOKUP($D344,DATA!$B$3:$AY$2400,49,0)</f>
        <v>0</v>
      </c>
      <c r="Y344" s="44">
        <f>VLOOKUP($D344,DATA!$B$3:$AY$2400,50,0)</f>
        <v>0</v>
      </c>
      <c r="Z344" s="45">
        <f t="shared" si="33"/>
        <v>-1</v>
      </c>
      <c r="AA344" s="42">
        <f>_xll.BDP($D344,$AA$5)</f>
        <v>67.809524536132813</v>
      </c>
      <c r="AB344" s="59">
        <f t="shared" si="30"/>
        <v>-2.5375141413829572E-2</v>
      </c>
      <c r="AC344" s="41">
        <f>$AD344/_xll.BDP($D344,$AC$5)-1</f>
        <v>0.32246721155673841</v>
      </c>
      <c r="AD344" s="36">
        <f>_xll.BDP($D344,$AD$5)</f>
        <v>69.575000000000003</v>
      </c>
      <c r="AE344" s="37">
        <f t="shared" si="31"/>
        <v>-1.8900467121810961E-2</v>
      </c>
      <c r="AF344" s="38">
        <f>_xll.BDP($D344,$AF$5)</f>
        <v>70.89</v>
      </c>
      <c r="AG344" s="10">
        <f>_xll.BDP($D344,$AG$5)</f>
        <v>113.5</v>
      </c>
      <c r="AH344" s="12" t="e">
        <v>#NAME?</v>
      </c>
      <c r="AI344" s="10">
        <f>_xll.BDP($D344,$AI$5)</f>
        <v>47.47</v>
      </c>
      <c r="AJ344" s="12" t="e">
        <v>#NAME?</v>
      </c>
    </row>
    <row r="345" spans="3:36" x14ac:dyDescent="0.25">
      <c r="C345">
        <v>340</v>
      </c>
      <c r="D345" s="1" t="str">
        <f>DATA!B342</f>
        <v>ZBRA US Equity</v>
      </c>
      <c r="E345" s="1" t="str">
        <f>_xll.BDP($D345,$E$5)</f>
        <v>ZEBRA TECH CORP</v>
      </c>
      <c r="F345" s="2" t="str">
        <f>_xll.BDP($D345,$F$5)</f>
        <v>Electronic Equipment, Instrume</v>
      </c>
      <c r="G345" s="2" t="str">
        <f>_xll.BDP($D345,$G$5)</f>
        <v>Electronic Equipment &amp; Instrum</v>
      </c>
      <c r="H345" s="35" t="str">
        <f>_xll.BDP($D345,$H$5)</f>
        <v>16/02/2023</v>
      </c>
      <c r="I345" s="3">
        <f t="shared" ca="1" si="29"/>
        <v>10</v>
      </c>
      <c r="J345" s="2">
        <f>_xll.BDP($D345,$J$5)</f>
        <v>0</v>
      </c>
      <c r="K345" s="2" t="str">
        <f>_xll.BDP($D345,$K$5)</f>
        <v>#N/A Field Not Applicable</v>
      </c>
      <c r="L345" s="2" t="str">
        <f>_xll.BDP($D345,$L$5)</f>
        <v>#N/A Field Not Applicable</v>
      </c>
      <c r="M345" s="1" t="str">
        <f>_xll.BDP($D345,$M$5)</f>
        <v>UNITED STATES</v>
      </c>
      <c r="N345" s="1" t="str">
        <f>_xll.BDP($D345,$N$5)</f>
        <v>USD</v>
      </c>
      <c r="O345" s="4">
        <f>_xll.BDP($D345,$O$5)</f>
        <v>26.23151382139984</v>
      </c>
      <c r="P345" s="40">
        <f>_xll.BDP($D345,$P$5)</f>
        <v>24.304545714757531</v>
      </c>
      <c r="Q345" s="47">
        <f>_xll.BDP($D345,$Q$5)/1000000</f>
        <v>16773.488774239999</v>
      </c>
      <c r="R345" s="47">
        <f>_xll.BDP($D345,$R$5)</f>
        <v>19003.488774239999</v>
      </c>
      <c r="S345" s="47">
        <f t="shared" si="32"/>
        <v>2230</v>
      </c>
      <c r="T345" s="40">
        <f>_xll.BDP($D345,$T$5)</f>
        <v>3.1811697574893012</v>
      </c>
      <c r="U345" s="2">
        <f>VLOOKUP($D345,DATA!$B$3:$G$2400,6,0)</f>
        <v>0</v>
      </c>
      <c r="V345" s="2">
        <f>VLOOKUP($D345,DATA!$B$3:$AY$2400,47,0)</f>
        <v>0</v>
      </c>
      <c r="W345" s="2">
        <f>VLOOKUP($D345,DATA!$B$3:$AY$2400,48,0)</f>
        <v>0</v>
      </c>
      <c r="X345" s="2">
        <f>VLOOKUP($D345,DATA!$B$3:$AY$2400,49,0)</f>
        <v>0</v>
      </c>
      <c r="Y345" s="44">
        <f>VLOOKUP($D345,DATA!$B$3:$AY$2400,50,0)</f>
        <v>0</v>
      </c>
      <c r="Z345" s="45">
        <f t="shared" si="33"/>
        <v>-1</v>
      </c>
      <c r="AA345" s="42">
        <f>_xll.BDP($D345,$AA$5)</f>
        <v>328.25</v>
      </c>
      <c r="AB345" s="59">
        <f t="shared" si="30"/>
        <v>2.6880899288266313E-3</v>
      </c>
      <c r="AC345" s="41">
        <f>$AD345/_xll.BDP($D345,$AC$5)-1</f>
        <v>0.27674427674427671</v>
      </c>
      <c r="AD345" s="36">
        <f>_xll.BDP($D345,$AD$5)</f>
        <v>327.37</v>
      </c>
      <c r="AE345" s="37">
        <f t="shared" si="31"/>
        <v>-1.0507987903595313E-2</v>
      </c>
      <c r="AF345" s="38">
        <f>_xll.BDP($D345,$AF$5)</f>
        <v>330.81</v>
      </c>
      <c r="AG345" s="10">
        <f>_xll.BDP($D345,$AG$5)</f>
        <v>509.11</v>
      </c>
      <c r="AH345" s="12" t="e">
        <v>#NAME?</v>
      </c>
      <c r="AI345" s="10">
        <f>_xll.BDP($D345,$AI$5)</f>
        <v>224.86500000000001</v>
      </c>
      <c r="AJ345" s="12" t="e">
        <v>#NAME?</v>
      </c>
    </row>
    <row r="346" spans="3:36" x14ac:dyDescent="0.25">
      <c r="C346">
        <v>341</v>
      </c>
      <c r="D346" s="1" t="str">
        <f>DATA!B343</f>
        <v>NVDA US Equity</v>
      </c>
      <c r="E346" s="1" t="str">
        <f>_xll.BDP($D346,$E$5)</f>
        <v>NVIDIA CORP</v>
      </c>
      <c r="F346" s="2" t="str">
        <f>_xll.BDP($D346,$F$5)</f>
        <v>Semiconductors &amp; Semiconductor</v>
      </c>
      <c r="G346" s="2" t="str">
        <f>_xll.BDP($D346,$G$5)</f>
        <v>Semiconductors</v>
      </c>
      <c r="H346" s="35" t="str">
        <f>_xll.BDP($D346,$H$5)</f>
        <v>22/02/2023</v>
      </c>
      <c r="I346" s="3">
        <f t="shared" ca="1" si="29"/>
        <v>16</v>
      </c>
      <c r="J346" s="2">
        <f>_xll.BDP($D346,$J$5)</f>
        <v>0.16</v>
      </c>
      <c r="K346" s="2" t="str">
        <f>_xll.BDP($D346,$K$5)</f>
        <v>30/11/2022</v>
      </c>
      <c r="L346" s="2" t="str">
        <f>_xll.BDP($D346,$L$5)</f>
        <v>22/12/2022</v>
      </c>
      <c r="M346" s="1" t="str">
        <f>_xll.BDP($D346,$M$5)</f>
        <v>UNITED STATES</v>
      </c>
      <c r="N346" s="1" t="str">
        <f>_xll.BDP($D346,$N$5)</f>
        <v>USD</v>
      </c>
      <c r="O346" s="4">
        <f>_xll.BDP($D346,$O$5)</f>
        <v>46.806900565347526</v>
      </c>
      <c r="P346" s="40">
        <f>_xll.BDP($D346,$P$5)</f>
        <v>74.309438655670519</v>
      </c>
      <c r="Q346" s="47">
        <f>_xll.BDP($D346,$Q$5)/1000000</f>
        <v>520142.4</v>
      </c>
      <c r="R346" s="47">
        <f>_xll.BDP($D346,$R$5)</f>
        <v>518903.4</v>
      </c>
      <c r="S346" s="47">
        <f t="shared" si="32"/>
        <v>-1239</v>
      </c>
      <c r="T346" s="40">
        <f>_xll.BDP($D346,$T$5)</f>
        <v>-0.16414944356120828</v>
      </c>
      <c r="U346" s="2">
        <f>VLOOKUP($D346,DATA!$B$3:$G$2400,6,0)</f>
        <v>0</v>
      </c>
      <c r="V346" s="2">
        <f>VLOOKUP($D346,DATA!$B$3:$AY$2400,47,0)</f>
        <v>0</v>
      </c>
      <c r="W346" s="2">
        <f>VLOOKUP($D346,DATA!$B$3:$AY$2400,48,0)</f>
        <v>0</v>
      </c>
      <c r="X346" s="2">
        <f>VLOOKUP($D346,DATA!$B$3:$AY$2400,49,0)</f>
        <v>0</v>
      </c>
      <c r="Y346" s="44">
        <f>VLOOKUP($D346,DATA!$B$3:$AY$2400,50,0)</f>
        <v>0</v>
      </c>
      <c r="Z346" s="45">
        <f t="shared" si="33"/>
        <v>-1</v>
      </c>
      <c r="AA346" s="42">
        <f>_xll.BDP($D346,$AA$5)</f>
        <v>202.83784484863281</v>
      </c>
      <c r="AB346" s="59">
        <f t="shared" si="30"/>
        <v>-4.962823947602113E-2</v>
      </c>
      <c r="AC346" s="41">
        <f>$AD346/_xll.BDP($D346,$AC$5)-1</f>
        <v>0.46044888463117584</v>
      </c>
      <c r="AD346" s="36">
        <f>_xll.BDP($D346,$AD$5)</f>
        <v>213.43</v>
      </c>
      <c r="AE346" s="37">
        <f t="shared" si="31"/>
        <v>1.1385465960736573E-2</v>
      </c>
      <c r="AF346" s="38">
        <f>_xll.BDP($D346,$AF$5)</f>
        <v>211</v>
      </c>
      <c r="AG346" s="10">
        <f>_xll.BDP($D346,$AG$5)</f>
        <v>289.45999999999998</v>
      </c>
      <c r="AH346" s="12" t="e">
        <v>#NAME?</v>
      </c>
      <c r="AI346" s="10">
        <f>_xll.BDP($D346,$AI$5)</f>
        <v>108.13</v>
      </c>
      <c r="AJ346" s="12" t="e">
        <v>#NAME?</v>
      </c>
    </row>
    <row r="347" spans="3:36" x14ac:dyDescent="0.25">
      <c r="C347">
        <v>342</v>
      </c>
      <c r="D347" s="1" t="str">
        <f>DATA!B344</f>
        <v>XLNX US Equity</v>
      </c>
      <c r="E347" s="1" t="str">
        <f>_xll.BDP($D347,$E$5)</f>
        <v>XILINX INC</v>
      </c>
      <c r="F347" s="2" t="str">
        <f>_xll.BDP($D347,$F$5)</f>
        <v>Semiconductors &amp; Semiconductor</v>
      </c>
      <c r="G347" s="2" t="str">
        <f>_xll.BDP($D347,$G$5)</f>
        <v>Semiconductors</v>
      </c>
      <c r="H347" s="35" t="str">
        <f>_xll.BDP($D347,$H$5)</f>
        <v>#N/A N/A</v>
      </c>
      <c r="I347" s="3" t="e">
        <f t="shared" ca="1" si="29"/>
        <v>#VALUE!</v>
      </c>
      <c r="J347" s="2">
        <f>_xll.BDP($D347,$J$5)</f>
        <v>1.1399999999999999</v>
      </c>
      <c r="K347" s="2" t="str">
        <f>_xll.BDP($D347,$K$5)</f>
        <v>04/02/2022</v>
      </c>
      <c r="L347" s="2" t="str">
        <f>_xll.BDP($D347,$L$5)</f>
        <v>14/02/2022</v>
      </c>
      <c r="M347" s="1" t="str">
        <f>_xll.BDP($D347,$M$5)</f>
        <v>UNITED STATES</v>
      </c>
      <c r="N347" s="1" t="str">
        <f>_xll.BDP($D347,$N$5)</f>
        <v>USD</v>
      </c>
      <c r="O347" s="4">
        <f>_xll.BDP($D347,$O$5)</f>
        <v>30.660478183254806</v>
      </c>
      <c r="P347" s="40" t="str">
        <f>_xll.BDP($D347,$P$5)</f>
        <v>#N/A N/A</v>
      </c>
      <c r="Q347" s="47" t="e">
        <f>_xll.BDP($D347,$Q$5)/1000000</f>
        <v>#VALUE!</v>
      </c>
      <c r="R347" s="47" t="str">
        <f>_xll.BDP($D347,$R$5)</f>
        <v>#N/A N/A</v>
      </c>
      <c r="S347" s="47" t="e">
        <f t="shared" si="32"/>
        <v>#VALUE!</v>
      </c>
      <c r="T347" s="40">
        <f>_xll.BDP($D347,$T$5)</f>
        <v>-1.8338125481515331</v>
      </c>
      <c r="U347" s="2">
        <f>VLOOKUP($D347,DATA!$B$3:$G$2400,6,0)</f>
        <v>0</v>
      </c>
      <c r="V347" s="2">
        <f>VLOOKUP($D347,DATA!$B$3:$AY$2400,47,0)</f>
        <v>0</v>
      </c>
      <c r="W347" s="2">
        <f>VLOOKUP($D347,DATA!$B$3:$AY$2400,48,0)</f>
        <v>0</v>
      </c>
      <c r="X347" s="2">
        <f>VLOOKUP($D347,DATA!$B$3:$AY$2400,49,0)</f>
        <v>0</v>
      </c>
      <c r="Y347" s="44">
        <f>VLOOKUP($D347,DATA!$B$3:$AY$2400,50,0)</f>
        <v>0</v>
      </c>
      <c r="Z347" s="45" t="e">
        <f t="shared" si="33"/>
        <v>#VALUE!</v>
      </c>
      <c r="AA347" s="42" t="str">
        <f>_xll.BDP($D347,$AA$5)</f>
        <v>#N/A N/A</v>
      </c>
      <c r="AB347" s="59" t="e">
        <f t="shared" si="30"/>
        <v>#VALUE!</v>
      </c>
      <c r="AC347" s="41" t="e">
        <f>$AD347/_xll.BDP($D347,$AC$5)-1</f>
        <v>#VALUE!</v>
      </c>
      <c r="AD347" s="36" t="str">
        <f>_xll.BDP($D347,$AD$5)</f>
        <v>#N/A Real Time</v>
      </c>
      <c r="AE347" s="37" t="e">
        <f t="shared" si="31"/>
        <v>#VALUE!</v>
      </c>
      <c r="AF347" s="38" t="str">
        <f>_xll.BDP($D347,$AF$5)</f>
        <v>#N/A N/A</v>
      </c>
      <c r="AG347" s="10" t="str">
        <f>_xll.BDP($D347,$AG$5)</f>
        <v>#N/A N/A</v>
      </c>
      <c r="AH347" s="12" t="e">
        <v>#NAME?</v>
      </c>
      <c r="AI347" s="10" t="str">
        <f>_xll.BDP($D347,$AI$5)</f>
        <v>#N/A N/A</v>
      </c>
      <c r="AJ347" s="12" t="e">
        <v>#NAME?</v>
      </c>
    </row>
    <row r="348" spans="3:36" x14ac:dyDescent="0.25">
      <c r="C348">
        <v>343</v>
      </c>
      <c r="D348" s="1" t="str">
        <f>DATA!B345</f>
        <v>TXN US Equity</v>
      </c>
      <c r="E348" s="1" t="str">
        <f>_xll.BDP($D348,$E$5)</f>
        <v>TEXAS INSTRUMENT</v>
      </c>
      <c r="F348" s="2" t="str">
        <f>_xll.BDP($D348,$F$5)</f>
        <v>Semiconductors &amp; Semiconductor</v>
      </c>
      <c r="G348" s="2" t="str">
        <f>_xll.BDP($D348,$G$5)</f>
        <v>Semiconductors</v>
      </c>
      <c r="H348" s="35" t="str">
        <f>_xll.BDP($D348,$H$5)</f>
        <v>26/04/2023</v>
      </c>
      <c r="I348" s="3">
        <f t="shared" ca="1" si="29"/>
        <v>79</v>
      </c>
      <c r="J348" s="2">
        <f>_xll.BDP($D348,$J$5)</f>
        <v>4.6900000000000004</v>
      </c>
      <c r="K348" s="2" t="str">
        <f>_xll.BDP($D348,$K$5)</f>
        <v>30/01/2023</v>
      </c>
      <c r="L348" s="2" t="str">
        <f>_xll.BDP($D348,$L$5)</f>
        <v>14/02/2023</v>
      </c>
      <c r="M348" s="1" t="str">
        <f>_xll.BDP($D348,$M$5)</f>
        <v>UNITED STATES</v>
      </c>
      <c r="N348" s="1" t="str">
        <f>_xll.BDP($D348,$N$5)</f>
        <v>USD</v>
      </c>
      <c r="O348" s="4">
        <f>_xll.BDP($D348,$O$5)</f>
        <v>13.092335664335664</v>
      </c>
      <c r="P348" s="40">
        <f>_xll.BDP($D348,$P$5)</f>
        <v>19.073442995068149</v>
      </c>
      <c r="Q348" s="47">
        <f>_xll.BDP($D348,$Q$5)/1000000</f>
        <v>164331.35886529999</v>
      </c>
      <c r="R348" s="47">
        <f>_xll.BDP($D348,$R$5)</f>
        <v>164418.35886529999</v>
      </c>
      <c r="S348" s="47">
        <f t="shared" si="32"/>
        <v>87</v>
      </c>
      <c r="T348" s="40">
        <f>_xll.BDP($D348,$T$5)</f>
        <v>7.8244446443025452E-3</v>
      </c>
      <c r="U348" s="2">
        <f>VLOOKUP($D348,DATA!$B$3:$G$2400,6,0)</f>
        <v>0</v>
      </c>
      <c r="V348" s="2">
        <f>VLOOKUP($D348,DATA!$B$3:$AY$2400,47,0)</f>
        <v>0</v>
      </c>
      <c r="W348" s="2">
        <f>VLOOKUP($D348,DATA!$B$3:$AY$2400,48,0)</f>
        <v>0</v>
      </c>
      <c r="X348" s="2">
        <f>VLOOKUP($D348,DATA!$B$3:$AY$2400,49,0)</f>
        <v>0</v>
      </c>
      <c r="Y348" s="44">
        <f>VLOOKUP($D348,DATA!$B$3:$AY$2400,50,0)</f>
        <v>0</v>
      </c>
      <c r="Z348" s="45">
        <f t="shared" si="33"/>
        <v>-1</v>
      </c>
      <c r="AA348" s="42">
        <f>_xll.BDP($D348,$AA$5)</f>
        <v>182.03572082519531</v>
      </c>
      <c r="AB348" s="59">
        <f t="shared" si="30"/>
        <v>2.4545449925399421E-3</v>
      </c>
      <c r="AC348" s="41">
        <f>$AD348/_xll.BDP($D348,$AC$5)-1</f>
        <v>9.9080014526086391E-2</v>
      </c>
      <c r="AD348" s="36">
        <f>_xll.BDP($D348,$AD$5)</f>
        <v>181.59</v>
      </c>
      <c r="AE348" s="37">
        <f t="shared" si="31"/>
        <v>-3.8548378214658769E-3</v>
      </c>
      <c r="AF348" s="38">
        <f>_xll.BDP($D348,$AF$5)</f>
        <v>182.29</v>
      </c>
      <c r="AG348" s="10">
        <f>_xll.BDP($D348,$AG$5)</f>
        <v>191.34</v>
      </c>
      <c r="AH348" s="12" t="e">
        <v>#NAME?</v>
      </c>
      <c r="AI348" s="10">
        <f>_xll.BDP($D348,$AI$5)</f>
        <v>144.4589</v>
      </c>
      <c r="AJ348" s="12" t="e">
        <v>#NAME?</v>
      </c>
    </row>
    <row r="349" spans="3:36" x14ac:dyDescent="0.25">
      <c r="C349">
        <v>344</v>
      </c>
      <c r="D349" s="1" t="str">
        <f>DATA!B346</f>
        <v>SWKS US Equity</v>
      </c>
      <c r="E349" s="1" t="str">
        <f>_xll.BDP($D349,$E$5)</f>
        <v>SKYWORKS SOLUTIO</v>
      </c>
      <c r="F349" s="2" t="str">
        <f>_xll.BDP($D349,$F$5)</f>
        <v>Semiconductors &amp; Semiconductor</v>
      </c>
      <c r="G349" s="2" t="str">
        <f>_xll.BDP($D349,$G$5)</f>
        <v>Semiconductors</v>
      </c>
      <c r="H349" s="35" t="str">
        <f>_xll.BDP($D349,$H$5)</f>
        <v>06/02/2023</v>
      </c>
      <c r="I349" s="3">
        <f t="shared" ca="1" si="29"/>
        <v>0</v>
      </c>
      <c r="J349" s="2">
        <f>_xll.BDP($D349,$J$5)</f>
        <v>2.2999999999999998</v>
      </c>
      <c r="K349" s="2" t="str">
        <f>_xll.BDP($D349,$K$5)</f>
        <v>21/11/2022</v>
      </c>
      <c r="L349" s="2" t="str">
        <f>_xll.BDP($D349,$L$5)</f>
        <v>13/12/2022</v>
      </c>
      <c r="M349" s="1" t="str">
        <f>_xll.BDP($D349,$M$5)</f>
        <v>UNITED STATES</v>
      </c>
      <c r="N349" s="1" t="str">
        <f>_xll.BDP($D349,$N$5)</f>
        <v>USD</v>
      </c>
      <c r="O349" s="4">
        <f>_xll.BDP($D349,$O$5)</f>
        <v>6.6853515776751422</v>
      </c>
      <c r="P349" s="40">
        <f>_xll.BDP($D349,$P$5)</f>
        <v>12.764231729912199</v>
      </c>
      <c r="Q349" s="47">
        <f>_xll.BDP($D349,$Q$5)/1000000</f>
        <v>17545.177098324999</v>
      </c>
      <c r="R349" s="47">
        <f>_xll.BDP($D349,$R$5)</f>
        <v>19372.877098325</v>
      </c>
      <c r="S349" s="47">
        <f t="shared" si="32"/>
        <v>1827.7000000000007</v>
      </c>
      <c r="T349" s="40">
        <f>_xll.BDP($D349,$T$5)</f>
        <v>0.82436516169771323</v>
      </c>
      <c r="U349" s="2">
        <f>VLOOKUP($D349,DATA!$B$3:$G$2400,6,0)</f>
        <v>0</v>
      </c>
      <c r="V349" s="2">
        <f>VLOOKUP($D349,DATA!$B$3:$AY$2400,47,0)</f>
        <v>0</v>
      </c>
      <c r="W349" s="2">
        <f>VLOOKUP($D349,DATA!$B$3:$AY$2400,48,0)</f>
        <v>0</v>
      </c>
      <c r="X349" s="2">
        <f>VLOOKUP($D349,DATA!$B$3:$AY$2400,49,0)</f>
        <v>0</v>
      </c>
      <c r="Y349" s="44">
        <f>VLOOKUP($D349,DATA!$B$3:$AY$2400,50,0)</f>
        <v>0</v>
      </c>
      <c r="Z349" s="45">
        <f t="shared" si="33"/>
        <v>-1</v>
      </c>
      <c r="AA349" s="42">
        <f>_xll.BDP($D349,$AA$5)</f>
        <v>117.09999847412109</v>
      </c>
      <c r="AB349" s="59">
        <f t="shared" si="30"/>
        <v>5.9440861975220249E-2</v>
      </c>
      <c r="AC349" s="41">
        <f>$AD349/_xll.BDP($D349,$AC$5)-1</f>
        <v>0.21288269505102608</v>
      </c>
      <c r="AD349" s="36">
        <f>_xll.BDP($D349,$AD$5)</f>
        <v>110.53</v>
      </c>
      <c r="AE349" s="37">
        <f t="shared" si="31"/>
        <v>-1.7642269067221595E-2</v>
      </c>
      <c r="AF349" s="38">
        <f>_xll.BDP($D349,$AF$5)</f>
        <v>112.48</v>
      </c>
      <c r="AG349" s="10">
        <f>_xll.BDP($D349,$AG$5)</f>
        <v>145.82</v>
      </c>
      <c r="AH349" s="12" t="e">
        <v>#NAME?</v>
      </c>
      <c r="AI349" s="10">
        <f>_xll.BDP($D349,$AI$5)</f>
        <v>76.16</v>
      </c>
      <c r="AJ349" s="12" t="e">
        <v>#NAME?</v>
      </c>
    </row>
    <row r="350" spans="3:36" x14ac:dyDescent="0.25">
      <c r="C350">
        <v>345</v>
      </c>
      <c r="D350" s="1" t="str">
        <f>DATA!B347</f>
        <v>IPGP US Equity</v>
      </c>
      <c r="E350" s="1" t="str">
        <f>_xll.BDP($D350,$E$5)</f>
        <v>IPG PHOTONICS</v>
      </c>
      <c r="F350" s="2" t="str">
        <f>_xll.BDP($D350,$F$5)</f>
        <v>Electronic Equipment, Instrume</v>
      </c>
      <c r="G350" s="2" t="str">
        <f>_xll.BDP($D350,$G$5)</f>
        <v>Electronic Manufacturing Servi</v>
      </c>
      <c r="H350" s="35" t="str">
        <f>_xll.BDP($D350,$H$5)</f>
        <v>14/02/2023</v>
      </c>
      <c r="I350" s="3">
        <f t="shared" ca="1" si="29"/>
        <v>8</v>
      </c>
      <c r="J350" s="2">
        <f>_xll.BDP($D350,$J$5)</f>
        <v>0</v>
      </c>
      <c r="K350" s="2" t="str">
        <f>_xll.BDP($D350,$K$5)</f>
        <v>19/12/2012</v>
      </c>
      <c r="L350" s="2" t="str">
        <f>_xll.BDP($D350,$L$5)</f>
        <v>28/12/2012</v>
      </c>
      <c r="M350" s="1" t="str">
        <f>_xll.BDP($D350,$M$5)</f>
        <v>UNITED STATES</v>
      </c>
      <c r="N350" s="1" t="str">
        <f>_xll.BDP($D350,$N$5)</f>
        <v>USD</v>
      </c>
      <c r="O350" s="4">
        <f>_xll.BDP($D350,$O$5)</f>
        <v>16.7796761468753</v>
      </c>
      <c r="P350" s="40">
        <f>_xll.BDP($D350,$P$5)</f>
        <v>21.97021720021614</v>
      </c>
      <c r="Q350" s="47">
        <f>_xll.BDP($D350,$Q$5)/1000000</f>
        <v>5477.6860977549995</v>
      </c>
      <c r="R350" s="47">
        <f>_xll.BDP($D350,$R$5)</f>
        <v>4264.6220977549992</v>
      </c>
      <c r="S350" s="47">
        <f t="shared" si="32"/>
        <v>-1213.0640000000003</v>
      </c>
      <c r="T350" s="40">
        <f>_xll.BDP($D350,$T$5)</f>
        <v>-2.7508367726427503</v>
      </c>
      <c r="U350" s="2">
        <f>VLOOKUP($D350,DATA!$B$3:$G$2400,6,0)</f>
        <v>0</v>
      </c>
      <c r="V350" s="2">
        <f>VLOOKUP($D350,DATA!$B$3:$AY$2400,47,0)</f>
        <v>0</v>
      </c>
      <c r="W350" s="2">
        <f>VLOOKUP($D350,DATA!$B$3:$AY$2400,48,0)</f>
        <v>0</v>
      </c>
      <c r="X350" s="2">
        <f>VLOOKUP($D350,DATA!$B$3:$AY$2400,49,0)</f>
        <v>0</v>
      </c>
      <c r="Y350" s="44">
        <f>VLOOKUP($D350,DATA!$B$3:$AY$2400,50,0)</f>
        <v>0</v>
      </c>
      <c r="Z350" s="45">
        <f t="shared" si="33"/>
        <v>-1</v>
      </c>
      <c r="AA350" s="42">
        <f>_xll.BDP($D350,$AA$5)</f>
        <v>107</v>
      </c>
      <c r="AB350" s="59">
        <f t="shared" si="30"/>
        <v>-5.2090715804394061E-2</v>
      </c>
      <c r="AC350" s="41">
        <f>$AD350/_xll.BDP($D350,$AC$5)-1</f>
        <v>0.19235238195838167</v>
      </c>
      <c r="AD350" s="36">
        <f>_xll.BDP($D350,$AD$5)</f>
        <v>112.88</v>
      </c>
      <c r="AE350" s="37">
        <f t="shared" si="31"/>
        <v>-2.0818568391211982E-2</v>
      </c>
      <c r="AF350" s="38">
        <f>_xll.BDP($D350,$AF$5)</f>
        <v>115.23</v>
      </c>
      <c r="AG350" s="10">
        <f>_xll.BDP($D350,$AG$5)</f>
        <v>161.97</v>
      </c>
      <c r="AH350" s="12" t="e">
        <v>#NAME?</v>
      </c>
      <c r="AI350" s="10">
        <f>_xll.BDP($D350,$AI$5)</f>
        <v>79.875</v>
      </c>
      <c r="AJ350" s="12" t="e">
        <v>#NAME?</v>
      </c>
    </row>
    <row r="351" spans="3:36" x14ac:dyDescent="0.25">
      <c r="C351">
        <v>346</v>
      </c>
      <c r="D351" s="1" t="str">
        <f>DATA!B348</f>
        <v>AVGO US Equity</v>
      </c>
      <c r="E351" s="1" t="str">
        <f>_xll.BDP($D351,$E$5)</f>
        <v>BROADCOM INC</v>
      </c>
      <c r="F351" s="2" t="str">
        <f>_xll.BDP($D351,$F$5)</f>
        <v>Semiconductors &amp; Semiconductor</v>
      </c>
      <c r="G351" s="2" t="str">
        <f>_xll.BDP($D351,$G$5)</f>
        <v>Semiconductors</v>
      </c>
      <c r="H351" s="35" t="str">
        <f>_xll.BDP($D351,$H$5)</f>
        <v>02/03/2023</v>
      </c>
      <c r="I351" s="3">
        <f t="shared" ca="1" si="29"/>
        <v>24</v>
      </c>
      <c r="J351" s="2">
        <f>_xll.BDP($D351,$J$5)</f>
        <v>16.399999999999999</v>
      </c>
      <c r="K351" s="2" t="str">
        <f>_xll.BDP($D351,$K$5)</f>
        <v>19/12/2022</v>
      </c>
      <c r="L351" s="2" t="str">
        <f>_xll.BDP($D351,$L$5)</f>
        <v>30/12/2022</v>
      </c>
      <c r="M351" s="1" t="str">
        <f>_xll.BDP($D351,$M$5)</f>
        <v>UNITED STATES</v>
      </c>
      <c r="N351" s="1" t="str">
        <f>_xll.BDP($D351,$N$5)</f>
        <v>USD</v>
      </c>
      <c r="O351" s="4">
        <f>_xll.BDP($D351,$O$5)</f>
        <v>11.559956887702729</v>
      </c>
      <c r="P351" s="40">
        <f>_xll.BDP($D351,$P$5)</f>
        <v>21.837626702896348</v>
      </c>
      <c r="Q351" s="47">
        <f>_xll.BDP($D351,$Q$5)/1000000</f>
        <v>248604.64354739999</v>
      </c>
      <c r="R351" s="47">
        <f>_xll.BDP($D351,$R$5)</f>
        <v>276166.64354740002</v>
      </c>
      <c r="S351" s="47">
        <f t="shared" si="32"/>
        <v>27562.000000000029</v>
      </c>
      <c r="T351" s="40">
        <f>_xll.BDP($D351,$T$5)</f>
        <v>1.4348482482169815</v>
      </c>
      <c r="U351" s="2">
        <f>VLOOKUP($D351,DATA!$B$3:$G$2400,6,0)</f>
        <v>0</v>
      </c>
      <c r="V351" s="2">
        <f>VLOOKUP($D351,DATA!$B$3:$AY$2400,47,0)</f>
        <v>0</v>
      </c>
      <c r="W351" s="2">
        <f>VLOOKUP($D351,DATA!$B$3:$AY$2400,48,0)</f>
        <v>0</v>
      </c>
      <c r="X351" s="2">
        <f>VLOOKUP($D351,DATA!$B$3:$AY$2400,49,0)</f>
        <v>0</v>
      </c>
      <c r="Y351" s="44">
        <f>VLOOKUP($D351,DATA!$B$3:$AY$2400,50,0)</f>
        <v>0</v>
      </c>
      <c r="Z351" s="45">
        <f t="shared" si="33"/>
        <v>-1</v>
      </c>
      <c r="AA351" s="42">
        <f>_xll.BDP($D351,$AA$5)</f>
        <v>651.04547119140625</v>
      </c>
      <c r="AB351" s="59">
        <f t="shared" si="30"/>
        <v>8.3865468878762561E-2</v>
      </c>
      <c r="AC351" s="41">
        <f>$AD351/_xll.BDP($D351,$AC$5)-1</f>
        <v>7.4293992452560076E-2</v>
      </c>
      <c r="AD351" s="36">
        <f>_xll.BDP($D351,$AD$5)</f>
        <v>600.66999999999996</v>
      </c>
      <c r="AE351" s="37">
        <f t="shared" si="31"/>
        <v>5.0776632760083816E-3</v>
      </c>
      <c r="AF351" s="38">
        <f>_xll.BDP($D351,$AF$5)</f>
        <v>597.62</v>
      </c>
      <c r="AG351" s="10">
        <f>_xll.BDP($D351,$AG$5)</f>
        <v>645.30999999999995</v>
      </c>
      <c r="AH351" s="12" t="e">
        <v>#NAME?</v>
      </c>
      <c r="AI351" s="10">
        <f>_xll.BDP($D351,$AI$5)</f>
        <v>415.06819999999999</v>
      </c>
      <c r="AJ351" s="12" t="e">
        <v>#NAME?</v>
      </c>
    </row>
    <row r="352" spans="3:36" x14ac:dyDescent="0.25">
      <c r="C352">
        <v>347</v>
      </c>
      <c r="D352" s="1" t="str">
        <f>DATA!B349</f>
        <v>INTC US Equity</v>
      </c>
      <c r="E352" s="1" t="str">
        <f>_xll.BDP($D352,$E$5)</f>
        <v>INTEL CORP</v>
      </c>
      <c r="F352" s="2" t="str">
        <f>_xll.BDP($D352,$F$5)</f>
        <v>Semiconductors &amp; Semiconductor</v>
      </c>
      <c r="G352" s="2" t="str">
        <f>_xll.BDP($D352,$G$5)</f>
        <v>Semiconductors</v>
      </c>
      <c r="H352" s="35" t="str">
        <f>_xll.BDP($D352,$H$5)</f>
        <v>28/04/2023</v>
      </c>
      <c r="I352" s="3">
        <f t="shared" ca="1" si="29"/>
        <v>81</v>
      </c>
      <c r="J352" s="2">
        <f>_xll.BDP($D352,$J$5)</f>
        <v>1.46</v>
      </c>
      <c r="K352" s="2" t="str">
        <f>_xll.BDP($D352,$K$5)</f>
        <v>06/02/2023</v>
      </c>
      <c r="L352" s="2" t="str">
        <f>_xll.BDP($D352,$L$5)</f>
        <v>01/03/2023</v>
      </c>
      <c r="M352" s="1" t="str">
        <f>_xll.BDP($D352,$M$5)</f>
        <v>UNITED STATES</v>
      </c>
      <c r="N352" s="1" t="str">
        <f>_xll.BDP($D352,$N$5)</f>
        <v>USD</v>
      </c>
      <c r="O352" s="4">
        <f>_xll.BDP($D352,$O$5)</f>
        <v>7.5803916714276651</v>
      </c>
      <c r="P352" s="40">
        <f>_xll.BDP($D352,$P$5)</f>
        <v>37.447827861749502</v>
      </c>
      <c r="Q352" s="47">
        <f>_xll.BDP($D352,$Q$5)/1000000</f>
        <v>121043.24190000001</v>
      </c>
      <c r="R352" s="47">
        <f>_xll.BDP($D352,$R$5)</f>
        <v>131116.24190000002</v>
      </c>
      <c r="S352" s="47">
        <f t="shared" si="32"/>
        <v>10073.000000000015</v>
      </c>
      <c r="T352" s="40">
        <f>_xll.BDP($D352,$T$5)</f>
        <v>0.53419220508816445</v>
      </c>
      <c r="U352" s="2">
        <f>VLOOKUP($D352,DATA!$B$3:$G$2400,6,0)</f>
        <v>0</v>
      </c>
      <c r="V352" s="2">
        <f>VLOOKUP($D352,DATA!$B$3:$AY$2400,47,0)</f>
        <v>0</v>
      </c>
      <c r="W352" s="2">
        <f>VLOOKUP($D352,DATA!$B$3:$AY$2400,48,0)</f>
        <v>0</v>
      </c>
      <c r="X352" s="2">
        <f>VLOOKUP($D352,DATA!$B$3:$AY$2400,49,0)</f>
        <v>0</v>
      </c>
      <c r="Y352" s="44">
        <f>VLOOKUP($D352,DATA!$B$3:$AY$2400,50,0)</f>
        <v>0</v>
      </c>
      <c r="Z352" s="45">
        <f t="shared" si="33"/>
        <v>-1</v>
      </c>
      <c r="AA352" s="42">
        <f>_xll.BDP($D352,$AA$5)</f>
        <v>28.178787231445313</v>
      </c>
      <c r="AB352" s="59">
        <f t="shared" si="30"/>
        <v>-3.2487992053379822E-2</v>
      </c>
      <c r="AC352" s="41">
        <f>$AD352/_xll.BDP($D352,$AC$5)-1</f>
        <v>0.10196746121831257</v>
      </c>
      <c r="AD352" s="36">
        <f>_xll.BDP($D352,$AD$5)</f>
        <v>29.125</v>
      </c>
      <c r="AE352" s="37">
        <f t="shared" si="31"/>
        <v>-4.1030042918454947E-2</v>
      </c>
      <c r="AF352" s="38">
        <f>_xll.BDP($D352,$AF$5)</f>
        <v>30.32</v>
      </c>
      <c r="AG352" s="10">
        <f>_xll.BDP($D352,$AG$5)</f>
        <v>52.51</v>
      </c>
      <c r="AH352" s="12" t="e">
        <v>#NAME?</v>
      </c>
      <c r="AI352" s="10">
        <f>_xll.BDP($D352,$AI$5)</f>
        <v>24.59</v>
      </c>
      <c r="AJ352" s="12" t="e">
        <v>#NAME?</v>
      </c>
    </row>
    <row r="353" spans="3:36" x14ac:dyDescent="0.25">
      <c r="C353">
        <v>348</v>
      </c>
      <c r="D353" s="1" t="str">
        <f>DATA!B350</f>
        <v>MPWR US Equity</v>
      </c>
      <c r="E353" s="1" t="str">
        <f>_xll.BDP($D353,$E$5)</f>
        <v>MONOLITHIC POWER</v>
      </c>
      <c r="F353" s="2" t="str">
        <f>_xll.BDP($D353,$F$5)</f>
        <v>Semiconductors &amp; Semiconductor</v>
      </c>
      <c r="G353" s="2" t="str">
        <f>_xll.BDP($D353,$G$5)</f>
        <v>Semiconductors</v>
      </c>
      <c r="H353" s="35" t="str">
        <f>_xll.BDP($D353,$H$5)</f>
        <v>08/02/2023</v>
      </c>
      <c r="I353" s="3">
        <f t="shared" ca="1" si="29"/>
        <v>2</v>
      </c>
      <c r="J353" s="2">
        <f>_xll.BDP($D353,$J$5)</f>
        <v>2.4</v>
      </c>
      <c r="K353" s="2" t="str">
        <f>_xll.BDP($D353,$K$5)</f>
        <v>29/12/2022</v>
      </c>
      <c r="L353" s="2" t="str">
        <f>_xll.BDP($D353,$L$5)</f>
        <v>13/01/2023</v>
      </c>
      <c r="M353" s="1" t="str">
        <f>_xll.BDP($D353,$M$5)</f>
        <v>UNITED STATES</v>
      </c>
      <c r="N353" s="1" t="str">
        <f>_xll.BDP($D353,$N$5)</f>
        <v>USD</v>
      </c>
      <c r="O353" s="4">
        <f>_xll.BDP($D353,$O$5)</f>
        <v>72.586034965792905</v>
      </c>
      <c r="P353" s="40">
        <f>_xll.BDP($D353,$P$5)</f>
        <v>55.738859629381061</v>
      </c>
      <c r="Q353" s="47">
        <f>_xll.BDP($D353,$Q$5)/1000000</f>
        <v>21381.611580000001</v>
      </c>
      <c r="R353" s="47">
        <f>_xll.BDP($D353,$R$5)</f>
        <v>20649.704580000001</v>
      </c>
      <c r="S353" s="47">
        <f t="shared" si="32"/>
        <v>-731.90699999999924</v>
      </c>
      <c r="T353" s="40">
        <f>_xll.BDP($D353,$T$5)</f>
        <v>-1.4264912820952598</v>
      </c>
      <c r="U353" s="2">
        <f>VLOOKUP($D353,DATA!$B$3:$G$2400,6,0)</f>
        <v>0</v>
      </c>
      <c r="V353" s="2">
        <f>VLOOKUP($D353,DATA!$B$3:$AY$2400,47,0)</f>
        <v>0</v>
      </c>
      <c r="W353" s="2">
        <f>VLOOKUP($D353,DATA!$B$3:$AY$2400,48,0)</f>
        <v>0</v>
      </c>
      <c r="X353" s="2">
        <f>VLOOKUP($D353,DATA!$B$3:$AY$2400,49,0)</f>
        <v>0</v>
      </c>
      <c r="Y353" s="44">
        <f>VLOOKUP($D353,DATA!$B$3:$AY$2400,50,0)</f>
        <v>0</v>
      </c>
      <c r="Z353" s="45">
        <f t="shared" si="33"/>
        <v>-1</v>
      </c>
      <c r="AA353" s="42">
        <f>_xll.BDP($D353,$AA$5)</f>
        <v>468.66665649414063</v>
      </c>
      <c r="AB353" s="59">
        <f t="shared" si="30"/>
        <v>2.7428519898150094E-2</v>
      </c>
      <c r="AC353" s="41">
        <f>$AD353/_xll.BDP($D353,$AC$5)-1</f>
        <v>0.28999462684878807</v>
      </c>
      <c r="AD353" s="36">
        <f>_xll.BDP($D353,$AD$5)</f>
        <v>456.15499999999997</v>
      </c>
      <c r="AE353" s="37">
        <f t="shared" si="31"/>
        <v>-3.1787440672586875E-4</v>
      </c>
      <c r="AF353" s="38">
        <f>_xll.BDP($D353,$AF$5)</f>
        <v>456.3</v>
      </c>
      <c r="AG353" s="10">
        <f>_xll.BDP($D353,$AG$5)</f>
        <v>541.39</v>
      </c>
      <c r="AH353" s="12" t="e">
        <v>#NAME?</v>
      </c>
      <c r="AI353" s="10">
        <f>_xll.BDP($D353,$AI$5)</f>
        <v>301.69</v>
      </c>
      <c r="AJ353" s="12" t="e">
        <v>#NAME?</v>
      </c>
    </row>
    <row r="354" spans="3:36" x14ac:dyDescent="0.25">
      <c r="C354">
        <v>349</v>
      </c>
      <c r="D354" s="1" t="str">
        <f>DATA!B351</f>
        <v>MXIM US Equity</v>
      </c>
      <c r="E354" s="1" t="str">
        <f>_xll.BDP($D354,$E$5)</f>
        <v>MAXIM INTEGRATED</v>
      </c>
      <c r="F354" s="2" t="str">
        <f>_xll.BDP($D354,$F$5)</f>
        <v>Semiconductors &amp; Semiconductor</v>
      </c>
      <c r="G354" s="2" t="str">
        <f>_xll.BDP($D354,$G$5)</f>
        <v>Semiconductors</v>
      </c>
      <c r="H354" s="35" t="str">
        <f>_xll.BDP($D354,$H$5)</f>
        <v>#N/A N/A</v>
      </c>
      <c r="I354" s="3" t="e">
        <f t="shared" ca="1" si="29"/>
        <v>#VALUE!</v>
      </c>
      <c r="J354" s="2">
        <f>_xll.BDP($D354,$J$5)</f>
        <v>0.48</v>
      </c>
      <c r="K354" s="2" t="str">
        <f>_xll.BDP($D354,$K$5)</f>
        <v>28/08/2020</v>
      </c>
      <c r="L354" s="2" t="str">
        <f>_xll.BDP($D354,$L$5)</f>
        <v>#N/A Field Not Applicable</v>
      </c>
      <c r="M354" s="1" t="str">
        <f>_xll.BDP($D354,$M$5)</f>
        <v>UNITED STATES</v>
      </c>
      <c r="N354" s="1" t="str">
        <f>_xll.BDP($D354,$N$5)</f>
        <v>USD</v>
      </c>
      <c r="O354" s="4">
        <f>_xll.BDP($D354,$O$5)</f>
        <v>23.560728582909288</v>
      </c>
      <c r="P354" s="40" t="str">
        <f>_xll.BDP($D354,$P$5)</f>
        <v>#N/A N/A</v>
      </c>
      <c r="Q354" s="47" t="e">
        <f>_xll.BDP($D354,$Q$5)/1000000</f>
        <v>#VALUE!</v>
      </c>
      <c r="R354" s="47" t="str">
        <f>_xll.BDP($D354,$R$5)</f>
        <v>#N/A N/A</v>
      </c>
      <c r="S354" s="47" t="e">
        <f t="shared" si="32"/>
        <v>#VALUE!</v>
      </c>
      <c r="T354" s="40">
        <f>_xll.BDP($D354,$T$5)</f>
        <v>-1.179955342914814</v>
      </c>
      <c r="U354" s="2">
        <f>VLOOKUP($D354,DATA!$B$3:$G$2400,6,0)</f>
        <v>0</v>
      </c>
      <c r="V354" s="2">
        <f>VLOOKUP($D354,DATA!$B$3:$AY$2400,47,0)</f>
        <v>0</v>
      </c>
      <c r="W354" s="2">
        <f>VLOOKUP($D354,DATA!$B$3:$AY$2400,48,0)</f>
        <v>0</v>
      </c>
      <c r="X354" s="2">
        <f>VLOOKUP($D354,DATA!$B$3:$AY$2400,49,0)</f>
        <v>0</v>
      </c>
      <c r="Y354" s="44">
        <f>VLOOKUP($D354,DATA!$B$3:$AY$2400,50,0)</f>
        <v>0</v>
      </c>
      <c r="Z354" s="45" t="e">
        <f t="shared" si="33"/>
        <v>#VALUE!</v>
      </c>
      <c r="AA354" s="42" t="str">
        <f>_xll.BDP($D354,$AA$5)</f>
        <v>#N/A N/A</v>
      </c>
      <c r="AB354" s="59" t="e">
        <f t="shared" si="30"/>
        <v>#VALUE!</v>
      </c>
      <c r="AC354" s="41" t="e">
        <f>$AD354/_xll.BDP($D354,$AC$5)-1</f>
        <v>#VALUE!</v>
      </c>
      <c r="AD354" s="36" t="str">
        <f>_xll.BDP($D354,$AD$5)</f>
        <v>#N/A Real Time</v>
      </c>
      <c r="AE354" s="37" t="e">
        <f t="shared" si="31"/>
        <v>#VALUE!</v>
      </c>
      <c r="AF354" s="38" t="str">
        <f>_xll.BDP($D354,$AF$5)</f>
        <v>#N/A N/A</v>
      </c>
      <c r="AG354" s="10" t="str">
        <f>_xll.BDP($D354,$AG$5)</f>
        <v>#N/A N/A</v>
      </c>
      <c r="AH354" s="12" t="e">
        <v>#NAME?</v>
      </c>
      <c r="AI354" s="10" t="str">
        <f>_xll.BDP($D354,$AI$5)</f>
        <v>#N/A N/A</v>
      </c>
      <c r="AJ354" s="12" t="e">
        <v>#NAME?</v>
      </c>
    </row>
    <row r="355" spans="3:36" x14ac:dyDescent="0.25">
      <c r="C355">
        <v>350</v>
      </c>
      <c r="D355" s="1" t="str">
        <f>DATA!B352</f>
        <v>QCOM US Equity</v>
      </c>
      <c r="E355" s="1" t="str">
        <f>_xll.BDP($D355,$E$5)</f>
        <v>QUALCOMM INC</v>
      </c>
      <c r="F355" s="2" t="str">
        <f>_xll.BDP($D355,$F$5)</f>
        <v>Semiconductors &amp; Semiconductor</v>
      </c>
      <c r="G355" s="2" t="str">
        <f>_xll.BDP($D355,$G$5)</f>
        <v>Semiconductors</v>
      </c>
      <c r="H355" s="35" t="str">
        <f>_xll.BDP($D355,$H$5)</f>
        <v>27/04/2023</v>
      </c>
      <c r="I355" s="3">
        <f t="shared" ca="1" si="29"/>
        <v>80</v>
      </c>
      <c r="J355" s="2">
        <f>_xll.BDP($D355,$J$5)</f>
        <v>2.86</v>
      </c>
      <c r="K355" s="2" t="str">
        <f>_xll.BDP($D355,$K$5)</f>
        <v>01/03/2023</v>
      </c>
      <c r="L355" s="2" t="str">
        <f>_xll.BDP($D355,$L$5)</f>
        <v>23/03/2023</v>
      </c>
      <c r="M355" s="1" t="str">
        <f>_xll.BDP($D355,$M$5)</f>
        <v>UNITED STATES</v>
      </c>
      <c r="N355" s="1" t="str">
        <f>_xll.BDP($D355,$N$5)</f>
        <v>USD</v>
      </c>
      <c r="O355" s="4">
        <f>_xll.BDP($D355,$O$5)</f>
        <v>8.0043415411674168</v>
      </c>
      <c r="P355" s="40">
        <f>_xll.BDP($D355,$P$5)</f>
        <v>11.964875408011032</v>
      </c>
      <c r="Q355" s="47">
        <f>_xll.BDP($D355,$Q$5)/1000000</f>
        <v>148640.65</v>
      </c>
      <c r="R355" s="47">
        <f>_xll.BDP($D355,$R$5)</f>
        <v>157279.65</v>
      </c>
      <c r="S355" s="47">
        <f t="shared" si="32"/>
        <v>8639</v>
      </c>
      <c r="T355" s="40">
        <f>_xll.BDP($D355,$T$5)</f>
        <v>0.53277829170521118</v>
      </c>
      <c r="U355" s="2">
        <f>VLOOKUP($D355,DATA!$B$3:$G$2400,6,0)</f>
        <v>0</v>
      </c>
      <c r="V355" s="2">
        <f>VLOOKUP($D355,DATA!$B$3:$AY$2400,47,0)</f>
        <v>0</v>
      </c>
      <c r="W355" s="2">
        <f>VLOOKUP($D355,DATA!$B$3:$AY$2400,48,0)</f>
        <v>0</v>
      </c>
      <c r="X355" s="2">
        <f>VLOOKUP($D355,DATA!$B$3:$AY$2400,49,0)</f>
        <v>0</v>
      </c>
      <c r="Y355" s="44">
        <f>VLOOKUP($D355,DATA!$B$3:$AY$2400,50,0)</f>
        <v>0</v>
      </c>
      <c r="Z355" s="45">
        <f t="shared" si="33"/>
        <v>-1</v>
      </c>
      <c r="AA355" s="42">
        <f>_xll.BDP($D355,$AA$5)</f>
        <v>149.44999694824219</v>
      </c>
      <c r="AB355" s="59">
        <f t="shared" si="30"/>
        <v>0.11613141858283926</v>
      </c>
      <c r="AC355" s="41">
        <f>$AD355/_xll.BDP($D355,$AC$5)-1</f>
        <v>0.21793705657631435</v>
      </c>
      <c r="AD355" s="36">
        <f>_xll.BDP($D355,$AD$5)</f>
        <v>133.9</v>
      </c>
      <c r="AE355" s="37">
        <f t="shared" si="31"/>
        <v>-8.3644510828977184E-3</v>
      </c>
      <c r="AF355" s="38">
        <f>_xll.BDP($D355,$AF$5)</f>
        <v>135.02000000000001</v>
      </c>
      <c r="AG355" s="10">
        <f>_xll.BDP($D355,$AG$5)</f>
        <v>184</v>
      </c>
      <c r="AH355" s="12" t="e">
        <v>#NAME?</v>
      </c>
      <c r="AI355" s="10">
        <f>_xll.BDP($D355,$AI$5)</f>
        <v>101.93</v>
      </c>
      <c r="AJ355" s="12" t="e">
        <v>#NAME?</v>
      </c>
    </row>
    <row r="356" spans="3:36" x14ac:dyDescent="0.25">
      <c r="C356">
        <v>351</v>
      </c>
      <c r="D356" s="1" t="str">
        <f>DATA!B353</f>
        <v>TER US Equity</v>
      </c>
      <c r="E356" s="1" t="str">
        <f>_xll.BDP($D356,$E$5)</f>
        <v>TERADYNE INC</v>
      </c>
      <c r="F356" s="2" t="str">
        <f>_xll.BDP($D356,$F$5)</f>
        <v>Semiconductors &amp; Semiconductor</v>
      </c>
      <c r="G356" s="2" t="str">
        <f>_xll.BDP($D356,$G$5)</f>
        <v>Semiconductor Equipment</v>
      </c>
      <c r="H356" s="35" t="str">
        <f>_xll.BDP($D356,$H$5)</f>
        <v>26/04/2023</v>
      </c>
      <c r="I356" s="3">
        <f t="shared" ca="1" si="29"/>
        <v>79</v>
      </c>
      <c r="J356" s="2">
        <f>_xll.BDP($D356,$J$5)</f>
        <v>0.44</v>
      </c>
      <c r="K356" s="2" t="str">
        <f>_xll.BDP($D356,$K$5)</f>
        <v>16/02/2023</v>
      </c>
      <c r="L356" s="2" t="str">
        <f>_xll.BDP($D356,$L$5)</f>
        <v>17/03/2023</v>
      </c>
      <c r="M356" s="1" t="str">
        <f>_xll.BDP($D356,$M$5)</f>
        <v>UNITED STATES</v>
      </c>
      <c r="N356" s="1" t="str">
        <f>_xll.BDP($D356,$N$5)</f>
        <v>USD</v>
      </c>
      <c r="O356" s="4">
        <f>_xll.BDP($D356,$O$5)</f>
        <v>13.424250432099221</v>
      </c>
      <c r="P356" s="40">
        <f>_xll.BDP($D356,$P$5)</f>
        <v>19.269976841625891</v>
      </c>
      <c r="Q356" s="47">
        <f>_xll.BDP($D356,$Q$5)/1000000</f>
        <v>16627.74736623</v>
      </c>
      <c r="R356" s="47">
        <f>_xll.BDP($D356,$R$5)</f>
        <v>15755.47036623</v>
      </c>
      <c r="S356" s="47">
        <f t="shared" si="32"/>
        <v>-872.27700000000004</v>
      </c>
      <c r="T356" s="40">
        <f>_xll.BDP($D356,$T$5)</f>
        <v>-0.92538189055317521</v>
      </c>
      <c r="U356" s="2">
        <f>VLOOKUP($D356,DATA!$B$3:$G$2400,6,0)</f>
        <v>0</v>
      </c>
      <c r="V356" s="2">
        <f>VLOOKUP($D356,DATA!$B$3:$AY$2400,47,0)</f>
        <v>0</v>
      </c>
      <c r="W356" s="2">
        <f>VLOOKUP($D356,DATA!$B$3:$AY$2400,48,0)</f>
        <v>0</v>
      </c>
      <c r="X356" s="2">
        <f>VLOOKUP($D356,DATA!$B$3:$AY$2400,49,0)</f>
        <v>0</v>
      </c>
      <c r="Y356" s="44">
        <f>VLOOKUP($D356,DATA!$B$3:$AY$2400,50,0)</f>
        <v>0</v>
      </c>
      <c r="Z356" s="45">
        <f t="shared" si="33"/>
        <v>-1</v>
      </c>
      <c r="AA356" s="42">
        <f>_xll.BDP($D356,$AA$5)</f>
        <v>113.64736938476563</v>
      </c>
      <c r="AB356" s="59">
        <f t="shared" si="30"/>
        <v>6.2323512663728042E-2</v>
      </c>
      <c r="AC356" s="41">
        <f>$AD356/_xll.BDP($D356,$AC$5)-1</f>
        <v>0.22472810532341159</v>
      </c>
      <c r="AD356" s="36">
        <f>_xll.BDP($D356,$AD$5)</f>
        <v>106.98</v>
      </c>
      <c r="AE356" s="37">
        <f t="shared" si="31"/>
        <v>-9.4410170125256206E-3</v>
      </c>
      <c r="AF356" s="38">
        <f>_xll.BDP($D356,$AF$5)</f>
        <v>107.99</v>
      </c>
      <c r="AG356" s="10">
        <f>_xll.BDP($D356,$AG$5)</f>
        <v>127.29</v>
      </c>
      <c r="AH356" s="12" t="e">
        <v>#NAME?</v>
      </c>
      <c r="AI356" s="10">
        <f>_xll.BDP($D356,$AI$5)</f>
        <v>67.81</v>
      </c>
      <c r="AJ356" s="12" t="e">
        <v>#NAME?</v>
      </c>
    </row>
    <row r="357" spans="3:36" x14ac:dyDescent="0.25">
      <c r="C357">
        <v>352</v>
      </c>
      <c r="D357" s="1" t="str">
        <f>DATA!B354</f>
        <v>KLAC US Equity</v>
      </c>
      <c r="E357" s="1" t="str">
        <f>_xll.BDP($D357,$E$5)</f>
        <v>KLA CORP</v>
      </c>
      <c r="F357" s="2" t="str">
        <f>_xll.BDP($D357,$F$5)</f>
        <v>Semiconductors &amp; Semiconductor</v>
      </c>
      <c r="G357" s="2" t="str">
        <f>_xll.BDP($D357,$G$5)</f>
        <v>Semiconductor Equipment</v>
      </c>
      <c r="H357" s="35" t="str">
        <f>_xll.BDP($D357,$H$5)</f>
        <v>28/04/2023</v>
      </c>
      <c r="I357" s="3">
        <f t="shared" ca="1" si="29"/>
        <v>81</v>
      </c>
      <c r="J357" s="2">
        <f>_xll.BDP($D357,$J$5)</f>
        <v>4.2</v>
      </c>
      <c r="K357" s="2" t="str">
        <f>_xll.BDP($D357,$K$5)</f>
        <v>10/02/2023</v>
      </c>
      <c r="L357" s="2" t="str">
        <f>_xll.BDP($D357,$L$5)</f>
        <v>01/03/2023</v>
      </c>
      <c r="M357" s="1" t="str">
        <f>_xll.BDP($D357,$M$5)</f>
        <v>UNITED STATES</v>
      </c>
      <c r="N357" s="1" t="str">
        <f>_xll.BDP($D357,$N$5)</f>
        <v>USD</v>
      </c>
      <c r="O357" s="4">
        <f>_xll.BDP($D357,$O$5)</f>
        <v>11.470463272126025</v>
      </c>
      <c r="P357" s="40">
        <f>_xll.BDP($D357,$P$5)</f>
        <v>16.086132315650215</v>
      </c>
      <c r="Q357" s="47">
        <f>_xll.BDP($D357,$Q$5)/1000000</f>
        <v>56289.25447072</v>
      </c>
      <c r="R357" s="47">
        <f>_xll.BDP($D357,$R$5)</f>
        <v>59649.260470720001</v>
      </c>
      <c r="S357" s="47">
        <f t="shared" si="32"/>
        <v>3360.0060000000012</v>
      </c>
      <c r="T357" s="40">
        <f>_xll.BDP($D357,$T$5)</f>
        <v>0.72804209462536873</v>
      </c>
      <c r="U357" s="2">
        <f>VLOOKUP($D357,DATA!$B$3:$G$2400,6,0)</f>
        <v>0</v>
      </c>
      <c r="V357" s="2">
        <f>VLOOKUP($D357,DATA!$B$3:$AY$2400,47,0)</f>
        <v>0</v>
      </c>
      <c r="W357" s="2">
        <f>VLOOKUP($D357,DATA!$B$3:$AY$2400,48,0)</f>
        <v>0</v>
      </c>
      <c r="X357" s="2">
        <f>VLOOKUP($D357,DATA!$B$3:$AY$2400,49,0)</f>
        <v>0</v>
      </c>
      <c r="Y357" s="44">
        <f>VLOOKUP($D357,DATA!$B$3:$AY$2400,50,0)</f>
        <v>0</v>
      </c>
      <c r="Z357" s="45">
        <f t="shared" si="33"/>
        <v>-1</v>
      </c>
      <c r="AA357" s="42">
        <f>_xll.BDP($D357,$AA$5)</f>
        <v>438.19049072265625</v>
      </c>
      <c r="AB357" s="59">
        <f t="shared" si="30"/>
        <v>6.8392477501965754E-2</v>
      </c>
      <c r="AC357" s="41">
        <f>$AD357/_xll.BDP($D357,$AC$5)-1</f>
        <v>8.7817945521576624E-2</v>
      </c>
      <c r="AD357" s="36">
        <f>_xll.BDP($D357,$AD$5)</f>
        <v>410.14</v>
      </c>
      <c r="AE357" s="37">
        <f t="shared" si="31"/>
        <v>4.5594187350660861E-3</v>
      </c>
      <c r="AF357" s="38">
        <f>_xll.BDP($D357,$AF$5)</f>
        <v>408.27</v>
      </c>
      <c r="AG357" s="10">
        <f>_xll.BDP($D357,$AG$5)</f>
        <v>429.46</v>
      </c>
      <c r="AH357" s="12" t="e">
        <v>#NAME?</v>
      </c>
      <c r="AI357" s="10">
        <f>_xll.BDP($D357,$AI$5)</f>
        <v>250.2</v>
      </c>
      <c r="AJ357" s="12" t="e">
        <v>#NAME?</v>
      </c>
    </row>
    <row r="358" spans="3:36" x14ac:dyDescent="0.25">
      <c r="C358">
        <v>353</v>
      </c>
      <c r="D358" s="1" t="str">
        <f>DATA!B355</f>
        <v>LRCX US Equity</v>
      </c>
      <c r="E358" s="1" t="str">
        <f>_xll.BDP($D358,$E$5)</f>
        <v>LAM RESEARCH</v>
      </c>
      <c r="F358" s="2" t="str">
        <f>_xll.BDP($D358,$F$5)</f>
        <v>Semiconductors &amp; Semiconductor</v>
      </c>
      <c r="G358" s="2" t="str">
        <f>_xll.BDP($D358,$G$5)</f>
        <v>Semiconductor Equipment</v>
      </c>
      <c r="H358" s="35" t="str">
        <f>_xll.BDP($D358,$H$5)</f>
        <v>20/04/2023</v>
      </c>
      <c r="I358" s="3">
        <f t="shared" ca="1" si="29"/>
        <v>73</v>
      </c>
      <c r="J358" s="2">
        <f>_xll.BDP($D358,$J$5)</f>
        <v>6</v>
      </c>
      <c r="K358" s="2" t="str">
        <f>_xll.BDP($D358,$K$5)</f>
        <v>13/12/2022</v>
      </c>
      <c r="L358" s="2" t="str">
        <f>_xll.BDP($D358,$L$5)</f>
        <v>04/01/2023</v>
      </c>
      <c r="M358" s="1" t="str">
        <f>_xll.BDP($D358,$M$5)</f>
        <v>UNITED STATES</v>
      </c>
      <c r="N358" s="1" t="str">
        <f>_xll.BDP($D358,$N$5)</f>
        <v>USD</v>
      </c>
      <c r="O358" s="4">
        <f>_xll.BDP($D358,$O$5)</f>
        <v>10.997495537108785</v>
      </c>
      <c r="P358" s="40">
        <f>_xll.BDP($D358,$P$5)</f>
        <v>14.049500719654876</v>
      </c>
      <c r="Q358" s="47">
        <f>_xll.BDP($D358,$Q$5)/1000000</f>
        <v>70402.967045749989</v>
      </c>
      <c r="R358" s="47">
        <f>_xll.BDP($D358,$R$5)</f>
        <v>70818.404045749994</v>
      </c>
      <c r="S358" s="47">
        <f t="shared" si="32"/>
        <v>415.43700000000536</v>
      </c>
      <c r="T358" s="40">
        <f>_xll.BDP($D358,$T$5)</f>
        <v>6.5087186972065447E-2</v>
      </c>
      <c r="U358" s="2">
        <f>VLOOKUP($D358,DATA!$B$3:$G$2400,6,0)</f>
        <v>0</v>
      </c>
      <c r="V358" s="2">
        <f>VLOOKUP($D358,DATA!$B$3:$AY$2400,47,0)</f>
        <v>0</v>
      </c>
      <c r="W358" s="2">
        <f>VLOOKUP($D358,DATA!$B$3:$AY$2400,48,0)</f>
        <v>0</v>
      </c>
      <c r="X358" s="2">
        <f>VLOOKUP($D358,DATA!$B$3:$AY$2400,49,0)</f>
        <v>0</v>
      </c>
      <c r="Y358" s="44">
        <f>VLOOKUP($D358,DATA!$B$3:$AY$2400,50,0)</f>
        <v>0</v>
      </c>
      <c r="Z358" s="45">
        <f t="shared" si="33"/>
        <v>-1</v>
      </c>
      <c r="AA358" s="42">
        <f>_xll.BDP($D358,$AA$5)</f>
        <v>521.521728515625</v>
      </c>
      <c r="AB358" s="59">
        <f t="shared" si="30"/>
        <v>-5.5550668517069246E-3</v>
      </c>
      <c r="AC358" s="41">
        <f>$AD358/_xll.BDP($D358,$AC$5)-1</f>
        <v>0.2477635022602902</v>
      </c>
      <c r="AD358" s="36">
        <f>_xll.BDP($D358,$AD$5)</f>
        <v>524.43499999999995</v>
      </c>
      <c r="AE358" s="37">
        <f t="shared" si="31"/>
        <v>-9.1813094091737872E-3</v>
      </c>
      <c r="AF358" s="38">
        <f>_xll.BDP($D358,$AF$5)</f>
        <v>529.25</v>
      </c>
      <c r="AG358" s="10">
        <f>_xll.BDP($D358,$AG$5)</f>
        <v>615.99</v>
      </c>
      <c r="AH358" s="12" t="e">
        <v>#NAME?</v>
      </c>
      <c r="AI358" s="10">
        <f>_xll.BDP($D358,$AI$5)</f>
        <v>299.59199999999998</v>
      </c>
      <c r="AJ358" s="12" t="e">
        <v>#NAME?</v>
      </c>
    </row>
    <row r="359" spans="3:36" x14ac:dyDescent="0.25">
      <c r="C359">
        <v>354</v>
      </c>
      <c r="D359" s="1" t="str">
        <f>DATA!B356</f>
        <v>AMAT US Equity</v>
      </c>
      <c r="E359" s="1" t="str">
        <f>_xll.BDP($D359,$E$5)</f>
        <v>APPLIED MATERIAL</v>
      </c>
      <c r="F359" s="2" t="str">
        <f>_xll.BDP($D359,$F$5)</f>
        <v>Semiconductors &amp; Semiconductor</v>
      </c>
      <c r="G359" s="2" t="str">
        <f>_xll.BDP($D359,$G$5)</f>
        <v>Semiconductor Equipment</v>
      </c>
      <c r="H359" s="35" t="str">
        <f>_xll.BDP($D359,$H$5)</f>
        <v>16/02/2023</v>
      </c>
      <c r="I359" s="3">
        <f t="shared" ca="1" si="29"/>
        <v>10</v>
      </c>
      <c r="J359" s="2">
        <f>_xll.BDP($D359,$J$5)</f>
        <v>1.02</v>
      </c>
      <c r="K359" s="2" t="str">
        <f>_xll.BDP($D359,$K$5)</f>
        <v>22/02/2023</v>
      </c>
      <c r="L359" s="2" t="str">
        <f>_xll.BDP($D359,$L$5)</f>
        <v>16/03/2023</v>
      </c>
      <c r="M359" s="1" t="str">
        <f>_xll.BDP($D359,$M$5)</f>
        <v>UNITED STATES</v>
      </c>
      <c r="N359" s="1" t="str">
        <f>_xll.BDP($D359,$N$5)</f>
        <v>USD</v>
      </c>
      <c r="O359" s="4">
        <f>_xll.BDP($D359,$O$5)</f>
        <v>9.4036294355798997</v>
      </c>
      <c r="P359" s="40">
        <f>_xll.BDP($D359,$P$5)</f>
        <v>15.672350700164277</v>
      </c>
      <c r="Q359" s="47">
        <f>_xll.BDP($D359,$Q$5)/1000000</f>
        <v>99188.151759450004</v>
      </c>
      <c r="R359" s="47">
        <f>_xll.BDP($D359,$R$5)</f>
        <v>102436.15175945</v>
      </c>
      <c r="S359" s="47">
        <f t="shared" si="32"/>
        <v>3248</v>
      </c>
      <c r="T359" s="40">
        <f>_xll.BDP($D359,$T$5)</f>
        <v>0.39015015015015014</v>
      </c>
      <c r="U359" s="2">
        <f>VLOOKUP($D359,DATA!$B$3:$G$2400,6,0)</f>
        <v>0</v>
      </c>
      <c r="V359" s="2">
        <f>VLOOKUP($D359,DATA!$B$3:$AY$2400,47,0)</f>
        <v>0</v>
      </c>
      <c r="W359" s="2">
        <f>VLOOKUP($D359,DATA!$B$3:$AY$2400,48,0)</f>
        <v>0</v>
      </c>
      <c r="X359" s="2">
        <f>VLOOKUP($D359,DATA!$B$3:$AY$2400,49,0)</f>
        <v>0</v>
      </c>
      <c r="Y359" s="44">
        <f>VLOOKUP($D359,DATA!$B$3:$AY$2400,50,0)</f>
        <v>0</v>
      </c>
      <c r="Z359" s="45">
        <f t="shared" si="33"/>
        <v>-1</v>
      </c>
      <c r="AA359" s="42">
        <f>_xll.BDP($D359,$AA$5)</f>
        <v>121.14814758300781</v>
      </c>
      <c r="AB359" s="59">
        <f t="shared" si="30"/>
        <v>2.4855321741035663E-2</v>
      </c>
      <c r="AC359" s="41">
        <f>$AD359/_xll.BDP($D359,$AC$5)-1</f>
        <v>0.21390429246251785</v>
      </c>
      <c r="AD359" s="36">
        <f>_xll.BDP($D359,$AD$5)</f>
        <v>118.21</v>
      </c>
      <c r="AE359" s="37">
        <f t="shared" si="31"/>
        <v>-1.4973352508248121E-2</v>
      </c>
      <c r="AF359" s="38">
        <f>_xll.BDP($D359,$AF$5)</f>
        <v>119.98</v>
      </c>
      <c r="AG359" s="10">
        <f>_xll.BDP($D359,$AG$5)</f>
        <v>145.16</v>
      </c>
      <c r="AH359" s="12" t="e">
        <v>#NAME?</v>
      </c>
      <c r="AI359" s="10">
        <f>_xll.BDP($D359,$AI$5)</f>
        <v>71.12</v>
      </c>
      <c r="AJ359" s="12" t="e">
        <v>#NAME?</v>
      </c>
    </row>
    <row r="360" spans="3:36" x14ac:dyDescent="0.25">
      <c r="C360">
        <v>355</v>
      </c>
      <c r="D360" s="1" t="str">
        <f>DATA!B357</f>
        <v>CHKP US Equity</v>
      </c>
      <c r="E360" s="1" t="str">
        <f>_xll.BDP($D360,$E$5)</f>
        <v>CHECK POINT SOFT</v>
      </c>
      <c r="F360" s="2" t="str">
        <f>_xll.BDP($D360,$F$5)</f>
        <v>Software</v>
      </c>
      <c r="G360" s="2" t="str">
        <f>_xll.BDP($D360,$G$5)</f>
        <v>Systems Software</v>
      </c>
      <c r="H360" s="35" t="str">
        <f>_xll.BDP($D360,$H$5)</f>
        <v>13/02/2023</v>
      </c>
      <c r="I360" s="3">
        <f t="shared" ca="1" si="29"/>
        <v>7</v>
      </c>
      <c r="J360" s="2">
        <f>_xll.BDP($D360,$J$5)</f>
        <v>0</v>
      </c>
      <c r="K360" s="2" t="str">
        <f>_xll.BDP($D360,$K$5)</f>
        <v>#N/A Field Not Applicable</v>
      </c>
      <c r="L360" s="2" t="str">
        <f>_xll.BDP($D360,$L$5)</f>
        <v>#N/A Field Not Applicable</v>
      </c>
      <c r="M360" s="1" t="str">
        <f>_xll.BDP($D360,$M$5)</f>
        <v>ISRAEL</v>
      </c>
      <c r="N360" s="1" t="str">
        <f>_xll.BDP($D360,$N$5)</f>
        <v>USD</v>
      </c>
      <c r="O360" s="4">
        <f>_xll.BDP($D360,$O$5)</f>
        <v>11.928348303920529</v>
      </c>
      <c r="P360" s="40">
        <f>_xll.BDP($D360,$P$5)</f>
        <v>20.908423876183193</v>
      </c>
      <c r="Q360" s="47">
        <f>_xll.BDP($D360,$Q$5)/1000000</f>
        <v>15421.217116100001</v>
      </c>
      <c r="R360" s="47">
        <f>_xll.BDP($D360,$R$5)</f>
        <v>11851.6171161</v>
      </c>
      <c r="S360" s="47">
        <f t="shared" ref="S360" si="34">R360-Q360</f>
        <v>-3569.6000000000004</v>
      </c>
      <c r="T360" s="40">
        <f>_xll.BDP($D360,$T$5)</f>
        <v>-3.9148936170212765</v>
      </c>
      <c r="U360" s="2">
        <f>VLOOKUP($D360,DATA!$B$3:$G$2400,6,0)</f>
        <v>-1.025681479636211</v>
      </c>
      <c r="V360" s="2" t="str">
        <f>VLOOKUP($D360,DATA!$B$3:$AY$2400,47,0)</f>
        <v>Strategical</v>
      </c>
      <c r="W360" s="2">
        <f>VLOOKUP($D360,DATA!$B$3:$AY$2400,48,0)</f>
        <v>115.38461538461539</v>
      </c>
      <c r="X360" s="2">
        <f>VLOOKUP($D360,DATA!$B$3:$AY$2400,49,0)</f>
        <v>100</v>
      </c>
      <c r="Y360" s="44">
        <f>VLOOKUP($D360,DATA!$B$3:$AY$2400,50,0)</f>
        <v>170</v>
      </c>
      <c r="Z360" s="45">
        <f t="shared" ref="Z360" si="35">(Y360/AD360)-1</f>
        <v>0.33500863829118899</v>
      </c>
      <c r="AA360" s="42">
        <f>_xll.BDP($D360,$AA$5)</f>
        <v>137.19999694824219</v>
      </c>
      <c r="AB360" s="59">
        <f t="shared" si="30"/>
        <v>7.7430477055459246E-2</v>
      </c>
      <c r="AC360" s="41">
        <f>$AD360/_xll.BDP($D360,$AC$5)-1</f>
        <v>9.3532022828155537E-3</v>
      </c>
      <c r="AD360" s="36">
        <f>_xll.BDP($D360,$AD$5)</f>
        <v>127.34</v>
      </c>
      <c r="AE360" s="37">
        <f t="shared" si="31"/>
        <v>-8.7953510287419861E-3</v>
      </c>
      <c r="AF360" s="38">
        <f>_xll.BDP($D360,$AF$5)</f>
        <v>128.46</v>
      </c>
      <c r="AG360" s="10">
        <f>_xll.BDP($D360,$AG$5)</f>
        <v>149.62</v>
      </c>
      <c r="AH360" s="12" t="e">
        <v>#NAME?</v>
      </c>
      <c r="AI360" s="10">
        <f>_xll.BDP($D360,$AI$5)</f>
        <v>107.54</v>
      </c>
      <c r="AJ360" s="12" t="e">
        <v>#NAME?</v>
      </c>
    </row>
    <row r="361" spans="3:36" x14ac:dyDescent="0.25">
      <c r="C361">
        <v>356</v>
      </c>
      <c r="D361" s="1" t="str">
        <f>DATA!B358</f>
        <v>VIPS US Equity</v>
      </c>
      <c r="E361" s="1" t="str">
        <f>_xll.BDP($D361,$E$5)</f>
        <v>VIPSHOP HOLD-ADR</v>
      </c>
      <c r="F361" s="2" t="str">
        <f>_xll.BDP($D361,$F$5)</f>
        <v>Internet &amp; Direct Marketing Re</v>
      </c>
      <c r="G361" s="2" t="str">
        <f>_xll.BDP($D361,$G$5)</f>
        <v>Internet &amp; Direct Marketing Re</v>
      </c>
      <c r="H361" s="35" t="str">
        <f>_xll.BDP($D361,$H$5)</f>
        <v>23/02/2023</v>
      </c>
      <c r="I361" s="3">
        <f t="shared" ca="1" si="29"/>
        <v>17</v>
      </c>
      <c r="J361" s="2">
        <f>_xll.BDP($D361,$J$5)</f>
        <v>0</v>
      </c>
      <c r="K361" s="2" t="str">
        <f>_xll.BDP($D361,$K$5)</f>
        <v>#N/A Field Not Applicable</v>
      </c>
      <c r="L361" s="2" t="str">
        <f>_xll.BDP($D361,$L$5)</f>
        <v>#N/A Field Not Applicable</v>
      </c>
      <c r="M361" s="1" t="str">
        <f>_xll.BDP($D361,$M$5)</f>
        <v>CHINA</v>
      </c>
      <c r="N361" s="1" t="str">
        <f>_xll.BDP($D361,$N$5)</f>
        <v>USD</v>
      </c>
      <c r="O361" s="4">
        <f>_xll.BDP($D361,$O$5)</f>
        <v>2.6353658682606964</v>
      </c>
      <c r="P361" s="40">
        <f>_xll.BDP($D361,$P$5)</f>
        <v>11.062174595007937</v>
      </c>
      <c r="Q361" s="47">
        <f>_xll.BDP($D361,$Q$5)/1000000</f>
        <v>8942.8163626849164</v>
      </c>
      <c r="R361" s="47">
        <f>_xll.BDP($D361,$R$5)</f>
        <v>46148.445310989082</v>
      </c>
      <c r="S361" s="47">
        <f t="shared" ref="S361" si="36">R361-Q361</f>
        <v>37205.628948304162</v>
      </c>
      <c r="T361" s="40" t="str">
        <f>_xll.BDP($D361,$T$5)</f>
        <v>#N/A N/A</v>
      </c>
      <c r="U361" s="2">
        <f>VLOOKUP($D361,DATA!$B$3:$G$2400,6,0)</f>
        <v>0.5428991908505495</v>
      </c>
      <c r="V361" s="2" t="str">
        <f>VLOOKUP($D361,DATA!$B$3:$AY$2400,47,0)</f>
        <v>Tactical</v>
      </c>
      <c r="W361" s="2">
        <f>VLOOKUP($D361,DATA!$B$3:$AY$2400,48,0)</f>
        <v>6.5</v>
      </c>
      <c r="X361" s="2">
        <f>VLOOKUP($D361,DATA!$B$3:$AY$2400,49,0)</f>
        <v>4.333333333333333</v>
      </c>
      <c r="Y361" s="44">
        <f>VLOOKUP($D361,DATA!$B$3:$AY$2400,50,0)</f>
        <v>13</v>
      </c>
      <c r="Z361" s="45">
        <f t="shared" ref="Z361" si="37">(Y361/AD361)-1</f>
        <v>-0.13506320691949436</v>
      </c>
      <c r="AA361" s="42">
        <f>_xll.BDP($D361,$AA$5)</f>
        <v>13.74571418762207</v>
      </c>
      <c r="AB361" s="59">
        <f t="shared" si="30"/>
        <v>-8.5448157842842876E-2</v>
      </c>
      <c r="AC361" s="41">
        <f>$AD361/_xll.BDP($D361,$AC$5)-1</f>
        <v>0.10190615835777117</v>
      </c>
      <c r="AD361" s="36">
        <f>_xll.BDP($D361,$AD$5)</f>
        <v>15.03</v>
      </c>
      <c r="AE361" s="37">
        <f t="shared" si="31"/>
        <v>-1.1976047904191716E-2</v>
      </c>
      <c r="AF361" s="38">
        <f>_xll.BDP($D361,$AF$5)</f>
        <v>15.21</v>
      </c>
      <c r="AG361" s="10">
        <f>_xll.BDP($D361,$AG$5)</f>
        <v>16.18</v>
      </c>
      <c r="AH361" s="12" t="e">
        <v>#NAME?</v>
      </c>
      <c r="AI361" s="10">
        <f>_xll.BDP($D361,$AI$5)</f>
        <v>5.75</v>
      </c>
      <c r="AJ361" s="12" t="e">
        <v>#NAME?</v>
      </c>
    </row>
    <row r="362" spans="3:36" x14ac:dyDescent="0.25">
      <c r="C362">
        <v>357</v>
      </c>
      <c r="D362" s="1" t="str">
        <f>DATA!B359</f>
        <v>BABA US Equity</v>
      </c>
      <c r="E362" s="1" t="str">
        <f>_xll.BDP($D362,$E$5)</f>
        <v>ALIBABA GRP-ADR</v>
      </c>
      <c r="F362" s="2" t="str">
        <f>_xll.BDP($D362,$F$5)</f>
        <v>Internet &amp; Direct Marketing Re</v>
      </c>
      <c r="G362" s="2" t="str">
        <f>_xll.BDP($D362,$G$5)</f>
        <v>Internet &amp; Direct Marketing Re</v>
      </c>
      <c r="H362" s="35" t="str">
        <f>_xll.BDP($D362,$H$5)</f>
        <v>24/02/2023</v>
      </c>
      <c r="I362" s="3">
        <f t="shared" ca="1" si="29"/>
        <v>18</v>
      </c>
      <c r="J362" s="2">
        <f>_xll.BDP($D362,$J$5)</f>
        <v>0</v>
      </c>
      <c r="K362" s="2" t="str">
        <f>_xll.BDP($D362,$K$5)</f>
        <v>#N/A Field Not Applicable</v>
      </c>
      <c r="L362" s="2" t="str">
        <f>_xll.BDP($D362,$L$5)</f>
        <v>#N/A Field Not Applicable</v>
      </c>
      <c r="M362" s="1" t="str">
        <f>_xll.BDP($D362,$M$5)</f>
        <v>CHINA</v>
      </c>
      <c r="N362" s="1" t="str">
        <f>_xll.BDP($D362,$N$5)</f>
        <v>USD</v>
      </c>
      <c r="O362" s="4">
        <f>_xll.BDP($D362,$O$5)</f>
        <v>6.9594680683163324</v>
      </c>
      <c r="P362" s="40">
        <f>_xll.BDP($D362,$P$5)</f>
        <v>14.742752457810466</v>
      </c>
      <c r="Q362" s="47">
        <f>_xll.BDP($D362,$Q$5)/1000000</f>
        <v>274244.98507015995</v>
      </c>
      <c r="R362" s="47">
        <f>_xll.BDP($D362,$R$5)</f>
        <v>1474272.3715457651</v>
      </c>
      <c r="S362" s="47">
        <f t="shared" ref="S362:S363" si="38">R362-Q362</f>
        <v>1200027.3864756052</v>
      </c>
      <c r="T362" s="40">
        <f>_xll.BDP($D362,$T$5)</f>
        <v>-4.3092153427271755</v>
      </c>
      <c r="U362" s="2">
        <f>VLOOKUP($D362,DATA!$B$3:$G$2400,6,0)</f>
        <v>0.52116644335538065</v>
      </c>
      <c r="V362" s="2" t="str">
        <f>VLOOKUP($D362,DATA!$B$3:$AY$2400,47,0)</f>
        <v>Strategical</v>
      </c>
      <c r="W362" s="2">
        <f>VLOOKUP($D362,DATA!$B$3:$AY$2400,48,0)</f>
        <v>184.61538461538461</v>
      </c>
      <c r="X362" s="2">
        <f>VLOOKUP($D362,DATA!$B$3:$AY$2400,49,0)</f>
        <v>160</v>
      </c>
      <c r="Y362" s="44">
        <f>VLOOKUP($D362,DATA!$B$3:$AY$2400,50,0)</f>
        <v>280</v>
      </c>
      <c r="Z362" s="45">
        <f t="shared" ref="Z362:Z363" si="39">(Y362/AD362)-1</f>
        <v>1.6570506737521353</v>
      </c>
      <c r="AA362" s="42">
        <f>_xll.BDP($D362,$AA$5)</f>
        <v>144.59803771972656</v>
      </c>
      <c r="AB362" s="59">
        <f t="shared" si="30"/>
        <v>0.37215826266584329</v>
      </c>
      <c r="AC362" s="41">
        <f>$AD362/_xll.BDP($D362,$AC$5)-1</f>
        <v>0.19627653536156187</v>
      </c>
      <c r="AD362" s="36">
        <f>_xll.BDP($D362,$AD$5)</f>
        <v>105.38</v>
      </c>
      <c r="AE362" s="37">
        <f t="shared" si="31"/>
        <v>-9.0149933573733434E-3</v>
      </c>
      <c r="AF362" s="38">
        <f>_xll.BDP($D362,$AF$5)</f>
        <v>106.33</v>
      </c>
      <c r="AG362" s="10">
        <f>_xll.BDP($D362,$AG$5)</f>
        <v>129.4</v>
      </c>
      <c r="AH362" s="12" t="e">
        <v>#NAME?</v>
      </c>
      <c r="AI362" s="10">
        <f>_xll.BDP($D362,$AI$5)</f>
        <v>58.01</v>
      </c>
      <c r="AJ362" s="12" t="e">
        <v>#NAME?</v>
      </c>
    </row>
    <row r="363" spans="3:36" x14ac:dyDescent="0.25">
      <c r="C363">
        <v>358</v>
      </c>
      <c r="D363" s="1" t="str">
        <f>DATA!B360</f>
        <v>941 HK Equity</v>
      </c>
      <c r="E363" s="1" t="str">
        <f>_xll.BDP($D363,$E$5)</f>
        <v>CHINA MOBILE</v>
      </c>
      <c r="F363" s="2" t="str">
        <f>_xll.BDP($D363,$F$5)</f>
        <v>Wireless Telecommunication Ser</v>
      </c>
      <c r="G363" s="2" t="str">
        <f>_xll.BDP($D363,$G$5)</f>
        <v>Wireless Telecommunication Ser</v>
      </c>
      <c r="H363" s="35" t="str">
        <f>_xll.BDP($D363,$H$5)</f>
        <v>23/03/2023</v>
      </c>
      <c r="I363" s="3">
        <f t="shared" ca="1" si="29"/>
        <v>45</v>
      </c>
      <c r="J363" s="2">
        <f>_xll.BDP($D363,$J$5)</f>
        <v>3.343</v>
      </c>
      <c r="K363" s="2" t="str">
        <f>_xll.BDP($D363,$K$5)</f>
        <v>06/09/2022</v>
      </c>
      <c r="L363" s="2" t="str">
        <f>_xll.BDP($D363,$L$5)</f>
        <v>27/09/2022</v>
      </c>
      <c r="M363" s="1" t="str">
        <f>_xll.BDP($D363,$M$5)</f>
        <v>HONG KONG</v>
      </c>
      <c r="N363" s="1" t="str">
        <f>_xll.BDP($D363,$N$5)</f>
        <v>HKD</v>
      </c>
      <c r="O363" s="4">
        <f>_xll.BDP($D363,$O$5)</f>
        <v>1.0962975503384438</v>
      </c>
      <c r="P363" s="40">
        <f>_xll.BDP($D363,$P$5)</f>
        <v>8.0677102380378258</v>
      </c>
      <c r="Q363" s="47">
        <f>_xll.BDP($D363,$Q$5)/1000000</f>
        <v>1239719.1813323726</v>
      </c>
      <c r="R363" s="47">
        <f>_xll.BDP($D363,$R$5)</f>
        <v>728228.35760011245</v>
      </c>
      <c r="S363" s="47">
        <f t="shared" si="38"/>
        <v>-511490.82373226015</v>
      </c>
      <c r="T363" s="40">
        <f>_xll.BDP($D363,$T$5)</f>
        <v>-1.376277358700903</v>
      </c>
      <c r="U363" s="2">
        <f>VLOOKUP($D363,DATA!$B$3:$G$2400,6,0)</f>
        <v>0.34554113281746657</v>
      </c>
      <c r="V363" s="2" t="str">
        <f>VLOOKUP($D363,DATA!$B$3:$AY$2400,47,0)</f>
        <v>Strategical</v>
      </c>
      <c r="W363" s="2">
        <f>VLOOKUP($D363,DATA!$B$3:$AY$2400,48,0)</f>
        <v>61.538461538461533</v>
      </c>
      <c r="X363" s="2">
        <f>VLOOKUP($D363,DATA!$B$3:$AY$2400,49,0)</f>
        <v>53.333333333333336</v>
      </c>
      <c r="Y363" s="44">
        <f>VLOOKUP($D363,DATA!$B$3:$AY$2400,50,0)</f>
        <v>110</v>
      </c>
      <c r="Z363" s="45">
        <f t="shared" si="39"/>
        <v>0.94346289752650181</v>
      </c>
      <c r="AA363" s="42">
        <f>_xll.BDP($D363,$AA$5)</f>
        <v>76.216667175292969</v>
      </c>
      <c r="AB363" s="59">
        <f t="shared" si="30"/>
        <v>0.34658422571188985</v>
      </c>
      <c r="AC363" s="41">
        <f>$AD363/_xll.BDP($D363,$AC$5)-1</f>
        <v>9.3719806763284952E-2</v>
      </c>
      <c r="AD363" s="36">
        <f>_xll.BDP($D363,$AD$5)</f>
        <v>56.6</v>
      </c>
      <c r="AE363" s="37">
        <f t="shared" si="31"/>
        <v>-2.6501766784452047E-3</v>
      </c>
      <c r="AF363" s="38">
        <f>_xll.BDP($D363,$AF$5)</f>
        <v>56.75</v>
      </c>
      <c r="AG363" s="10">
        <f>_xll.BDP($D363,$AG$5)</f>
        <v>58.65</v>
      </c>
      <c r="AH363" s="12" t="e">
        <v>#NAME?</v>
      </c>
      <c r="AI363" s="10">
        <f>_xll.BDP($D363,$AI$5)</f>
        <v>46.8</v>
      </c>
      <c r="AJ363" s="12" t="e">
        <v>#NAME?</v>
      </c>
    </row>
    <row r="364" spans="3:36" x14ac:dyDescent="0.25">
      <c r="E364" s="1"/>
      <c r="F364" s="2"/>
      <c r="G364" s="2"/>
      <c r="H364" s="35"/>
      <c r="I364" s="3"/>
      <c r="J364" s="2"/>
      <c r="K364" s="2"/>
      <c r="L364" s="2"/>
      <c r="M364" s="1"/>
      <c r="N364" s="1"/>
      <c r="O364" s="4"/>
      <c r="P364" s="40"/>
      <c r="Q364" s="47"/>
      <c r="R364" s="47"/>
      <c r="S364" s="47"/>
      <c r="T364" s="40"/>
      <c r="U364" s="2"/>
      <c r="V364" s="2"/>
      <c r="W364" s="2"/>
      <c r="X364" s="2"/>
      <c r="Y364" s="44"/>
      <c r="Z364" s="45"/>
      <c r="AA364" s="42"/>
      <c r="AB364" s="59"/>
      <c r="AC364" s="41"/>
      <c r="AD364" s="36"/>
      <c r="AE364" s="37"/>
      <c r="AF364" s="38"/>
      <c r="AG364" s="10"/>
      <c r="AH364" s="12"/>
      <c r="AI364" s="10"/>
      <c r="AJ36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A66"/>
  <sheetViews>
    <sheetView showGridLines="0" topLeftCell="AJ1" workbookViewId="0">
      <selection activeCell="AT13" sqref="AT13"/>
    </sheetView>
  </sheetViews>
  <sheetFormatPr baseColWidth="10" defaultRowHeight="15" x14ac:dyDescent="0.25"/>
  <cols>
    <col min="2" max="2" width="3" bestFit="1" customWidth="1"/>
    <col min="3" max="3" width="14.85546875" bestFit="1" customWidth="1"/>
    <col min="4" max="4" width="9.42578125" bestFit="1" customWidth="1"/>
    <col min="5" max="5" width="8.42578125" bestFit="1" customWidth="1"/>
    <col min="6" max="6" width="9.42578125" bestFit="1" customWidth="1"/>
    <col min="7" max="7" width="18.28515625" bestFit="1" customWidth="1"/>
    <col min="8" max="8" width="7.140625" bestFit="1" customWidth="1"/>
    <col min="9" max="9" width="11.28515625" bestFit="1" customWidth="1"/>
    <col min="10" max="10" width="31.5703125" bestFit="1" customWidth="1"/>
    <col min="11" max="11" width="9.7109375" bestFit="1" customWidth="1"/>
    <col min="12" max="12" width="16.7109375" bestFit="1" customWidth="1"/>
    <col min="13" max="13" width="12.42578125" bestFit="1" customWidth="1"/>
    <col min="14" max="14" width="9.42578125" bestFit="1" customWidth="1"/>
    <col min="15" max="15" width="10.5703125" bestFit="1" customWidth="1"/>
    <col min="16" max="16" width="8.42578125" bestFit="1" customWidth="1"/>
    <col min="17" max="19" width="24.28515625" bestFit="1" customWidth="1"/>
    <col min="20" max="20" width="12.42578125" bestFit="1" customWidth="1"/>
    <col min="21" max="21" width="15.85546875" bestFit="1" customWidth="1"/>
    <col min="22" max="22" width="12.42578125" bestFit="1" customWidth="1"/>
    <col min="23" max="23" width="24.28515625" bestFit="1" customWidth="1"/>
    <col min="24" max="24" width="9.42578125" bestFit="1" customWidth="1"/>
    <col min="25" max="25" width="13" bestFit="1" customWidth="1"/>
    <col min="26" max="26" width="9.140625" bestFit="1" customWidth="1"/>
    <col min="27" max="27" width="17" bestFit="1" customWidth="1"/>
    <col min="28" max="28" width="7.5703125" bestFit="1" customWidth="1"/>
    <col min="29" max="29" width="9.42578125" bestFit="1" customWidth="1"/>
    <col min="30" max="30" width="19.140625" bestFit="1" customWidth="1"/>
    <col min="31" max="31" width="10" bestFit="1" customWidth="1"/>
    <col min="32" max="32" width="21.7109375" bestFit="1" customWidth="1"/>
    <col min="33" max="33" width="7" bestFit="1" customWidth="1"/>
    <col min="34" max="34" width="31.5703125" bestFit="1" customWidth="1"/>
    <col min="35" max="35" width="26.7109375" bestFit="1" customWidth="1"/>
    <col min="36" max="36" width="21" bestFit="1" customWidth="1"/>
    <col min="37" max="37" width="10.7109375" bestFit="1" customWidth="1"/>
    <col min="38" max="38" width="9.140625" bestFit="1" customWidth="1"/>
    <col min="39" max="41" width="24.28515625" bestFit="1" customWidth="1"/>
    <col min="43" max="43" width="22.42578125" bestFit="1" customWidth="1"/>
    <col min="44" max="44" width="14.28515625" bestFit="1" customWidth="1"/>
    <col min="45" max="45" width="7.5703125" bestFit="1" customWidth="1"/>
    <col min="46" max="46" width="9.28515625" bestFit="1" customWidth="1"/>
    <col min="47" max="47" width="9.7109375" bestFit="1" customWidth="1"/>
    <col min="48" max="48" width="10.5703125" bestFit="1" customWidth="1"/>
    <col min="49" max="49" width="10" bestFit="1" customWidth="1"/>
    <col min="50" max="50" width="10.140625" bestFit="1" customWidth="1"/>
    <col min="51" max="51" width="10.28515625" bestFit="1" customWidth="1"/>
    <col min="52" max="52" width="9.28515625" bestFit="1" customWidth="1"/>
    <col min="53" max="53" width="7" customWidth="1"/>
  </cols>
  <sheetData>
    <row r="2" spans="2:53" x14ac:dyDescent="0.25">
      <c r="L2" s="15"/>
      <c r="M2" s="15"/>
      <c r="N2" s="15" t="s">
        <v>55</v>
      </c>
      <c r="O2" s="15" t="s">
        <v>56</v>
      </c>
      <c r="P2" s="15"/>
    </row>
    <row r="3" spans="2:53" x14ac:dyDescent="0.25">
      <c r="L3" s="17" t="s">
        <v>50</v>
      </c>
      <c r="M3" s="18"/>
      <c r="N3" s="18">
        <v>1</v>
      </c>
      <c r="O3" s="19">
        <v>1</v>
      </c>
      <c r="P3" s="16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spans="2:53" x14ac:dyDescent="0.25">
      <c r="L4" s="20" t="s">
        <v>51</v>
      </c>
      <c r="M4" s="16" t="s">
        <v>57</v>
      </c>
      <c r="N4" s="21">
        <f>_xll.BDP(M4,"last_price")</f>
        <v>1.0720000000000001</v>
      </c>
      <c r="O4" s="24">
        <f>_xll.BDP(M4,"Px Close 1d")</f>
        <v>1.0794999999999999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2:53" x14ac:dyDescent="0.25">
      <c r="L5" s="20" t="s">
        <v>58</v>
      </c>
      <c r="M5" s="16" t="s">
        <v>59</v>
      </c>
      <c r="N5" s="21">
        <f>_xll.BDP(M5,"last_price")</f>
        <v>0.89254</v>
      </c>
      <c r="O5" s="24">
        <f>_xll.BDP(M5,"Px Close 1d")</f>
        <v>0.89554999999999996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Q5" s="13"/>
      <c r="AR5" s="53">
        <v>0.02</v>
      </c>
      <c r="AS5" s="53">
        <v>-0.02</v>
      </c>
      <c r="AT5" s="53"/>
    </row>
    <row r="6" spans="2:53" x14ac:dyDescent="0.25">
      <c r="E6" s="1" t="s">
        <v>50</v>
      </c>
      <c r="F6" s="57" t="e">
        <f>G6/$J$7</f>
        <v>#VALUE!</v>
      </c>
      <c r="G6" s="47" t="e">
        <f>SUMIF($I$12:$I$62,$E$6,$L$12:$L$62)</f>
        <v>#VALUE!</v>
      </c>
      <c r="I6" s="1"/>
      <c r="J6" s="13" t="str">
        <f>'CARTERA RD'!F5</f>
        <v>NOVO B. CRECIMIENTO, FP</v>
      </c>
      <c r="L6" s="20" t="s">
        <v>52</v>
      </c>
      <c r="M6" s="16" t="s">
        <v>60</v>
      </c>
      <c r="N6" s="21">
        <f>_xll.BDP(M6,"last_price")</f>
        <v>0.99473999999999996</v>
      </c>
      <c r="O6" s="24">
        <f>_xll.BDP(M6,"Px Close 1d")</f>
        <v>0.99963999999999997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Q6" s="13" t="s">
        <v>1223</v>
      </c>
      <c r="AR6" s="13"/>
      <c r="AS6" s="13"/>
      <c r="AT6" s="13"/>
    </row>
    <row r="7" spans="2:53" x14ac:dyDescent="0.25">
      <c r="E7" s="1" t="s">
        <v>51</v>
      </c>
      <c r="F7" s="57" t="e">
        <f>G7/$J$7</f>
        <v>#VALUE!</v>
      </c>
      <c r="G7" s="47" t="e">
        <f>SUMIF($I$12:$I$62,$E$7,$L$12:$L$62)</f>
        <v>#VALUE!</v>
      </c>
      <c r="I7" s="80" t="s">
        <v>485</v>
      </c>
      <c r="J7" s="47">
        <f>'CARTERA RD'!H5</f>
        <v>12783743.68</v>
      </c>
      <c r="L7" s="22" t="s">
        <v>53</v>
      </c>
      <c r="M7" s="23" t="s">
        <v>61</v>
      </c>
      <c r="N7" s="25">
        <f>_xll.BDP(M7,"last_price")</f>
        <v>8.4116999999999997</v>
      </c>
      <c r="O7" s="26">
        <f>_xll.BDP(M7,"Px Close 1d")</f>
        <v>8.4708000000000006</v>
      </c>
      <c r="P7" s="16"/>
      <c r="Q7" s="16"/>
      <c r="R7" s="16"/>
      <c r="S7" s="16"/>
      <c r="T7" s="16"/>
      <c r="U7" s="16"/>
      <c r="V7" s="16"/>
      <c r="W7" s="16"/>
      <c r="X7" s="16"/>
      <c r="AA7" s="16"/>
      <c r="AB7" s="16"/>
      <c r="AC7" s="16"/>
      <c r="AQ7" s="13" t="s">
        <v>1224</v>
      </c>
      <c r="AR7" s="13"/>
      <c r="AS7" s="13"/>
      <c r="AT7" s="13"/>
    </row>
    <row r="8" spans="2:53" x14ac:dyDescent="0.25">
      <c r="D8" s="96">
        <v>43831</v>
      </c>
      <c r="E8" s="1" t="s">
        <v>53</v>
      </c>
      <c r="F8" s="57">
        <f>G8/$J$7</f>
        <v>8.9479494708826074E-3</v>
      </c>
      <c r="G8" s="47">
        <f>SUMIF($I$12:$I$62,$E$8,$L$12:$L$62)</f>
        <v>114388.29249735488</v>
      </c>
      <c r="I8" s="80" t="s">
        <v>532</v>
      </c>
      <c r="J8" s="47">
        <f>'CARTERA RD'!H6</f>
        <v>1062577.55</v>
      </c>
      <c r="K8" s="57">
        <f>J8/J7</f>
        <v>8.311943485400046E-2</v>
      </c>
      <c r="L8" s="1"/>
      <c r="M8" s="1"/>
      <c r="N8" s="1"/>
      <c r="O8" s="1"/>
      <c r="P8" s="1"/>
      <c r="Q8" s="16"/>
      <c r="R8" s="16"/>
      <c r="S8" s="16"/>
      <c r="T8" s="13"/>
      <c r="U8" s="16"/>
      <c r="V8" s="16"/>
      <c r="W8" s="77" t="s">
        <v>335</v>
      </c>
      <c r="X8" s="16"/>
      <c r="Y8" s="16"/>
      <c r="Z8" s="16"/>
      <c r="AA8" s="16"/>
      <c r="AB8" s="16"/>
      <c r="AC8" s="16"/>
      <c r="AQ8" s="13" t="s">
        <v>1225</v>
      </c>
      <c r="AR8" s="13"/>
      <c r="AS8" s="13"/>
      <c r="AT8" s="13"/>
    </row>
    <row r="9" spans="2:53" x14ac:dyDescent="0.25">
      <c r="D9" s="96">
        <f ca="1">WORKDAY(TODAY(),-1)</f>
        <v>44960</v>
      </c>
      <c r="E9" s="96"/>
      <c r="F9" s="27"/>
      <c r="M9" s="49"/>
      <c r="N9" s="1"/>
      <c r="O9" s="1"/>
      <c r="P9" s="70" t="s">
        <v>539</v>
      </c>
      <c r="Q9" s="71" t="s">
        <v>332</v>
      </c>
      <c r="R9" s="71" t="s">
        <v>541</v>
      </c>
      <c r="S9" s="72" t="s">
        <v>1269</v>
      </c>
      <c r="T9" s="77" t="s">
        <v>528</v>
      </c>
      <c r="U9" s="77" t="s">
        <v>527</v>
      </c>
      <c r="V9" s="77" t="s">
        <v>335</v>
      </c>
      <c r="W9" s="78" t="s">
        <v>537</v>
      </c>
      <c r="X9" s="13"/>
      <c r="Y9" s="13"/>
      <c r="Z9" s="13"/>
      <c r="AA9" s="13"/>
      <c r="AB9" s="1"/>
      <c r="AC9" s="1" t="s">
        <v>533</v>
      </c>
      <c r="AE9" s="2" t="s">
        <v>534</v>
      </c>
      <c r="AH9" s="6" t="s">
        <v>6</v>
      </c>
      <c r="AI9" s="6" t="s">
        <v>7</v>
      </c>
    </row>
    <row r="10" spans="2:53" x14ac:dyDescent="0.25">
      <c r="D10" s="28" t="s">
        <v>62</v>
      </c>
      <c r="E10" s="28"/>
      <c r="F10" s="28"/>
      <c r="G10" s="97" t="s">
        <v>1267</v>
      </c>
      <c r="H10" s="58" t="e">
        <f>SUM(H12:H61)</f>
        <v>#VALUE!</v>
      </c>
      <c r="I10" s="13" t="s">
        <v>49</v>
      </c>
      <c r="K10" s="1"/>
      <c r="L10" s="1"/>
      <c r="M10" s="1"/>
      <c r="N10" s="1"/>
      <c r="O10" s="1"/>
      <c r="P10" s="73" t="s">
        <v>540</v>
      </c>
      <c r="Q10" s="74" t="e">
        <f>SUMPRODUCT($H$12:$H$62,$Q$12:$Q$62)</f>
        <v>#VALUE!</v>
      </c>
      <c r="R10" s="74" t="e">
        <f>SUMPRODUCT($H$12:$H$62,$R$12:$R$62)</f>
        <v>#VALUE!</v>
      </c>
      <c r="S10" s="75" t="e">
        <f>SUMPRODUCT($H$12:$H$62,$S$12:$S$62)</f>
        <v>#VALUE!</v>
      </c>
      <c r="T10" s="79" t="e">
        <f>SUMPRODUCT($H$12:$H$62,$T$12:$T$62)</f>
        <v>#VALUE!</v>
      </c>
      <c r="U10" s="79" t="e">
        <f>SUMPRODUCT($H$12:$H$62,$U$12:$U$62)</f>
        <v>#VALUE!</v>
      </c>
      <c r="V10" s="79" t="e">
        <f t="array" ref="V10">SUMPRODUCT($H$12:$H$62,$V$12:$V$62)</f>
        <v>#VALUE!</v>
      </c>
      <c r="W10" s="79" t="e">
        <f>SUMPRODUCT($H$12:$H$62,$W$12:$W$62)</f>
        <v>#VALUE!</v>
      </c>
      <c r="X10" s="52"/>
      <c r="Y10" s="52"/>
      <c r="Z10" s="52"/>
      <c r="AA10" s="52"/>
      <c r="AB10" s="43"/>
      <c r="AC10" s="62" t="e">
        <f>SUMPRODUCT($H$12:$H$61,$AC$12:$AC$61)</f>
        <v>#VALUE!</v>
      </c>
      <c r="AD10" s="1"/>
      <c r="AE10" s="60" t="e">
        <f>SUMPRODUCT($H$12:$H$61,$AE$12:$AE$61)</f>
        <v>#VALUE!</v>
      </c>
      <c r="AT10" s="1">
        <v>6</v>
      </c>
      <c r="AU10" s="13">
        <v>1</v>
      </c>
      <c r="AV10" s="13">
        <v>2</v>
      </c>
      <c r="AW10" s="13">
        <v>3</v>
      </c>
      <c r="AX10" s="13">
        <v>4</v>
      </c>
      <c r="AY10" s="13">
        <v>5</v>
      </c>
      <c r="AZ10" s="13">
        <v>6</v>
      </c>
      <c r="BA10" s="13">
        <v>7</v>
      </c>
    </row>
    <row r="11" spans="2:53" x14ac:dyDescent="0.25">
      <c r="C11" s="5" t="s">
        <v>1255</v>
      </c>
      <c r="D11" s="5" t="s">
        <v>63</v>
      </c>
      <c r="E11" s="5" t="s">
        <v>29</v>
      </c>
      <c r="F11" s="5" t="s">
        <v>64</v>
      </c>
      <c r="G11" s="5" t="s">
        <v>0</v>
      </c>
      <c r="H11" s="5" t="s">
        <v>529</v>
      </c>
      <c r="I11" s="6" t="s">
        <v>3</v>
      </c>
      <c r="J11" s="6" t="s">
        <v>1</v>
      </c>
      <c r="K11" s="6" t="s">
        <v>28</v>
      </c>
      <c r="L11" s="6" t="s">
        <v>531</v>
      </c>
      <c r="M11" s="6" t="s">
        <v>48</v>
      </c>
      <c r="N11" s="6" t="s">
        <v>29</v>
      </c>
      <c r="O11" s="6" t="s">
        <v>5</v>
      </c>
      <c r="P11" s="6" t="s">
        <v>539</v>
      </c>
      <c r="Q11" s="6" t="s">
        <v>331</v>
      </c>
      <c r="R11" s="6" t="s">
        <v>329</v>
      </c>
      <c r="S11" s="6" t="s">
        <v>538</v>
      </c>
      <c r="T11" s="5" t="s">
        <v>333</v>
      </c>
      <c r="U11" s="6" t="s">
        <v>334</v>
      </c>
      <c r="V11" s="6"/>
      <c r="W11" s="6" t="s">
        <v>336</v>
      </c>
      <c r="X11" s="6" t="s">
        <v>535</v>
      </c>
      <c r="Y11" s="6" t="s">
        <v>126</v>
      </c>
      <c r="Z11" s="6" t="s">
        <v>127</v>
      </c>
      <c r="AA11" s="6" t="s">
        <v>128</v>
      </c>
      <c r="AB11" s="44" t="s">
        <v>536</v>
      </c>
      <c r="AC11" s="45" t="s">
        <v>30</v>
      </c>
      <c r="AD11" s="42" t="s">
        <v>54</v>
      </c>
      <c r="AE11" s="59" t="s">
        <v>30</v>
      </c>
      <c r="AF11" s="6" t="s">
        <v>2</v>
      </c>
      <c r="AG11" s="6" t="s">
        <v>3</v>
      </c>
      <c r="AH11" s="6" t="s">
        <v>1</v>
      </c>
      <c r="AI11" s="6" t="s">
        <v>636</v>
      </c>
      <c r="AJ11" s="6" t="s">
        <v>8</v>
      </c>
      <c r="AK11" s="8">
        <f ca="1">WORKDAY(TODAY(),0)</f>
        <v>44963</v>
      </c>
      <c r="AL11" s="8"/>
      <c r="AM11" s="6" t="s">
        <v>9</v>
      </c>
      <c r="AN11" s="6" t="s">
        <v>10</v>
      </c>
      <c r="AO11" s="6" t="s">
        <v>11</v>
      </c>
      <c r="AQ11" s="92" t="s">
        <v>1268</v>
      </c>
      <c r="AS11" s="6" t="s">
        <v>1226</v>
      </c>
      <c r="AT11" s="6" t="str">
        <f>INDEX($AU$11:$BA$11,1,$AT$10)</f>
        <v>SPX/SX5E</v>
      </c>
      <c r="AU11" s="13" t="str">
        <f>'SPX SX5E CAC40 DAX30 IBEX35'!H5</f>
        <v>SPX Index</v>
      </c>
      <c r="AV11" s="13" t="str">
        <f>'SPX SX5E CAC40 DAX30 IBEX35'!Q5</f>
        <v>SX5E Index</v>
      </c>
      <c r="AW11" s="13" t="str">
        <f>'SPX SX5E CAC40 DAX30 IBEX35'!Z5</f>
        <v>CAC Index</v>
      </c>
      <c r="AX11" s="13" t="str">
        <f>'SPX SX5E CAC40 DAX30 IBEX35'!AI5</f>
        <v>DAX Index</v>
      </c>
      <c r="AY11" s="13" t="str">
        <f>'SPX SX5E CAC40 DAX30 IBEX35'!AR5</f>
        <v>IBEX Index</v>
      </c>
      <c r="AZ11" s="13" t="s">
        <v>1280</v>
      </c>
    </row>
    <row r="12" spans="2:53" x14ac:dyDescent="0.25">
      <c r="B12" s="1">
        <v>1</v>
      </c>
      <c r="C12" s="1" t="str">
        <f>_xll.BDP($G12,$C$11)</f>
        <v>US09857L1089</v>
      </c>
      <c r="D12" s="30">
        <f ca="1">_xll.BDP($C12&amp;" ISIN","INTERVAL_HIGH","START_DATE_OVERRIDE",TEXT($D$8,"AAAAMMDD"),"END_DATE_OVERRIDE",TEXT($D$9,"AAAAMMDD"),"MARKET_DATA_OVERRIDE",$D$10)</f>
        <v>2703.26</v>
      </c>
      <c r="E12" s="14">
        <f>M12/K12</f>
        <v>1369.9877333333334</v>
      </c>
      <c r="F12" s="30">
        <f ca="1">_xll.BDP($C12&amp;" ISIN","INTERVAL_LOW","START_DATE_OVERRIDE",TEXT($D$8,"AAAAMMDD"),"END_DATE_OVERRIDE",TEXT($D$9,"AAAAMMDD"),"MARKET_DATA_OVERRIDE",$D$10)</f>
        <v>1152.24</v>
      </c>
      <c r="G12" s="95" t="s">
        <v>36</v>
      </c>
      <c r="H12" s="53">
        <f t="shared" ref="H12:H43" si="0">$L12/$J$7</f>
        <v>2.6854958264078292E-2</v>
      </c>
      <c r="I12" s="1" t="str">
        <f>_xll.BDP($G12,$I$11)</f>
        <v>USD</v>
      </c>
      <c r="J12" s="13" t="str">
        <f>_xll.BDP($G12,$J$11)</f>
        <v>Booking Holdings Inc</v>
      </c>
      <c r="K12" s="76">
        <f>VLOOKUP($G12,'CARTERA RD'!$I$10:$O$96,6,0)</f>
        <v>150</v>
      </c>
      <c r="L12" s="29">
        <f t="shared" ref="L12:L43" si="1">($K12*$O12)/VLOOKUP($I12,$L$3:$N$7,3,0)</f>
        <v>343306.90298507462</v>
      </c>
      <c r="M12" s="29">
        <f>VLOOKUP($G12,'CARTERA RD'!$I$10:$P$97,8,0)</f>
        <v>205498.16</v>
      </c>
      <c r="N12" s="14">
        <f>M12/K12</f>
        <v>1369.9877333333334</v>
      </c>
      <c r="O12" s="2">
        <f>_xll.BDP($G12,$O$11)</f>
        <v>2453.5</v>
      </c>
      <c r="P12" s="69">
        <f>IF($K12=0,"",+$O12/$N12-1)</f>
        <v>0.79089194764566262</v>
      </c>
      <c r="Q12" s="2">
        <f>_xll.BDP($G12,$Q$11)</f>
        <v>30.726190983030204</v>
      </c>
      <c r="R12" s="2">
        <f>_xll.BDP($G12,$R$11)</f>
        <v>27.661986148287355</v>
      </c>
      <c r="S12" s="2">
        <f>_xll.BDP($G12,$S$11)</f>
        <v>52.978838849701567</v>
      </c>
      <c r="T12" s="2">
        <f>_xll.BDP($G12,$T$11)/1000000</f>
        <v>94665.501414000013</v>
      </c>
      <c r="U12" s="2">
        <f>_xll.BDP($G12,$U$11)</f>
        <v>92348.501414000013</v>
      </c>
      <c r="V12" s="2">
        <f t="shared" ref="V12:V43" si="2">$T12-$U12</f>
        <v>2317</v>
      </c>
      <c r="W12" s="4">
        <f>_xll.BDP($G12,$W$11)</f>
        <v>-0.46063618290258451</v>
      </c>
      <c r="X12" s="2">
        <f>VLOOKUP($G12,DATA!$B$3:$G$2400,6,0)</f>
        <v>8.7155036269189186</v>
      </c>
      <c r="Y12" s="2" t="str">
        <f>VLOOKUP($G12,DATA!$B$3:$AY$2400,47,0)</f>
        <v>Strategical</v>
      </c>
      <c r="Z12" s="2">
        <f>VLOOKUP($G12,DATA!$B$3:$AY$2400,48,0)</f>
        <v>1538.4615384615383</v>
      </c>
      <c r="AA12" s="2">
        <f>VLOOKUP($G12,DATA!$B$3:$AY$2400,49,0)</f>
        <v>1333.3333333333333</v>
      </c>
      <c r="AB12" s="46">
        <f>VLOOKUP($G12,DATA!$B$3:$AY$2400,50,0)</f>
        <v>2400</v>
      </c>
      <c r="AC12" s="45">
        <f>IFERROR($AB12/$O12-1,0)</f>
        <v>-2.1805583859792144E-2</v>
      </c>
      <c r="AD12" s="61">
        <f>_xll.BDP($G12,$AD$11)</f>
        <v>2512.86962890625</v>
      </c>
      <c r="AE12" s="59">
        <f>IFERROR($AD12/$O12-1,0)</f>
        <v>2.4197933118504267E-2</v>
      </c>
      <c r="AF12" s="2" t="str">
        <f>_xll.BDP($G12,$AF$11)</f>
        <v>UNITED STATES</v>
      </c>
      <c r="AG12" s="1" t="str">
        <f>_xll.BDP($G12,$AG$11)</f>
        <v>USD</v>
      </c>
      <c r="AH12" s="1" t="str">
        <f>_xll.BDP($G12,$AH$11)</f>
        <v>Booking Holdings Inc</v>
      </c>
      <c r="AI12" s="1" t="str">
        <f>_xll.BDP($G12,$AI$11)</f>
        <v>Consumer Discretionary</v>
      </c>
      <c r="AJ12" s="1" t="str">
        <f>_xll.BDP($G12,$AJ$11)</f>
        <v>23/02/2023</v>
      </c>
      <c r="AK12" s="16">
        <f t="shared" ref="AK12:AK43" ca="1" si="3">AJ12-$AK$11</f>
        <v>17</v>
      </c>
      <c r="AL12" s="27">
        <f ca="1">$AK$11+AK12</f>
        <v>44980</v>
      </c>
      <c r="AM12" s="1">
        <f>_xll.BDP($G12,$AM$11)</f>
        <v>0</v>
      </c>
      <c r="AN12" s="1" t="str">
        <f>_xll.BDP($G12,$AN$11)</f>
        <v>#N/A Field Not Applicable</v>
      </c>
      <c r="AO12" s="1" t="str">
        <f>_xll.BDP($G12,$AO$11)</f>
        <v>#N/A Field Not Applicable</v>
      </c>
      <c r="AQ12" s="92" t="str">
        <f t="array" ref="AQ12">IFERROR(INDEX($AI$12:$AI$61,MATCH(0,COUNTIF($AQ$11:$AQ11,$AI$12:$AI$61),0)),"")</f>
        <v>Consumer Discretionary</v>
      </c>
      <c r="AR12" s="1" t="e">
        <f>IF($AS12&gt;$AT12+$AR$5,$AQ$7,IF($AS12&lt;$AT12+$AS$5,$AQ$6,$AQ$8))</f>
        <v>#VALUE!</v>
      </c>
      <c r="AS12" s="37" t="e">
        <f t="shared" ref="AS12:AS21" si="4">SUMPRODUCT(--($AI$12:$AI$61=$AQ12),$H$12:$H$61)</f>
        <v>#VALUE!</v>
      </c>
      <c r="AT12" s="98" t="e">
        <f>INDEX($AU$1:$BA$21,ROW(AU12),$AT$10)</f>
        <v>#VALUE!</v>
      </c>
      <c r="AU12" s="57">
        <f>VLOOKUP($AQ12,'SPX SX5E CAC40 DAX30 IBEX35'!$H$7:$I$16,2,0)</f>
        <v>0.14526057987961427</v>
      </c>
      <c r="AV12" s="57">
        <f>VLOOKUP($AQ12,'SPX SX5E CAC40 DAX30 IBEX35'!$Q$7:$R$16,2,0)</f>
        <v>0.27077459189289516</v>
      </c>
      <c r="AW12" s="57">
        <f>VLOOKUP($AQ12,'SPX SX5E CAC40 DAX30 IBEX35'!$Z$7:$AA$16,2,0)</f>
        <v>0.41530639969702049</v>
      </c>
      <c r="AX12" s="57">
        <f>IFERROR(VLOOKUP($AQ12,'SPX SX5E CAC40 DAX30 IBEX35'!AI$7:$AJ$16,2,0),0)</f>
        <v>0.15742488792880563</v>
      </c>
      <c r="AY12" s="57">
        <f>VLOOKUP($AQ12,'SPX SX5E CAC40 DAX30 IBEX35'!$AR$7:$AS$16,2,0)</f>
        <v>0.17715698082662443</v>
      </c>
      <c r="AZ12" s="57" t="e">
        <f t="shared" ref="AZ12:AZ21" si="5">AU12*$F$7+AV12*$F$6</f>
        <v>#VALUE!</v>
      </c>
    </row>
    <row r="13" spans="2:53" x14ac:dyDescent="0.25">
      <c r="B13" s="1">
        <v>2</v>
      </c>
      <c r="C13" s="1" t="str">
        <f>_xll.BDP($G13,$C$11)</f>
        <v>FR0014004L86</v>
      </c>
      <c r="D13" s="30">
        <f ca="1">_xll.BDP($C13&amp;" ISIN","INTERVAL_HIGH","START_DATE_OVERRIDE",TEXT($D$8,"AAAAMMDD"),"END_DATE_OVERRIDE",TEXT($D$9,"AAAAMMDD"),"MARKET_DATA_OVERRIDE",$D$10)</f>
        <v>183.79</v>
      </c>
      <c r="E13" s="14">
        <f t="shared" ref="E13:E62" si="6">M13/K13</f>
        <v>1010.6634230769231</v>
      </c>
      <c r="F13" s="30">
        <f ca="1">_xll.BDP($C13&amp;" ISIN","INTERVAL_LOW","START_DATE_OVERRIDE",TEXT($D$8,"AAAAMMDD"),"END_DATE_OVERRIDE",TEXT($D$9,"AAAAMMDD"),"MARKET_DATA_OVERRIDE",$D$10)</f>
        <v>68.400000000000006</v>
      </c>
      <c r="G13" s="95" t="s">
        <v>34</v>
      </c>
      <c r="H13" s="53">
        <f t="shared" si="0"/>
        <v>3.1687118432587348E-3</v>
      </c>
      <c r="I13" s="1" t="str">
        <f>_xll.BDP($G13,$I$11)</f>
        <v>EUR</v>
      </c>
      <c r="J13" s="13" t="str">
        <f>_xll.BDP($G13,$J$11)</f>
        <v>Dassault Aviation SA</v>
      </c>
      <c r="K13" s="76">
        <f>VLOOKUP($G13,'CARTERA RD'!$I$10:$O$96,6,0)</f>
        <v>260</v>
      </c>
      <c r="L13" s="29">
        <f t="shared" si="1"/>
        <v>40508</v>
      </c>
      <c r="M13" s="29">
        <f>VLOOKUP($G13,'CARTERA RD'!$I$10:$P$97,8,0)</f>
        <v>262772.49</v>
      </c>
      <c r="N13" s="14">
        <f t="shared" ref="N13:N54" si="7">M13/K13</f>
        <v>1010.6634230769231</v>
      </c>
      <c r="O13" s="2">
        <f>_xll.BDP($G13,$O$11)</f>
        <v>155.80000000000001</v>
      </c>
      <c r="P13" s="69">
        <f t="shared" ref="P13:P66" si="8">IF($K13=0,"",+$O13/$N13-1)</f>
        <v>-0.84584383243466621</v>
      </c>
      <c r="Q13" s="2">
        <f>_xll.BDP($G13,$Q$11)</f>
        <v>4.4725971872417878</v>
      </c>
      <c r="R13" s="2">
        <f>_xll.BDP($G13,$R$11)</f>
        <v>27.110015524611757</v>
      </c>
      <c r="S13" s="2">
        <f>_xll.BDP($G13,$S$11)</f>
        <v>12.584814774343672</v>
      </c>
      <c r="T13" s="2">
        <f>_xll.BDP($G13,$T$11)/1000000</f>
        <v>13015.627977000002</v>
      </c>
      <c r="U13" s="2">
        <f>_xll.BDP($G13,$U$11)</f>
        <v>6864.1519770000023</v>
      </c>
      <c r="V13" s="2">
        <f t="shared" si="2"/>
        <v>6151.4759999999997</v>
      </c>
      <c r="W13" s="4">
        <f>_xll.BDP($G13,$W$11)</f>
        <v>-8.3139738557851377</v>
      </c>
      <c r="X13" s="2">
        <f>VLOOKUP($G13,DATA!$B$3:$G$2400,6,0)</f>
        <v>0.40969459264051278</v>
      </c>
      <c r="Y13" s="2" t="str">
        <f>VLOOKUP($G13,DATA!$B$3:$AY$2400,47,0)</f>
        <v>Strategical</v>
      </c>
      <c r="Z13" s="2">
        <f>VLOOKUP($G13,DATA!$B$3:$AY$2400,48,0)</f>
        <v>1153.8461538461538</v>
      </c>
      <c r="AA13" s="2">
        <f>VLOOKUP($G13,DATA!$B$3:$AY$2400,49,0)</f>
        <v>1000</v>
      </c>
      <c r="AB13" s="46">
        <f>VLOOKUP($G13,DATA!$B$3:$AY$2400,50,0)</f>
        <v>1800</v>
      </c>
      <c r="AC13" s="45">
        <f t="shared" ref="AC13:AC66" si="9">IFERROR($AB13/$O13-1,0)</f>
        <v>10.553273427471115</v>
      </c>
      <c r="AD13" s="61">
        <f>_xll.BDP($G13,$AD$11)</f>
        <v>182.66667175292969</v>
      </c>
      <c r="AE13" s="59">
        <f t="shared" ref="AE13:AE66" si="10">IFERROR($AD13/$O13-1,0)</f>
        <v>0.1724433360265063</v>
      </c>
      <c r="AF13" s="2" t="str">
        <f>_xll.BDP($G13,$AF$11)</f>
        <v>FRANCE</v>
      </c>
      <c r="AG13" s="1" t="str">
        <f>_xll.BDP($G13,$AG$11)</f>
        <v>EUR</v>
      </c>
      <c r="AH13" s="1" t="str">
        <f>_xll.BDP($G13,$AH$11)</f>
        <v>Dassault Aviation SA</v>
      </c>
      <c r="AI13" s="1" t="str">
        <f>_xll.BDP($G13,$AI$11)</f>
        <v>Industrials</v>
      </c>
      <c r="AJ13" s="1" t="str">
        <f>_xll.BDP($G13,$AJ$11)</f>
        <v>09/03/2023</v>
      </c>
      <c r="AK13" s="16">
        <f t="shared" ca="1" si="3"/>
        <v>31</v>
      </c>
      <c r="AL13" s="27">
        <f t="shared" ref="AL13:AL57" ca="1" si="11">$AK$11+AK13</f>
        <v>44994</v>
      </c>
      <c r="AM13" s="1">
        <f>_xll.BDP($G13,$AM$11)</f>
        <v>2.4900000000000002</v>
      </c>
      <c r="AN13" s="1" t="str">
        <f>_xll.BDP($G13,$AN$11)</f>
        <v>23/05/2022</v>
      </c>
      <c r="AO13" s="1" t="str">
        <f>_xll.BDP($G13,$AO$11)</f>
        <v>25/05/2022</v>
      </c>
      <c r="AQ13" s="92" t="str">
        <f t="array" ref="AQ13">IFERROR(INDEX($AI$12:$AI$61,MATCH(0,COUNTIF($AQ$11:$AQ12,$AI$12:$AI$61),0)),"")</f>
        <v>Industrials</v>
      </c>
      <c r="AR13" s="1" t="e">
        <f t="shared" ref="AR13:AR21" si="12">IF($AS13&gt;$AT13+$AR$5,$AQ$7,IF($AS13&lt;$AT13+$AS$5,$AQ$6,$AQ$8))</f>
        <v>#VALUE!</v>
      </c>
      <c r="AS13" s="37" t="e">
        <f t="shared" si="4"/>
        <v>#VALUE!</v>
      </c>
      <c r="AT13" s="98" t="e">
        <f t="shared" ref="AT13:AT21" si="13">INDEX($AU$1:$BA$21,ROW(AU13),$AT$10)</f>
        <v>#VALUE!</v>
      </c>
      <c r="AU13" s="57">
        <f>VLOOKUP($AQ13,'SPX SX5E CAC40 DAX30 IBEX35'!$H$7:$I$16,2,0)</f>
        <v>0.12596581540335311</v>
      </c>
      <c r="AV13" s="57">
        <f>VLOOKUP($AQ13,'SPX SX5E CAC40 DAX30 IBEX35'!$Q$7:$R$16,2,0)</f>
        <v>0.14755451816198487</v>
      </c>
      <c r="AW13" s="57">
        <f>VLOOKUP($AQ13,'SPX SX5E CAC40 DAX30 IBEX35'!$Z$7:$AA$16,2,0)</f>
        <v>0.17891879874438096</v>
      </c>
      <c r="AX13" s="57">
        <f>IFERROR(VLOOKUP($AQ13,'SPX SX5E CAC40 DAX30 IBEX35'!AI$7:$AJ$16,2,0),0)</f>
        <v>0.15081022362325155</v>
      </c>
      <c r="AY13" s="57">
        <f>VLOOKUP($AQ13,'SPX SX5E CAC40 DAX30 IBEX35'!$AR$7:$AS$16,2,0)</f>
        <v>0.10498665858063257</v>
      </c>
      <c r="AZ13" s="57" t="e">
        <f t="shared" si="5"/>
        <v>#VALUE!</v>
      </c>
    </row>
    <row r="14" spans="2:53" x14ac:dyDescent="0.25">
      <c r="B14" s="1">
        <v>3</v>
      </c>
      <c r="C14" s="1" t="str">
        <f>_xll.BDP($G14,$C$11)</f>
        <v>US02079K3059</v>
      </c>
      <c r="D14" s="30">
        <f ca="1">_xll.BDP($C14&amp;" ISIN","INTERVAL_HIGH","START_DATE_OVERRIDE",TEXT($D$8,"AAAAMMDD"),"END_DATE_OVERRIDE",TEXT($D$9,"AAAAMMDD"),"MARKET_DATA_OVERRIDE",$D$10)</f>
        <v>149.83850000000001</v>
      </c>
      <c r="E14" s="14">
        <f t="shared" si="6"/>
        <v>745.676875</v>
      </c>
      <c r="F14" s="30">
        <f ca="1">_xll.BDP($C14&amp;" ISIN","INTERVAL_LOW","START_DATE_OVERRIDE",TEXT($D$8,"AAAAMMDD"),"END_DATE_OVERRIDE",TEXT($D$9,"AAAAMMDD"),"MARKET_DATA_OVERRIDE",$D$10)</f>
        <v>52.706500000000005</v>
      </c>
      <c r="G14" s="95" t="s">
        <v>16</v>
      </c>
      <c r="H14" s="53">
        <f t="shared" si="0"/>
        <v>2.4016042018540715E-3</v>
      </c>
      <c r="I14" s="1" t="str">
        <f>_xll.BDP($G14,$I$11)</f>
        <v>USD</v>
      </c>
      <c r="J14" s="13" t="str">
        <f>_xll.BDP($G14,$J$11)</f>
        <v>Alphabet Inc</v>
      </c>
      <c r="K14" s="76">
        <f>VLOOKUP($G14,'CARTERA RD'!$I$10:$O$96,6,0)</f>
        <v>320</v>
      </c>
      <c r="L14" s="29">
        <f t="shared" si="1"/>
        <v>30701.492537313432</v>
      </c>
      <c r="M14" s="29">
        <f>VLOOKUP($G14,'CARTERA RD'!$I$10:$P$97,8,0)</f>
        <v>238616.6</v>
      </c>
      <c r="N14" s="14">
        <f t="shared" si="7"/>
        <v>745.676875</v>
      </c>
      <c r="O14" s="2">
        <f>_xll.BDP($G14,$O$11)</f>
        <v>102.85</v>
      </c>
      <c r="P14" s="69">
        <f t="shared" si="8"/>
        <v>-0.86207162452235098</v>
      </c>
      <c r="Q14" s="2">
        <f>_xll.BDP($G14,$Q$11)</f>
        <v>11.20830863670332</v>
      </c>
      <c r="R14" s="2">
        <f>_xll.BDP($G14,$R$11)</f>
        <v>21.078487887122858</v>
      </c>
      <c r="S14" s="2">
        <f>_xll.BDP($G14,$S$11)</f>
        <v>23.621299817440264</v>
      </c>
      <c r="T14" s="2">
        <f>_xll.BDP($G14,$T$11)/1000000</f>
        <v>1310222.2349999999</v>
      </c>
      <c r="U14" s="2">
        <f>_xll.BDP($G14,$U$11)</f>
        <v>1226437.2349999999</v>
      </c>
      <c r="V14" s="2">
        <f t="shared" si="2"/>
        <v>83785</v>
      </c>
      <c r="W14" s="4">
        <f>_xll.BDP($G14,$W$11)</f>
        <v>-0.8865387057180345</v>
      </c>
      <c r="X14" s="2" t="e">
        <f>VLOOKUP($G14,DATA!$B$3:$G$2400,6,0)</f>
        <v>#N/A</v>
      </c>
      <c r="Y14" s="2" t="e">
        <f>VLOOKUP($G14,DATA!$B$3:$AY$2400,47,0)</f>
        <v>#N/A</v>
      </c>
      <c r="Z14" s="2" t="e">
        <f>VLOOKUP($G14,DATA!$B$3:$AY$2400,48,0)</f>
        <v>#N/A</v>
      </c>
      <c r="AA14" s="2" t="e">
        <f>VLOOKUP($G14,DATA!$B$3:$AY$2400,49,0)</f>
        <v>#N/A</v>
      </c>
      <c r="AB14" s="46" t="e">
        <f>VLOOKUP($G14,DATA!$B$3:$AY$2400,50,0)</f>
        <v>#N/A</v>
      </c>
      <c r="AC14" s="45">
        <f t="shared" si="9"/>
        <v>0</v>
      </c>
      <c r="AD14" s="61">
        <f>_xll.BDP($G14,$AD$11)</f>
        <v>125.93380737304688</v>
      </c>
      <c r="AE14" s="59">
        <f t="shared" si="10"/>
        <v>0.22444149123040225</v>
      </c>
      <c r="AF14" s="2" t="str">
        <f>_xll.BDP($G14,$AF$11)</f>
        <v>UNITED STATES</v>
      </c>
      <c r="AG14" s="1" t="str">
        <f>_xll.BDP($G14,$AG$11)</f>
        <v>USD</v>
      </c>
      <c r="AH14" s="1" t="str">
        <f>_xll.BDP($G14,$AH$11)</f>
        <v>Alphabet Inc</v>
      </c>
      <c r="AI14" s="1" t="str">
        <f>_xll.BDP($G14,$AI$11)</f>
        <v>Technology</v>
      </c>
      <c r="AJ14" s="1" t="str">
        <f>_xll.BDP($G14,$AJ$11)</f>
        <v>26/04/2023</v>
      </c>
      <c r="AK14" s="16">
        <f t="shared" ca="1" si="3"/>
        <v>79</v>
      </c>
      <c r="AL14" s="27">
        <f t="shared" ca="1" si="11"/>
        <v>45042</v>
      </c>
      <c r="AM14" s="1">
        <f>_xll.BDP($G14,$AM$11)</f>
        <v>0</v>
      </c>
      <c r="AN14" s="1" t="str">
        <f>_xll.BDP($G14,$AN$11)</f>
        <v>#N/A Field Not Applicable</v>
      </c>
      <c r="AO14" s="1" t="str">
        <f>_xll.BDP($G14,$AO$11)</f>
        <v>#N/A Field Not Applicable</v>
      </c>
      <c r="AQ14" s="92" t="str">
        <f t="array" ref="AQ14">IFERROR(INDEX($AI$12:$AI$61,MATCH(0,COUNTIF($AQ$11:$AQ13,$AI$12:$AI$61),0)),"")</f>
        <v>Technology</v>
      </c>
      <c r="AR14" s="1" t="e">
        <f t="shared" si="12"/>
        <v>#VALUE!</v>
      </c>
      <c r="AS14" s="37" t="e">
        <f t="shared" si="4"/>
        <v>#VALUE!</v>
      </c>
      <c r="AT14" s="98" t="e">
        <f t="shared" si="13"/>
        <v>#VALUE!</v>
      </c>
      <c r="AU14" s="57">
        <f>VLOOKUP($AQ14,'SPX SX5E CAC40 DAX30 IBEX35'!$H$7:$I$16,2,0)</f>
        <v>0.29375664972785787</v>
      </c>
      <c r="AV14" s="57">
        <f>VLOOKUP($AQ14,'SPX SX5E CAC40 DAX30 IBEX35'!$Q$7:$R$16,2,0)</f>
        <v>0.14885703407509412</v>
      </c>
      <c r="AW14" s="57">
        <f>VLOOKUP($AQ14,'SPX SX5E CAC40 DAX30 IBEX35'!$Z$7:$AA$16,2,0)</f>
        <v>5.2751861238847529E-2</v>
      </c>
      <c r="AX14" s="57">
        <f>IFERROR(VLOOKUP($AQ14,'SPX SX5E CAC40 DAX30 IBEX35'!AI$7:$AJ$16,2,0),0)</f>
        <v>0</v>
      </c>
      <c r="AY14" s="57">
        <f>VLOOKUP($AQ14,'SPX SX5E CAC40 DAX30 IBEX35'!$AR$7:$AS$16,2,0)</f>
        <v>5.0233870349704217E-2</v>
      </c>
      <c r="AZ14" s="57" t="e">
        <f t="shared" si="5"/>
        <v>#VALUE!</v>
      </c>
    </row>
    <row r="15" spans="2:53" x14ac:dyDescent="0.25">
      <c r="B15" s="1">
        <v>4</v>
      </c>
      <c r="C15" s="1" t="str">
        <f>_xll.BDP($G15,$C$11)</f>
        <v>DE0007164600</v>
      </c>
      <c r="D15" s="30">
        <f ca="1">_xll.BDP($C15&amp;" ISIN","INTERVAL_HIGH","START_DATE_OVERRIDE",TEXT($D$8,"AAAAMMDD"),"END_DATE_OVERRIDE",TEXT($D$9,"AAAAMMDD"),"MARKET_DATA_OVERRIDE",$D$10)</f>
        <v>167</v>
      </c>
      <c r="E15" s="14">
        <f t="shared" si="6"/>
        <v>93.17240000000001</v>
      </c>
      <c r="F15" s="30">
        <f ca="1">_xll.BDP($C15&amp;" ISIN","INTERVAL_LOW","START_DATE_OVERRIDE",TEXT($D$8,"AAAAMMDD"),"END_DATE_OVERRIDE",TEXT($D$9,"AAAAMMDD"),"MARKET_DATA_OVERRIDE",$D$10)</f>
        <v>77.632000000000005</v>
      </c>
      <c r="G15" s="95" t="s">
        <v>1290</v>
      </c>
      <c r="H15" s="53">
        <f t="shared" si="0"/>
        <v>5.2491665727765905E-3</v>
      </c>
      <c r="I15" s="1" t="str">
        <f>_xll.BDP($G15,$I$11)</f>
        <v>EUR</v>
      </c>
      <c r="J15" s="13" t="str">
        <f>_xll.BDP($G15,$J$11)</f>
        <v>SAP SE</v>
      </c>
      <c r="K15" s="76">
        <f>VLOOKUP($G15,'CARTERA RD'!$I$10:$O$96,6,0)</f>
        <v>600</v>
      </c>
      <c r="L15" s="29">
        <f t="shared" si="1"/>
        <v>67104</v>
      </c>
      <c r="M15" s="29">
        <f>VLOOKUP($G15,'CARTERA RD'!$I$10:$P$97,8,0)</f>
        <v>55903.44</v>
      </c>
      <c r="N15" s="14">
        <f t="shared" si="7"/>
        <v>93.17240000000001</v>
      </c>
      <c r="O15" s="2">
        <f>_xll.BDP($G15,$O$11)</f>
        <v>111.84</v>
      </c>
      <c r="P15" s="69">
        <f t="shared" si="8"/>
        <v>0.2003554700748289</v>
      </c>
      <c r="Q15" s="2">
        <f>_xll.BDP($G15,$Q$11)</f>
        <v>17.173526916686715</v>
      </c>
      <c r="R15" s="2">
        <f>_xll.BDP($G15,$R$11)</f>
        <v>57.067572664773628</v>
      </c>
      <c r="S15" s="2">
        <f>_xll.BDP($G15,$S$11)</f>
        <v>5.7983491163214662</v>
      </c>
      <c r="T15" s="2">
        <f>_xll.BDP($G15,$T$11)/1000000</f>
        <v>137076.50220655999</v>
      </c>
      <c r="U15" s="2">
        <f>_xll.BDP($G15,$U$11)</f>
        <v>144302.50220655999</v>
      </c>
      <c r="V15" s="2">
        <f t="shared" si="2"/>
        <v>-7226</v>
      </c>
      <c r="W15" s="4">
        <f>_xll.BDP($G15,$W$11)</f>
        <v>0.68651035322777099</v>
      </c>
      <c r="X15" s="2" t="e">
        <f>VLOOKUP($G15,DATA!$B$3:$G$2400,6,0)</f>
        <v>#N/A</v>
      </c>
      <c r="Y15" s="2" t="e">
        <f>VLOOKUP($G15,DATA!$B$3:$AY$2400,47,0)</f>
        <v>#N/A</v>
      </c>
      <c r="Z15" s="2" t="e">
        <f>VLOOKUP($G15,DATA!$B$3:$AY$2400,48,0)</f>
        <v>#N/A</v>
      </c>
      <c r="AA15" s="2" t="e">
        <f>VLOOKUP($G15,DATA!$B$3:$AY$2400,49,0)</f>
        <v>#N/A</v>
      </c>
      <c r="AB15" s="46" t="e">
        <f>VLOOKUP($G15,DATA!$B$3:$AY$2400,50,0)</f>
        <v>#N/A</v>
      </c>
      <c r="AC15" s="45">
        <f t="shared" si="9"/>
        <v>0</v>
      </c>
      <c r="AD15" s="61">
        <f>_xll.BDP($G15,$AD$11)</f>
        <v>117.66666412353516</v>
      </c>
      <c r="AE15" s="59">
        <f t="shared" si="10"/>
        <v>5.2098212835614666E-2</v>
      </c>
      <c r="AF15" s="2" t="str">
        <f>_xll.BDP($G15,$AF$11)</f>
        <v>GERMANY</v>
      </c>
      <c r="AG15" s="1" t="str">
        <f>_xll.BDP($G15,$AG$11)</f>
        <v>EUR</v>
      </c>
      <c r="AH15" s="1" t="str">
        <f>_xll.BDP($G15,$AH$11)</f>
        <v>SAP SE</v>
      </c>
      <c r="AI15" s="1" t="str">
        <f>_xll.BDP($G15,$AI$11)</f>
        <v>Technology</v>
      </c>
      <c r="AJ15" s="1" t="str">
        <f>_xll.BDP($G15,$AJ$11)</f>
        <v>21/04/2023</v>
      </c>
      <c r="AK15" s="16">
        <f t="shared" ca="1" si="3"/>
        <v>74</v>
      </c>
      <c r="AL15" s="27">
        <f t="shared" ca="1" si="11"/>
        <v>45037</v>
      </c>
      <c r="AM15" s="1">
        <f>_xll.BDP($G15,$AM$11)</f>
        <v>0</v>
      </c>
      <c r="AN15" s="1" t="str">
        <f>_xll.BDP($G15,$AN$11)</f>
        <v>19/05/2022</v>
      </c>
      <c r="AO15" s="1" t="str">
        <f>_xll.BDP($G15,$AO$11)</f>
        <v>23/05/2022</v>
      </c>
      <c r="AQ15" s="92" t="str">
        <f t="array" ref="AQ15">IFERROR(INDEX($AI$12:$AI$61,MATCH(0,COUNTIF($AQ$11:$AQ14,$AI$12:$AI$61),0)),"")</f>
        <v>Health Care</v>
      </c>
      <c r="AR15" s="1" t="e">
        <f t="shared" si="12"/>
        <v>#VALUE!</v>
      </c>
      <c r="AS15" s="37" t="e">
        <f t="shared" si="4"/>
        <v>#VALUE!</v>
      </c>
      <c r="AT15" s="98" t="e">
        <f t="shared" si="13"/>
        <v>#VALUE!</v>
      </c>
      <c r="AU15" s="57">
        <f>VLOOKUP($AQ15,'SPX SX5E CAC40 DAX30 IBEX35'!$H$7:$I$16,2,0)</f>
        <v>0.12620690520806585</v>
      </c>
      <c r="AV15" s="57">
        <f>VLOOKUP($AQ15,'SPX SX5E CAC40 DAX30 IBEX35'!$Q$7:$R$16,2,0)</f>
        <v>6.5985371505137974E-2</v>
      </c>
      <c r="AW15" s="57">
        <f>VLOOKUP($AQ15,'SPX SX5E CAC40 DAX30 IBEX35'!$Z$7:$AA$16,2,0)</f>
        <v>8.467171164472008E-2</v>
      </c>
      <c r="AX15" s="57">
        <f>IFERROR(VLOOKUP($AQ15,'SPX SX5E CAC40 DAX30 IBEX35'!AI$7:$AJ$16,2,0),0)</f>
        <v>0.14791940025531838</v>
      </c>
      <c r="AY15" s="57">
        <f>VLOOKUP($AQ15,'SPX SX5E CAC40 DAX30 IBEX35'!$AR$7:$AS$16,2,0)</f>
        <v>1.8716742217856575E-2</v>
      </c>
      <c r="AZ15" s="57" t="e">
        <f t="shared" si="5"/>
        <v>#VALUE!</v>
      </c>
    </row>
    <row r="16" spans="2:53" x14ac:dyDescent="0.25">
      <c r="B16" s="1">
        <v>5</v>
      </c>
      <c r="C16" s="1" t="str">
        <f>_xll.BDP($G16,$C$11)</f>
        <v>US4851703029</v>
      </c>
      <c r="D16" s="30">
        <f ca="1">_xll.BDP($C16&amp;" ISIN","INTERVAL_HIGH","START_DATE_OVERRIDE",TEXT($D$8,"AAAAMMDD"),"END_DATE_OVERRIDE",TEXT($D$9,"AAAAMMDD"),"MARKET_DATA_OVERRIDE",$D$10)</f>
        <v>313.45</v>
      </c>
      <c r="E16" s="14">
        <f t="shared" si="6"/>
        <v>85.780900000000003</v>
      </c>
      <c r="F16" s="30">
        <f ca="1">_xll.BDP($C16&amp;" ISIN","INTERVAL_LOW","START_DATE_OVERRIDE",TEXT($D$8,"AAAAMMDD"),"END_DATE_OVERRIDE",TEXT($D$9,"AAAAMMDD"),"MARKET_DATA_OVERRIDE",$D$10)</f>
        <v>100.54</v>
      </c>
      <c r="G16" s="95" t="s">
        <v>21</v>
      </c>
      <c r="H16" s="53" t="e">
        <f t="shared" si="0"/>
        <v>#VALUE!</v>
      </c>
      <c r="I16" s="1" t="str">
        <f>_xll.BDP($G16,$I$11)</f>
        <v>USD</v>
      </c>
      <c r="J16" s="13" t="str">
        <f>_xll.BDP($G16,$J$11)</f>
        <v>Kansas City Southern/Old</v>
      </c>
      <c r="K16" s="76">
        <f>VLOOKUP($G16,'CARTERA RD'!$I$10:$O$96,6,0)</f>
        <v>800</v>
      </c>
      <c r="L16" s="29" t="e">
        <f t="shared" si="1"/>
        <v>#VALUE!</v>
      </c>
      <c r="M16" s="29">
        <f>VLOOKUP($G16,'CARTERA RD'!$I$10:$P$97,8,0)</f>
        <v>68624.72</v>
      </c>
      <c r="N16" s="14">
        <f t="shared" si="7"/>
        <v>85.780900000000003</v>
      </c>
      <c r="O16" s="2" t="str">
        <f>_xll.BDP($G16,$O$11)</f>
        <v>#N/A Real Time</v>
      </c>
      <c r="P16" s="69" t="e">
        <f t="shared" si="8"/>
        <v>#VALUE!</v>
      </c>
      <c r="Q16" s="2" t="str">
        <f>_xll.BDP($G16,$Q$11)</f>
        <v>#N/A N/A</v>
      </c>
      <c r="R16" s="2" t="str">
        <f>_xll.BDP($G16,$R$11)</f>
        <v>#N/A N/A</v>
      </c>
      <c r="S16" s="2">
        <f>_xll.BDP($G16,$S$11)</f>
        <v>22.151056584199726</v>
      </c>
      <c r="T16" s="2" t="e">
        <f>_xll.BDP($G16,$T$11)/1000000</f>
        <v>#VALUE!</v>
      </c>
      <c r="U16" s="2" t="str">
        <f>_xll.BDP($G16,$U$11)</f>
        <v>#N/A N/A</v>
      </c>
      <c r="V16" s="2" t="e">
        <f t="shared" si="2"/>
        <v>#VALUE!</v>
      </c>
      <c r="W16" s="4">
        <f>_xll.BDP($G16,$W$11)</f>
        <v>2.2696538936959207</v>
      </c>
      <c r="X16" s="2">
        <f>VLOOKUP($G16,DATA!$B$3:$G$2400,6,0)</f>
        <v>0.12902332686767218</v>
      </c>
      <c r="Y16" s="2" t="str">
        <f>VLOOKUP($G16,DATA!$B$3:$AY$2400,47,0)</f>
        <v>Strategical</v>
      </c>
      <c r="Z16" s="2">
        <f>VLOOKUP($G16,DATA!$B$3:$AY$2400,48,0)</f>
        <v>107.69230769230769</v>
      </c>
      <c r="AA16" s="2">
        <f>VLOOKUP($G16,DATA!$B$3:$AY$2400,49,0)</f>
        <v>93.333333333333329</v>
      </c>
      <c r="AB16" s="46">
        <f>VLOOKUP($G16,DATA!$B$3:$AY$2400,50,0)</f>
        <v>160</v>
      </c>
      <c r="AC16" s="45">
        <f t="shared" si="9"/>
        <v>0</v>
      </c>
      <c r="AD16" s="61" t="str">
        <f>_xll.BDP($G16,$AD$11)</f>
        <v>#N/A N/A</v>
      </c>
      <c r="AE16" s="59">
        <f t="shared" si="10"/>
        <v>0</v>
      </c>
      <c r="AF16" s="2" t="str">
        <f>_xll.BDP($G16,$AF$11)</f>
        <v>UNITED STATES</v>
      </c>
      <c r="AG16" s="1" t="str">
        <f>_xll.BDP($G16,$AG$11)</f>
        <v>USD</v>
      </c>
      <c r="AH16" s="1" t="str">
        <f>_xll.BDP($G16,$AH$11)</f>
        <v>Kansas City Southern/Old</v>
      </c>
      <c r="AI16" s="1" t="str">
        <f>_xll.BDP($G16,$AI$11)</f>
        <v>Industrials</v>
      </c>
      <c r="AJ16" s="1" t="str">
        <f>_xll.BDP($G16,$AJ$11)</f>
        <v>#N/A N/A</v>
      </c>
      <c r="AK16" s="16" t="e">
        <f t="shared" ca="1" si="3"/>
        <v>#VALUE!</v>
      </c>
      <c r="AL16" s="27" t="e">
        <f t="shared" ca="1" si="11"/>
        <v>#VALUE!</v>
      </c>
      <c r="AM16" s="1">
        <f>_xll.BDP($G16,$AM$11)</f>
        <v>0</v>
      </c>
      <c r="AN16" s="1" t="str">
        <f>_xll.BDP($G16,$AN$11)</f>
        <v>30/12/2021</v>
      </c>
      <c r="AO16" s="1" t="str">
        <f>_xll.BDP($G16,$AO$11)</f>
        <v>19/01/2022</v>
      </c>
      <c r="AQ16" s="92" t="str">
        <f t="array" ref="AQ16">IFERROR(INDEX($AI$12:$AI$61,MATCH(0,COUNTIF($AQ$11:$AQ15,$AI$12:$AI$61),0)),"")</f>
        <v>Basic Materials</v>
      </c>
      <c r="AR16" s="1" t="e">
        <f t="shared" si="12"/>
        <v>#VALUE!</v>
      </c>
      <c r="AS16" s="37" t="e">
        <f t="shared" si="4"/>
        <v>#VALUE!</v>
      </c>
      <c r="AT16" s="98" t="e">
        <f t="shared" si="13"/>
        <v>#VALUE!</v>
      </c>
      <c r="AU16" s="57">
        <f>VLOOKUP($AQ16,'SPX SX5E CAC40 DAX30 IBEX35'!$H$7:$I$16,2,0)</f>
        <v>1.8147729809210381E-2</v>
      </c>
      <c r="AV16" s="57">
        <f>VLOOKUP($AQ16,'SPX SX5E CAC40 DAX30 IBEX35'!$Q$7:$R$16,2,0)</f>
        <v>6.9171804289716782E-2</v>
      </c>
      <c r="AW16" s="57">
        <f>VLOOKUP($AQ16,'SPX SX5E CAC40 DAX30 IBEX35'!$Z$7:$AA$16,2,0)</f>
        <v>4.2181327573902916E-2</v>
      </c>
      <c r="AX16" s="57">
        <f>IFERROR(VLOOKUP($AQ16,'SPX SX5E CAC40 DAX30 IBEX35'!AI$7:$AJ$16,2,0),0)</f>
        <v>0.1928274484461576</v>
      </c>
      <c r="AY16" s="57">
        <f>VLOOKUP($AQ16,'SPX SX5E CAC40 DAX30 IBEX35'!$AR$7:$AS$16,2,0)</f>
        <v>4.5297458446210935E-2</v>
      </c>
      <c r="AZ16" s="57" t="e">
        <f t="shared" si="5"/>
        <v>#VALUE!</v>
      </c>
    </row>
    <row r="17" spans="2:52" x14ac:dyDescent="0.25">
      <c r="B17" s="1">
        <v>6</v>
      </c>
      <c r="C17" s="1" t="str">
        <f>_xll.BDP($G17,$C$11)</f>
        <v>CH0012032048</v>
      </c>
      <c r="D17" s="30">
        <f ca="1">_xll.BDP($C17&amp;" ISIN","INTERVAL_HIGH","START_DATE_OVERRIDE",TEXT($D$8,"AAAAMMDD"),"END_DATE_OVERRIDE",TEXT($D$9,"AAAAMMDD"),"MARKET_DATA_OVERRIDE",$D$10)</f>
        <v>425.13499999999999</v>
      </c>
      <c r="E17" s="14">
        <f t="shared" si="6"/>
        <v>284.20012500000001</v>
      </c>
      <c r="F17" s="30">
        <f ca="1">_xll.BDP($C17&amp;" ISIN","INTERVAL_LOW","START_DATE_OVERRIDE",TEXT($D$8,"AAAAMMDD"),"END_DATE_OVERRIDE",TEXT($D$9,"AAAAMMDD"),"MARKET_DATA_OVERRIDE",$D$10)</f>
        <v>282.39999999999998</v>
      </c>
      <c r="G17" s="95" t="s">
        <v>46</v>
      </c>
      <c r="H17" s="53">
        <f t="shared" si="0"/>
        <v>1.7860258622865499E-2</v>
      </c>
      <c r="I17" s="1" t="str">
        <f>_xll.BDP($G17,$I$11)</f>
        <v>CHF</v>
      </c>
      <c r="J17" s="13" t="str">
        <f>_xll.BDP($G17,$J$11)</f>
        <v>Roche Holding AG</v>
      </c>
      <c r="K17" s="76">
        <f>VLOOKUP($G17,'CARTERA RD'!$I$10:$O$96,6,0)</f>
        <v>800</v>
      </c>
      <c r="L17" s="29">
        <f t="shared" si="1"/>
        <v>228320.96829322234</v>
      </c>
      <c r="M17" s="29">
        <f>VLOOKUP($G17,'CARTERA RD'!$I$10:$P$97,8,0)</f>
        <v>227360.1</v>
      </c>
      <c r="N17" s="14">
        <f t="shared" si="7"/>
        <v>284.20012500000001</v>
      </c>
      <c r="O17" s="2">
        <f>_xll.BDP($G17,$O$11)</f>
        <v>283.89999999999998</v>
      </c>
      <c r="P17" s="69">
        <f t="shared" si="8"/>
        <v>-1.0560340182821371E-3</v>
      </c>
      <c r="Q17" s="2">
        <f>_xll.BDP($G17,$Q$11)</f>
        <v>10.002477001580521</v>
      </c>
      <c r="R17" s="2">
        <f>_xll.BDP($G17,$R$11)</f>
        <v>18.286273740695133</v>
      </c>
      <c r="S17" s="2">
        <f>_xll.BDP($G17,$S$11)</f>
        <v>47.335226081820089</v>
      </c>
      <c r="T17" s="2">
        <f>_xll.BDP($G17,$T$11)/1000000</f>
        <v>234360.60405999998</v>
      </c>
      <c r="U17" s="2">
        <f>_xll.BDP($G17,$U$11)</f>
        <v>255160.60405999998</v>
      </c>
      <c r="V17" s="2">
        <f t="shared" si="2"/>
        <v>-20800</v>
      </c>
      <c r="W17" s="4">
        <f>_xll.BDP($G17,$W$11)</f>
        <v>0.78691369606003747</v>
      </c>
      <c r="X17" s="2">
        <f>VLOOKUP($G17,DATA!$B$3:$G$2400,6,0)</f>
        <v>0.73355318507954115</v>
      </c>
      <c r="Y17" s="2" t="str">
        <f>VLOOKUP($G17,DATA!$B$3:$AY$2400,47,0)</f>
        <v>Strategical</v>
      </c>
      <c r="Z17" s="2">
        <f>VLOOKUP($G17,DATA!$B$3:$AY$2400,48,0)</f>
        <v>269.23076923076923</v>
      </c>
      <c r="AA17" s="2">
        <f>VLOOKUP($G17,DATA!$B$3:$AY$2400,49,0)</f>
        <v>233.33333333333334</v>
      </c>
      <c r="AB17" s="46">
        <f>VLOOKUP($G17,DATA!$B$3:$AY$2400,50,0)</f>
        <v>400</v>
      </c>
      <c r="AC17" s="45">
        <f t="shared" si="9"/>
        <v>0.40894681225783747</v>
      </c>
      <c r="AD17" s="61">
        <f>_xll.BDP($G17,$AD$11)</f>
        <v>337.6363525390625</v>
      </c>
      <c r="AE17" s="59">
        <f t="shared" si="10"/>
        <v>0.18927915653068861</v>
      </c>
      <c r="AF17" s="2" t="str">
        <f>_xll.BDP($G17,$AF$11)</f>
        <v>SWITZERLAND</v>
      </c>
      <c r="AG17" s="1" t="str">
        <f>_xll.BDP($G17,$AG$11)</f>
        <v>CHF</v>
      </c>
      <c r="AH17" s="1" t="str">
        <f>_xll.BDP($G17,$AH$11)</f>
        <v>Roche Holding AG</v>
      </c>
      <c r="AI17" s="1" t="str">
        <f>_xll.BDP($G17,$AI$11)</f>
        <v>Health Care</v>
      </c>
      <c r="AJ17" s="1" t="str">
        <f>_xll.BDP($G17,$AJ$11)</f>
        <v>21/07/2023</v>
      </c>
      <c r="AK17" s="16">
        <f t="shared" ca="1" si="3"/>
        <v>165</v>
      </c>
      <c r="AL17" s="27">
        <f t="shared" ca="1" si="11"/>
        <v>45128</v>
      </c>
      <c r="AM17" s="1">
        <f>_xll.BDP($G17,$AM$11)</f>
        <v>9.5</v>
      </c>
      <c r="AN17" s="1" t="str">
        <f>_xll.BDP($G17,$AN$11)</f>
        <v>#N/A N/A</v>
      </c>
      <c r="AO17" s="1" t="str">
        <f>_xll.BDP($G17,$AO$11)</f>
        <v>#N/A Field Not Applicable</v>
      </c>
      <c r="AQ17" s="92" t="str">
        <f t="array" ref="AQ17">IFERROR(INDEX($AI$12:$AI$61,MATCH(0,COUNTIF($AQ$11:$AQ16,$AI$12:$AI$61),0)),"")</f>
        <v>Financials</v>
      </c>
      <c r="AR17" s="1" t="e">
        <f t="shared" si="12"/>
        <v>#VALUE!</v>
      </c>
      <c r="AS17" s="37" t="e">
        <f t="shared" si="4"/>
        <v>#VALUE!</v>
      </c>
      <c r="AT17" s="98" t="e">
        <f t="shared" si="13"/>
        <v>#VALUE!</v>
      </c>
      <c r="AU17" s="57">
        <f>VLOOKUP($AQ17,'SPX SX5E CAC40 DAX30 IBEX35'!$H$7:$I$16,2,0)</f>
        <v>0.10868963396137327</v>
      </c>
      <c r="AV17" s="57">
        <f>VLOOKUP($AQ17,'SPX SX5E CAC40 DAX30 IBEX35'!$Q$7:$R$16,2,0)</f>
        <v>0.12809948309656047</v>
      </c>
      <c r="AW17" s="57">
        <f>VLOOKUP($AQ17,'SPX SX5E CAC40 DAX30 IBEX35'!$Z$7:$AA$16,2,0)</f>
        <v>8.413617335233177E-2</v>
      </c>
      <c r="AX17" s="57">
        <f>IFERROR(VLOOKUP($AQ17,'SPX SX5E CAC40 DAX30 IBEX35'!AI$7:$AJ$16,2,0),0)</f>
        <v>0.17075042374733579</v>
      </c>
      <c r="AY17" s="57">
        <f>VLOOKUP($AQ17,'SPX SX5E CAC40 DAX30 IBEX35'!$AR$7:$AS$16,2,0)</f>
        <v>0.24964839884618117</v>
      </c>
      <c r="AZ17" s="57" t="e">
        <f t="shared" si="5"/>
        <v>#VALUE!</v>
      </c>
    </row>
    <row r="18" spans="2:52" x14ac:dyDescent="0.25">
      <c r="B18" s="1">
        <v>7</v>
      </c>
      <c r="C18" s="1" t="str">
        <f>_xll.BDP($G18,$C$11)</f>
        <v>US74766Q1013</v>
      </c>
      <c r="D18" s="30">
        <f ca="1">_xll.BDP($C18&amp;" ISIN","INTERVAL_HIGH","START_DATE_OVERRIDE",TEXT($D$8,"AAAAMMDD"),"END_DATE_OVERRIDE",TEXT($D$9,"AAAAMMDD"),"MARKET_DATA_OVERRIDE",$D$10)</f>
        <v>90.64</v>
      </c>
      <c r="E18" s="14">
        <f t="shared" si="6"/>
        <v>60</v>
      </c>
      <c r="F18" s="30">
        <f ca="1">_xll.BDP($C18&amp;" ISIN","INTERVAL_LOW","START_DATE_OVERRIDE",TEXT($D$8,"AAAAMMDD"),"END_DATE_OVERRIDE",TEXT($D$9,"AAAAMMDD"),"MARKET_DATA_OVERRIDE",$D$10)</f>
        <v>7.46</v>
      </c>
      <c r="G18" s="95" t="s">
        <v>1349</v>
      </c>
      <c r="H18" s="53">
        <f t="shared" si="0"/>
        <v>9.2356538349557698E-4</v>
      </c>
      <c r="I18" s="1" t="str">
        <f>_xll.BDP($G18,$I$11)</f>
        <v>USD</v>
      </c>
      <c r="J18" s="13" t="str">
        <f>_xll.BDP($G18,$J$11)</f>
        <v>Quanterix Corp</v>
      </c>
      <c r="K18" s="76">
        <f>VLOOKUP($G18,'CARTERA RD'!$I$10:$O$96,6,0)</f>
        <v>820</v>
      </c>
      <c r="L18" s="29">
        <f t="shared" si="1"/>
        <v>11806.623134328358</v>
      </c>
      <c r="M18" s="29">
        <f>VLOOKUP($G18,'CARTERA RD'!$I$10:$P$97,8,0)</f>
        <v>49200</v>
      </c>
      <c r="N18" s="14">
        <f t="shared" si="7"/>
        <v>60</v>
      </c>
      <c r="O18" s="2">
        <f>_xll.BDP($G18,$O$11)</f>
        <v>15.435</v>
      </c>
      <c r="P18" s="69">
        <f t="shared" si="8"/>
        <v>-0.74275000000000002</v>
      </c>
      <c r="Q18" s="2" t="str">
        <f>_xll.BDP($G18,$Q$11)</f>
        <v>#N/A N/A</v>
      </c>
      <c r="R18" s="2" t="str">
        <f>_xll.BDP($G18,$R$11)</f>
        <v>#N/A N/A</v>
      </c>
      <c r="S18" s="2">
        <f>_xll.BDP($G18,$S$11)</f>
        <v>-23.69842191618082</v>
      </c>
      <c r="T18" s="2">
        <f>_xll.BDP($G18,$T$11)/1000000</f>
        <v>558.78495139999995</v>
      </c>
      <c r="U18" s="2">
        <f>_xll.BDP($G18,$U$11)</f>
        <v>258.00495139999998</v>
      </c>
      <c r="V18" s="2">
        <f t="shared" si="2"/>
        <v>300.77999999999997</v>
      </c>
      <c r="W18" s="4" t="str">
        <f>_xll.BDP($G18,$W$11)</f>
        <v>#N/A N/A</v>
      </c>
      <c r="X18" s="2" t="e">
        <f>VLOOKUP($G18,DATA!$B$3:$G$2400,6,0)</f>
        <v>#N/A</v>
      </c>
      <c r="Y18" s="2" t="e">
        <f>VLOOKUP($G18,DATA!$B$3:$AY$2400,47,0)</f>
        <v>#N/A</v>
      </c>
      <c r="Z18" s="2" t="e">
        <f>VLOOKUP($G18,DATA!$B$3:$AY$2400,48,0)</f>
        <v>#N/A</v>
      </c>
      <c r="AA18" s="2" t="e">
        <f>VLOOKUP($G18,DATA!$B$3:$AY$2400,49,0)</f>
        <v>#N/A</v>
      </c>
      <c r="AB18" s="46" t="e">
        <f>VLOOKUP($G18,DATA!$B$3:$AY$2400,50,0)</f>
        <v>#N/A</v>
      </c>
      <c r="AC18" s="45">
        <f t="shared" si="9"/>
        <v>0</v>
      </c>
      <c r="AD18" s="61">
        <f>_xll.BDP($G18,$AD$11)</f>
        <v>13.75</v>
      </c>
      <c r="AE18" s="59">
        <f t="shared" si="10"/>
        <v>-0.10916747651441527</v>
      </c>
      <c r="AF18" s="2" t="str">
        <f>_xll.BDP($G18,$AF$11)</f>
        <v>UNITED STATES</v>
      </c>
      <c r="AG18" s="1" t="str">
        <f>_xll.BDP($G18,$AG$11)</f>
        <v>USD</v>
      </c>
      <c r="AH18" s="1" t="str">
        <f>_xll.BDP($G18,$AH$11)</f>
        <v>Quanterix Corp</v>
      </c>
      <c r="AI18" s="1" t="str">
        <f>_xll.BDP($G18,$AI$11)</f>
        <v>Health Care</v>
      </c>
      <c r="AJ18" s="1" t="str">
        <f>_xll.BDP($G18,$AJ$11)</f>
        <v>01/03/2023</v>
      </c>
      <c r="AK18" s="16">
        <f t="shared" ca="1" si="3"/>
        <v>23</v>
      </c>
      <c r="AL18" s="27">
        <f t="shared" ca="1" si="11"/>
        <v>44986</v>
      </c>
      <c r="AM18" s="1">
        <f>_xll.BDP($G18,$AM$11)</f>
        <v>0</v>
      </c>
      <c r="AN18" s="1" t="str">
        <f>_xll.BDP($G18,$AN$11)</f>
        <v>#N/A Field Not Applicable</v>
      </c>
      <c r="AO18" s="1" t="str">
        <f>_xll.BDP($G18,$AO$11)</f>
        <v>#N/A Field Not Applicable</v>
      </c>
      <c r="AQ18" s="92" t="str">
        <f t="array" ref="AQ18">IFERROR(INDEX($AI$12:$AI$61,MATCH(0,COUNTIF($AQ$11:$AQ17,$AI$12:$AI$61),0)),"")</f>
        <v>Consumer Staples</v>
      </c>
      <c r="AR18" s="1" t="e">
        <f t="shared" si="12"/>
        <v>#VALUE!</v>
      </c>
      <c r="AS18" s="37" t="e">
        <f t="shared" si="4"/>
        <v>#VALUE!</v>
      </c>
      <c r="AT18" s="98" t="e">
        <f t="shared" si="13"/>
        <v>#VALUE!</v>
      </c>
      <c r="AU18" s="57">
        <f>VLOOKUP($AQ18,'SPX SX5E CAC40 DAX30 IBEX35'!$H$7:$I$16,2,0)</f>
        <v>5.720790169678161E-2</v>
      </c>
      <c r="AV18" s="57">
        <f>VLOOKUP($AQ18,'SPX SX5E CAC40 DAX30 IBEX35'!$Q$7:$R$16,2,0)</f>
        <v>5.6853811165463418E-2</v>
      </c>
      <c r="AW18" s="57">
        <f>VLOOKUP($AQ18,'SPX SX5E CAC40 DAX30 IBEX35'!$Z$7:$AA$16,2,0)</f>
        <v>4.1135580482741151E-2</v>
      </c>
      <c r="AX18" s="57">
        <f>IFERROR(VLOOKUP($AQ18,'SPX SX5E CAC40 DAX30 IBEX35'!AI$7:$AJ$16,2,0),0)</f>
        <v>0</v>
      </c>
      <c r="AY18" s="57" t="e">
        <f>VLOOKUP($AQ18,'SPX SX5E CAC40 DAX30 IBEX35'!$AR$7:$AS$16,2,0)</f>
        <v>#N/A</v>
      </c>
      <c r="AZ18" s="57" t="e">
        <f t="shared" si="5"/>
        <v>#VALUE!</v>
      </c>
    </row>
    <row r="19" spans="2:52" x14ac:dyDescent="0.25">
      <c r="B19" s="1">
        <v>8</v>
      </c>
      <c r="C19" s="1" t="str">
        <f>_xll.BDP($G19,$C$11)</f>
        <v>FR0000120073</v>
      </c>
      <c r="D19" s="30">
        <f ca="1">_xll.BDP($C19&amp;" ISIN","INTERVAL_HIGH","START_DATE_OVERRIDE",TEXT($D$8,"AAAAMMDD"),"END_DATE_OVERRIDE",TEXT($D$9,"AAAAMMDD"),"MARKET_DATA_OVERRIDE",$D$10)</f>
        <v>166.74545454545452</v>
      </c>
      <c r="E19" s="14">
        <f t="shared" si="6"/>
        <v>136.6</v>
      </c>
      <c r="F19" s="30">
        <f ca="1">_xll.BDP($C19&amp;" ISIN","INTERVAL_LOW","START_DATE_OVERRIDE",TEXT($D$8,"AAAAMMDD"),"END_DATE_OVERRIDE",TEXT($D$9,"AAAAMMDD"),"MARKET_DATA_OVERRIDE",$D$10)</f>
        <v>99.090909090909079</v>
      </c>
      <c r="G19" s="95" t="s">
        <v>1285</v>
      </c>
      <c r="H19" s="53">
        <f t="shared" si="0"/>
        <v>1.1236145185288947E-2</v>
      </c>
      <c r="I19" s="1" t="str">
        <f>_xll.BDP($G19,$I$11)</f>
        <v>EUR</v>
      </c>
      <c r="J19" s="13" t="str">
        <f>_xll.BDP($G19,$J$11)</f>
        <v>Air Liquide SA</v>
      </c>
      <c r="K19" s="76">
        <f>VLOOKUP($G19,'CARTERA RD'!$I$10:$O$96,6,0)</f>
        <v>1000</v>
      </c>
      <c r="L19" s="29">
        <f t="shared" si="1"/>
        <v>143640</v>
      </c>
      <c r="M19" s="29">
        <f>VLOOKUP($G19,'CARTERA RD'!$I$10:$P$97,8,0)</f>
        <v>136600</v>
      </c>
      <c r="N19" s="14">
        <f t="shared" si="7"/>
        <v>136.6</v>
      </c>
      <c r="O19" s="2">
        <f>_xll.BDP($G19,$O$11)</f>
        <v>143.63999999999999</v>
      </c>
      <c r="P19" s="69">
        <f t="shared" si="8"/>
        <v>5.1537335285505081E-2</v>
      </c>
      <c r="Q19" s="2">
        <f>_xll.BDP($G19,$Q$11)</f>
        <v>13.434668675568469</v>
      </c>
      <c r="R19" s="2">
        <f>_xll.BDP($G19,$R$11)</f>
        <v>28.275877628558764</v>
      </c>
      <c r="S19" s="2">
        <f>_xll.BDP($G19,$S$11)</f>
        <v>12.538295348942228</v>
      </c>
      <c r="T19" s="2">
        <f>_xll.BDP($G19,$T$11)/1000000</f>
        <v>74959.629519999988</v>
      </c>
      <c r="U19" s="2">
        <f>_xll.BDP($G19,$U$11)</f>
        <v>89185.229519999993</v>
      </c>
      <c r="V19" s="2">
        <f t="shared" si="2"/>
        <v>-14225.600000000006</v>
      </c>
      <c r="W19" s="4">
        <f>_xll.BDP($G19,$W$11)</f>
        <v>2.0732757950392662</v>
      </c>
      <c r="X19" s="2" t="e">
        <f>VLOOKUP($G19,DATA!$B$3:$G$2400,6,0)</f>
        <v>#N/A</v>
      </c>
      <c r="Y19" s="2" t="e">
        <f>VLOOKUP($G19,DATA!$B$3:$AY$2400,47,0)</f>
        <v>#N/A</v>
      </c>
      <c r="Z19" s="2" t="e">
        <f>VLOOKUP($G19,DATA!$B$3:$AY$2400,48,0)</f>
        <v>#N/A</v>
      </c>
      <c r="AA19" s="2" t="e">
        <f>VLOOKUP($G19,DATA!$B$3:$AY$2400,49,0)</f>
        <v>#N/A</v>
      </c>
      <c r="AB19" s="46" t="e">
        <f>VLOOKUP($G19,DATA!$B$3:$AY$2400,50,0)</f>
        <v>#N/A</v>
      </c>
      <c r="AC19" s="45">
        <f t="shared" si="9"/>
        <v>0</v>
      </c>
      <c r="AD19" s="61">
        <f>_xll.BDP($G19,$AD$11)</f>
        <v>155.19047546386719</v>
      </c>
      <c r="AE19" s="59">
        <f t="shared" si="10"/>
        <v>8.041266683282644E-2</v>
      </c>
      <c r="AF19" s="2" t="str">
        <f>_xll.BDP($G19,$AF$11)</f>
        <v>FRANCE</v>
      </c>
      <c r="AG19" s="1" t="str">
        <f>_xll.BDP($G19,$AG$11)</f>
        <v>EUR</v>
      </c>
      <c r="AH19" s="1" t="str">
        <f>_xll.BDP($G19,$AH$11)</f>
        <v>Air Liquide SA</v>
      </c>
      <c r="AI19" s="1" t="str">
        <f>_xll.BDP($G19,$AI$11)</f>
        <v>Basic Materials</v>
      </c>
      <c r="AJ19" s="1" t="str">
        <f>_xll.BDP($G19,$AJ$11)</f>
        <v>16/02/2023</v>
      </c>
      <c r="AK19" s="16">
        <f t="shared" ca="1" si="3"/>
        <v>10</v>
      </c>
      <c r="AL19" s="27">
        <f t="shared" ca="1" si="11"/>
        <v>44973</v>
      </c>
      <c r="AM19" s="1">
        <f>_xll.BDP($G19,$AM$11)</f>
        <v>2.6363636363636362</v>
      </c>
      <c r="AN19" s="1" t="str">
        <f>_xll.BDP($G19,$AN$11)</f>
        <v>16/05/2022</v>
      </c>
      <c r="AO19" s="1" t="str">
        <f>_xll.BDP($G19,$AO$11)</f>
        <v>18/05/2022</v>
      </c>
      <c r="AQ19" s="92" t="str">
        <f t="array" ref="AQ19">IFERROR(INDEX($AI$12:$AI$61,MATCH(0,COUNTIF($AQ$11:$AQ18,$AI$12:$AI$61),0)),"")</f>
        <v>Telecommunications</v>
      </c>
      <c r="AR19" s="1" t="e">
        <f t="shared" si="12"/>
        <v>#VALUE!</v>
      </c>
      <c r="AS19" s="37" t="e">
        <f t="shared" si="4"/>
        <v>#VALUE!</v>
      </c>
      <c r="AT19" s="98" t="e">
        <f t="shared" si="13"/>
        <v>#VALUE!</v>
      </c>
      <c r="AU19" s="57">
        <f>VLOOKUP($AQ19,'SPX SX5E CAC40 DAX30 IBEX35'!$H$7:$I$16,2,0)</f>
        <v>2.7642775173864459E-2</v>
      </c>
      <c r="AV19" s="57">
        <f>VLOOKUP($AQ19,'SPX SX5E CAC40 DAX30 IBEX35'!$Q$7:$R$16,2,0)</f>
        <v>2.5682421854297536E-2</v>
      </c>
      <c r="AW19" s="57">
        <f>VLOOKUP($AQ19,'SPX SX5E CAC40 DAX30 IBEX35'!$Z$7:$AA$16,2,0)</f>
        <v>1.0823519331653228E-2</v>
      </c>
      <c r="AX19" s="57">
        <f>IFERROR(VLOOKUP($AQ19,'SPX SX5E CAC40 DAX30 IBEX35'!AI$7:$AJ$16,2,0),0)</f>
        <v>9.0324626032374788E-2</v>
      </c>
      <c r="AY19" s="57">
        <f>VLOOKUP($AQ19,'SPX SX5E CAC40 DAX30 IBEX35'!$AR$7:$AS$16,2,0)</f>
        <v>7.7117105794811361E-2</v>
      </c>
      <c r="AZ19" s="57" t="e">
        <f t="shared" si="5"/>
        <v>#VALUE!</v>
      </c>
    </row>
    <row r="20" spans="2:52" x14ac:dyDescent="0.25">
      <c r="B20" s="1">
        <v>9</v>
      </c>
      <c r="C20" s="1" t="str">
        <f>_xll.BDP($G20,$C$11)</f>
        <v>US6153691059</v>
      </c>
      <c r="D20" s="30">
        <f ca="1">_xll.BDP($C20&amp;" ISIN","INTERVAL_HIGH","START_DATE_OVERRIDE",TEXT($D$8,"AAAAMMDD"),"END_DATE_OVERRIDE",TEXT($D$9,"AAAAMMDD"),"MARKET_DATA_OVERRIDE",$D$10)</f>
        <v>406.69</v>
      </c>
      <c r="E20" s="14">
        <f t="shared" si="6"/>
        <v>305.14540999999997</v>
      </c>
      <c r="F20" s="30">
        <f ca="1">_xll.BDP($C20&amp;" ISIN","INTERVAL_LOW","START_DATE_OVERRIDE",TEXT($D$8,"AAAAMMDD"),"END_DATE_OVERRIDE",TEXT($D$9,"AAAAMMDD"),"MARKET_DATA_OVERRIDE",$D$10)</f>
        <v>165.09</v>
      </c>
      <c r="G20" s="95" t="s">
        <v>1330</v>
      </c>
      <c r="H20" s="53">
        <f t="shared" si="0"/>
        <v>2.3179800399883457E-2</v>
      </c>
      <c r="I20" s="1" t="str">
        <f>_xll.BDP($G20,$I$11)</f>
        <v>USD</v>
      </c>
      <c r="J20" s="13" t="str">
        <f>_xll.BDP($G20,$J$11)</f>
        <v>Moody's Corp</v>
      </c>
      <c r="K20" s="76">
        <f>VLOOKUP($G20,'CARTERA RD'!$I$10:$O$96,6,0)</f>
        <v>1000</v>
      </c>
      <c r="L20" s="29">
        <f t="shared" si="1"/>
        <v>296324.6268656716</v>
      </c>
      <c r="M20" s="29">
        <f>VLOOKUP($G20,'CARTERA RD'!$I$10:$P$97,8,0)</f>
        <v>305145.40999999997</v>
      </c>
      <c r="N20" s="14">
        <f t="shared" si="7"/>
        <v>305.14540999999997</v>
      </c>
      <c r="O20" s="2">
        <f>_xll.BDP($G20,$O$11)</f>
        <v>317.66000000000003</v>
      </c>
      <c r="P20" s="69">
        <f t="shared" si="8"/>
        <v>4.1011890036294574E-2</v>
      </c>
      <c r="Q20" s="2">
        <f>_xll.BDP($G20,$Q$11)</f>
        <v>24.661605670103093</v>
      </c>
      <c r="R20" s="2">
        <f>_xll.BDP($G20,$R$11)</f>
        <v>41.46411418374484</v>
      </c>
      <c r="S20" s="2">
        <f>_xll.BDP($G20,$S$11)</f>
        <v>52.382767823103315</v>
      </c>
      <c r="T20" s="2">
        <f>_xll.BDP($G20,$T$11)/1000000</f>
        <v>57988.295999999995</v>
      </c>
      <c r="U20" s="2">
        <f>_xll.BDP($G20,$U$11)</f>
        <v>64162.295999999995</v>
      </c>
      <c r="V20" s="2">
        <f t="shared" si="2"/>
        <v>-6174</v>
      </c>
      <c r="W20" s="4">
        <f>_xll.BDP($G20,$W$11)</f>
        <v>2.6275711159737418</v>
      </c>
      <c r="X20" s="2">
        <f>VLOOKUP($G20,DATA!$B$3:$G$2400,6,0)</f>
        <v>0</v>
      </c>
      <c r="Y20" s="2">
        <f>VLOOKUP($G20,DATA!$B$3:$AY$2400,47,0)</f>
        <v>0</v>
      </c>
      <c r="Z20" s="2">
        <f>VLOOKUP($G20,DATA!$B$3:$AY$2400,48,0)</f>
        <v>0</v>
      </c>
      <c r="AA20" s="2">
        <f>VLOOKUP($G20,DATA!$B$3:$AY$2400,49,0)</f>
        <v>0</v>
      </c>
      <c r="AB20" s="46">
        <f>VLOOKUP($G20,DATA!$B$3:$AY$2400,50,0)</f>
        <v>0</v>
      </c>
      <c r="AC20" s="45">
        <f t="shared" si="9"/>
        <v>-1</v>
      </c>
      <c r="AD20" s="61">
        <f>_xll.BDP($G20,$AD$11)</f>
        <v>321.64706420898438</v>
      </c>
      <c r="AE20" s="59">
        <f t="shared" si="10"/>
        <v>1.2551357454461787E-2</v>
      </c>
      <c r="AF20" s="2" t="str">
        <f>_xll.BDP($G20,$AF$11)</f>
        <v>UNITED STATES</v>
      </c>
      <c r="AG20" s="1" t="str">
        <f>_xll.BDP($G20,$AG$11)</f>
        <v>USD</v>
      </c>
      <c r="AH20" s="1" t="str">
        <f>_xll.BDP($G20,$AH$11)</f>
        <v>Moody's Corp</v>
      </c>
      <c r="AI20" s="1" t="str">
        <f>_xll.BDP($G20,$AI$11)</f>
        <v>Financials</v>
      </c>
      <c r="AJ20" s="1" t="str">
        <f>_xll.BDP($G20,$AJ$11)</f>
        <v>02/05/2023</v>
      </c>
      <c r="AK20" s="16">
        <f t="shared" ca="1" si="3"/>
        <v>85</v>
      </c>
      <c r="AL20" s="27">
        <f t="shared" ca="1" si="11"/>
        <v>45048</v>
      </c>
      <c r="AM20" s="1">
        <f>_xll.BDP($G20,$AM$11)</f>
        <v>3.08</v>
      </c>
      <c r="AN20" s="1" t="str">
        <f>_xll.BDP($G20,$AN$11)</f>
        <v>23/02/2023</v>
      </c>
      <c r="AO20" s="1" t="str">
        <f>_xll.BDP($G20,$AO$11)</f>
        <v>17/03/2023</v>
      </c>
      <c r="AQ20" s="92" t="str">
        <f t="array" ref="AQ20">IFERROR(INDEX($AI$12:$AI$61,MATCH(0,COUNTIF($AQ$11:$AQ19,$AI$12:$AI$61),0)),"")</f>
        <v>Energy</v>
      </c>
      <c r="AR20" s="1" t="e">
        <f t="shared" si="12"/>
        <v>#VALUE!</v>
      </c>
      <c r="AS20" s="37" t="e">
        <f t="shared" si="4"/>
        <v>#VALUE!</v>
      </c>
      <c r="AT20" s="98" t="e">
        <f t="shared" si="13"/>
        <v>#N/A</v>
      </c>
      <c r="AU20" s="57" t="e">
        <f>VLOOKUP($AQ20,'SPX SX5E CAC40 DAX30 IBEX35'!$H$7:$I$16,2,0)</f>
        <v>#N/A</v>
      </c>
      <c r="AV20" s="57">
        <f>VLOOKUP($AQ20,'SPX SX5E CAC40 DAX30 IBEX35'!$Q$7:$R$16,2,0)</f>
        <v>4.9924268680945488E-2</v>
      </c>
      <c r="AW20" s="57">
        <f>VLOOKUP($AQ20,'SPX SX5E CAC40 DAX30 IBEX35'!$Z$7:$AA$16,2,0)</f>
        <v>6.2058913823632808E-2</v>
      </c>
      <c r="AX20" s="57">
        <f>IFERROR(VLOOKUP($AQ20,'SPX SX5E CAC40 DAX30 IBEX35'!AI$7:$AJ$16,2,0),0)</f>
        <v>1.2214296876387486E-2</v>
      </c>
      <c r="AY20" s="57">
        <f>VLOOKUP($AQ20,'SPX SX5E CAC40 DAX30 IBEX35'!$AR$7:$AS$16,2,0)</f>
        <v>6.1674883535128011E-2</v>
      </c>
      <c r="AZ20" s="57" t="e">
        <f t="shared" si="5"/>
        <v>#N/A</v>
      </c>
    </row>
    <row r="21" spans="2:52" x14ac:dyDescent="0.25">
      <c r="B21" s="1">
        <v>10</v>
      </c>
      <c r="C21" s="1" t="str">
        <f>_xll.BDP($G21,$C$11)</f>
        <v>US78409V1044</v>
      </c>
      <c r="D21" s="30">
        <f ca="1">_xll.BDP($C21&amp;" ISIN","INTERVAL_HIGH","START_DATE_OVERRIDE",TEXT($D$8,"AAAAMMDD"),"END_DATE_OVERRIDE",TEXT($D$9,"AAAAMMDD"),"MARKET_DATA_OVERRIDE",$D$10)</f>
        <v>478.97</v>
      </c>
      <c r="E21" s="14">
        <f t="shared" si="6"/>
        <v>363.13405</v>
      </c>
      <c r="F21" s="30">
        <f ca="1">_xll.BDP($C21&amp;" ISIN","INTERVAL_LOW","START_DATE_OVERRIDE",TEXT($D$8,"AAAAMMDD"),"END_DATE_OVERRIDE",TEXT($D$9,"AAAAMMDD"),"MARKET_DATA_OVERRIDE",$D$10)</f>
        <v>192.05</v>
      </c>
      <c r="G21" s="95" t="s">
        <v>1326</v>
      </c>
      <c r="H21" s="53">
        <f t="shared" si="0"/>
        <v>2.6942887683841118E-2</v>
      </c>
      <c r="I21" s="1" t="str">
        <f>_xll.BDP($G21,$I$11)</f>
        <v>USD</v>
      </c>
      <c r="J21" s="13" t="str">
        <f>_xll.BDP($G21,$J$11)</f>
        <v>S&amp;P Global Inc</v>
      </c>
      <c r="K21" s="76">
        <f>VLOOKUP($G21,'CARTERA RD'!$I$10:$O$96,6,0)</f>
        <v>1000</v>
      </c>
      <c r="L21" s="29">
        <f t="shared" si="1"/>
        <v>344430.97014925373</v>
      </c>
      <c r="M21" s="29">
        <f>VLOOKUP($G21,'CARTERA RD'!$I$10:$P$97,8,0)</f>
        <v>363134.05</v>
      </c>
      <c r="N21" s="14">
        <f t="shared" si="7"/>
        <v>363.13405</v>
      </c>
      <c r="O21" s="2">
        <f>_xll.BDP($G21,$O$11)</f>
        <v>369.23</v>
      </c>
      <c r="P21" s="69">
        <f>IF($K21=0,"",+$O21/$N21-1)</f>
        <v>1.6787051503432515E-2</v>
      </c>
      <c r="Q21" s="2">
        <f>_xll.BDP($G21,$Q$11)</f>
        <v>24.072628682148032</v>
      </c>
      <c r="R21" s="2">
        <f>_xll.BDP($G21,$R$11)</f>
        <v>42.027119561629299</v>
      </c>
      <c r="S21" s="2">
        <f>_xll.BDP($G21,$S$11)</f>
        <v>17.891930687993437</v>
      </c>
      <c r="T21" s="2">
        <f>_xll.BDP($G21,$T$11)/1000000</f>
        <v>119498.55300000001</v>
      </c>
      <c r="U21" s="2">
        <f>_xll.BDP($G21,$U$11)</f>
        <v>132839.55300000001</v>
      </c>
      <c r="V21" s="2">
        <f t="shared" si="2"/>
        <v>-13341</v>
      </c>
      <c r="W21" s="4">
        <f>_xll.BDP($G21,$W$11)</f>
        <v>1.6725678358702847</v>
      </c>
      <c r="X21" s="2">
        <f>VLOOKUP($G21,DATA!$B$3:$G$2400,6,0)</f>
        <v>0</v>
      </c>
      <c r="Y21" s="2">
        <f>VLOOKUP($G21,DATA!$B$3:$AY$2400,47,0)</f>
        <v>0</v>
      </c>
      <c r="Z21" s="2">
        <f>VLOOKUP($G21,DATA!$B$3:$AY$2400,48,0)</f>
        <v>0</v>
      </c>
      <c r="AA21" s="2">
        <f>VLOOKUP($G21,DATA!$B$3:$AY$2400,49,0)</f>
        <v>0</v>
      </c>
      <c r="AB21" s="46">
        <f>VLOOKUP($G21,DATA!$B$3:$AY$2400,50,0)</f>
        <v>0</v>
      </c>
      <c r="AC21" s="45">
        <f t="shared" si="9"/>
        <v>-1</v>
      </c>
      <c r="AD21" s="61">
        <f>_xll.BDP($G21,$AD$11)</f>
        <v>397.42105102539063</v>
      </c>
      <c r="AE21" s="59">
        <f t="shared" si="10"/>
        <v>7.6350922258187515E-2</v>
      </c>
      <c r="AF21" s="2" t="str">
        <f>_xll.BDP($G21,$AF$11)</f>
        <v>UNITED STATES</v>
      </c>
      <c r="AG21" s="1" t="str">
        <f>_xll.BDP($G21,$AG$11)</f>
        <v>USD</v>
      </c>
      <c r="AH21" s="1" t="str">
        <f>_xll.BDP($G21,$AH$11)</f>
        <v>S&amp;P Global Inc</v>
      </c>
      <c r="AI21" s="1" t="str">
        <f>_xll.BDP($G21,$AI$11)</f>
        <v>Financials</v>
      </c>
      <c r="AJ21" s="1" t="str">
        <f>_xll.BDP($G21,$AJ$11)</f>
        <v>09/02/2023</v>
      </c>
      <c r="AK21" s="16">
        <f t="shared" ca="1" si="3"/>
        <v>3</v>
      </c>
      <c r="AL21" s="27">
        <f t="shared" ca="1" si="11"/>
        <v>44966</v>
      </c>
      <c r="AM21" s="1">
        <f>_xll.BDP($G21,$AM$11)</f>
        <v>3.08</v>
      </c>
      <c r="AN21" s="1" t="str">
        <f>_xll.BDP($G21,$AN$11)</f>
        <v>23/02/2023</v>
      </c>
      <c r="AO21" s="1" t="str">
        <f>_xll.BDP($G21,$AO$11)</f>
        <v>10/03/2023</v>
      </c>
      <c r="AQ21" s="92" t="str">
        <f t="array" ref="AQ21">IFERROR(INDEX($AI$12:$AI$61,MATCH(0,COUNTIF($AQ$11:$AQ20,$AI$12:$AI$61),0)),"")</f>
        <v/>
      </c>
      <c r="AR21" s="1" t="e">
        <f t="shared" si="12"/>
        <v>#VALUE!</v>
      </c>
      <c r="AS21" s="37" t="e">
        <f t="shared" si="4"/>
        <v>#VALUE!</v>
      </c>
      <c r="AT21" s="98" t="e">
        <f t="shared" si="13"/>
        <v>#N/A</v>
      </c>
      <c r="AU21" s="57" t="e">
        <f>VLOOKUP($AQ21,'SPX SX5E CAC40 DAX30 IBEX35'!$H$7:$I$16,2,0)</f>
        <v>#N/A</v>
      </c>
      <c r="AV21" s="57" t="e">
        <f>VLOOKUP($AQ21,'SPX SX5E CAC40 DAX30 IBEX35'!$Q$7:$R$16,2,0)</f>
        <v>#N/A</v>
      </c>
      <c r="AW21" s="57" t="e">
        <f>VLOOKUP($AQ21,'SPX SX5E CAC40 DAX30 IBEX35'!$Z$7:$AA$16,2,0)</f>
        <v>#N/A</v>
      </c>
      <c r="AX21" s="57">
        <f>IFERROR(VLOOKUP($AQ21,'SPX SX5E CAC40 DAX30 IBEX35'!AI$7:$AJ$16,2,0),0)</f>
        <v>0</v>
      </c>
      <c r="AY21" s="57" t="e">
        <f>VLOOKUP($AQ21,'SPX SX5E CAC40 DAX30 IBEX35'!$AR$7:$AS$16,2,0)</f>
        <v>#N/A</v>
      </c>
      <c r="AZ21" s="57" t="e">
        <f t="shared" si="5"/>
        <v>#N/A</v>
      </c>
    </row>
    <row r="22" spans="2:52" x14ac:dyDescent="0.25">
      <c r="B22" s="1">
        <v>11</v>
      </c>
      <c r="C22" s="1" t="str">
        <f>_xll.BDP($G22,$C$11)</f>
        <v>US6974351057</v>
      </c>
      <c r="D22" s="30">
        <f ca="1">_xll.BDP($C22&amp;" ISIN","INTERVAL_HIGH","START_DATE_OVERRIDE",TEXT($D$8,"AAAAMMDD"),"END_DATE_OVERRIDE",TEXT($D$9,"AAAAMMDD"),"MARKET_DATA_OVERRIDE",$D$10)</f>
        <v>209.67</v>
      </c>
      <c r="E22" s="14">
        <f t="shared" si="6"/>
        <v>128.29010144927537</v>
      </c>
      <c r="F22" s="30">
        <f ca="1">_xll.BDP($C22&amp;" ISIN","INTERVAL_LOW","START_DATE_OVERRIDE",TEXT($D$8,"AAAAMMDD"),"END_DATE_OVERRIDE",TEXT($D$9,"AAAAMMDD"),"MARKET_DATA_OVERRIDE",$D$10)</f>
        <v>44.193333333333335</v>
      </c>
      <c r="G22" s="95" t="s">
        <v>24</v>
      </c>
      <c r="H22" s="53">
        <f t="shared" si="0"/>
        <v>1.6015209118946362E-2</v>
      </c>
      <c r="I22" s="1" t="str">
        <f>_xll.BDP($G22,$I$11)</f>
        <v>USD</v>
      </c>
      <c r="J22" s="13" t="str">
        <f>_xll.BDP($G22,$J$11)</f>
        <v>Palo Alto Networks Inc</v>
      </c>
      <c r="K22" s="76">
        <f>VLOOKUP($G22,'CARTERA RD'!$I$10:$O$96,6,0)</f>
        <v>1380</v>
      </c>
      <c r="L22" s="29">
        <f t="shared" si="1"/>
        <v>204734.32835820894</v>
      </c>
      <c r="M22" s="29">
        <f>VLOOKUP($G22,'CARTERA RD'!$I$10:$P$97,8,0)</f>
        <v>177040.34</v>
      </c>
      <c r="N22" s="14">
        <f t="shared" si="7"/>
        <v>128.29010144927537</v>
      </c>
      <c r="O22" s="2">
        <f>_xll.BDP($G22,$O$11)</f>
        <v>159.04</v>
      </c>
      <c r="P22" s="69">
        <f t="shared" si="8"/>
        <v>0.23969034401989942</v>
      </c>
      <c r="Q22" s="2">
        <f>_xll.BDP($G22,$Q$11)</f>
        <v>392.07492163009397</v>
      </c>
      <c r="R22" s="2" t="str">
        <f>_xll.BDP($G22,$R$11)</f>
        <v>#N/A N/A</v>
      </c>
      <c r="S22" s="2">
        <f>_xll.BDP($G22,$S$11)</f>
        <v>-27.928717499269645</v>
      </c>
      <c r="T22" s="2">
        <f>_xll.BDP($G22,$T$11)/1000000</f>
        <v>47923.572929499998</v>
      </c>
      <c r="U22" s="2">
        <f>_xll.BDP($G22,$U$11)</f>
        <v>48081.572929499998</v>
      </c>
      <c r="V22" s="2">
        <f t="shared" si="2"/>
        <v>-158</v>
      </c>
      <c r="W22" s="4">
        <f>_xll.BDP($G22,$W$11)</f>
        <v>0.81695966907962758</v>
      </c>
      <c r="X22" s="2">
        <f>VLOOKUP($G22,DATA!$B$3:$G$2400,6,0)</f>
        <v>0.20796176347557169</v>
      </c>
      <c r="Y22" s="2" t="str">
        <f>VLOOKUP($G22,DATA!$B$3:$AY$2400,47,0)</f>
        <v>Strategical</v>
      </c>
      <c r="Z22" s="2">
        <f>VLOOKUP($G22,DATA!$B$3:$AY$2400,48,0)</f>
        <v>192.30769230769229</v>
      </c>
      <c r="AA22" s="2">
        <f>VLOOKUP($G22,DATA!$B$3:$AY$2400,49,0)</f>
        <v>166.66666666666666</v>
      </c>
      <c r="AB22" s="46">
        <f>VLOOKUP($G22,DATA!$B$3:$AY$2400,50,0)</f>
        <v>300</v>
      </c>
      <c r="AC22" s="45">
        <f t="shared" si="9"/>
        <v>0.8863179074446681</v>
      </c>
      <c r="AD22" s="61">
        <f>_xll.BDP($G22,$AD$11)</f>
        <v>203.875</v>
      </c>
      <c r="AE22" s="59">
        <f t="shared" si="10"/>
        <v>0.28191021126760574</v>
      </c>
      <c r="AF22" s="2" t="str">
        <f>_xll.BDP($G22,$AF$11)</f>
        <v>UNITED STATES</v>
      </c>
      <c r="AG22" s="1" t="str">
        <f>_xll.BDP($G22,$AG$11)</f>
        <v>USD</v>
      </c>
      <c r="AH22" s="1" t="str">
        <f>_xll.BDP($G22,$AH$11)</f>
        <v>Palo Alto Networks Inc</v>
      </c>
      <c r="AI22" s="1" t="str">
        <f>_xll.BDP($G22,$AI$11)</f>
        <v>Technology</v>
      </c>
      <c r="AJ22" s="1" t="str">
        <f>_xll.BDP($G22,$AJ$11)</f>
        <v>21/02/2023</v>
      </c>
      <c r="AK22" s="16">
        <f t="shared" ca="1" si="3"/>
        <v>15</v>
      </c>
      <c r="AL22" s="27">
        <f t="shared" ca="1" si="11"/>
        <v>44978</v>
      </c>
      <c r="AM22" s="1">
        <f>_xll.BDP($G22,$AM$11)</f>
        <v>0</v>
      </c>
      <c r="AN22" s="1" t="str">
        <f>_xll.BDP($G22,$AN$11)</f>
        <v>#N/A Field Not Applicable</v>
      </c>
      <c r="AO22" s="1" t="str">
        <f>_xll.BDP($G22,$AO$11)</f>
        <v>#N/A Field Not Applicable</v>
      </c>
      <c r="AQ22" s="92"/>
      <c r="AU22" s="93" t="e">
        <f>SUM(AU12:AU21)</f>
        <v>#N/A</v>
      </c>
      <c r="AV22" s="93" t="e">
        <f t="shared" ref="AV22:AY22" si="14">SUM(AV12:AV21)</f>
        <v>#N/A</v>
      </c>
      <c r="AW22" s="93" t="e">
        <f t="shared" si="14"/>
        <v>#N/A</v>
      </c>
      <c r="AX22" s="93">
        <f t="shared" si="14"/>
        <v>0.92227130690963133</v>
      </c>
      <c r="AY22" s="93" t="e">
        <f t="shared" si="14"/>
        <v>#N/A</v>
      </c>
      <c r="AZ22" s="93" t="e">
        <f>SUM(AZ12:AZ21)+K8</f>
        <v>#VALUE!</v>
      </c>
    </row>
    <row r="23" spans="2:52" x14ac:dyDescent="0.25">
      <c r="B23" s="1">
        <v>12</v>
      </c>
      <c r="C23" s="1" t="str">
        <f>_xll.BDP($G23,$C$11)</f>
        <v>US7223041028</v>
      </c>
      <c r="D23" s="30">
        <f ca="1">_xll.BDP($C23&amp;" ISIN","INTERVAL_HIGH","START_DATE_OVERRIDE",TEXT($D$8,"AAAAMMDD"),"END_DATE_OVERRIDE",TEXT($D$9,"AAAAMMDD"),"MARKET_DATA_OVERRIDE",$D$10)</f>
        <v>202.82</v>
      </c>
      <c r="E23" s="14">
        <f t="shared" si="6"/>
        <v>145.12163333333334</v>
      </c>
      <c r="F23" s="30">
        <f ca="1">_xll.BDP($C23&amp;" ISIN","INTERVAL_LOW","START_DATE_OVERRIDE",TEXT($D$8,"AAAAMMDD"),"END_DATE_OVERRIDE",TEXT($D$9,"AAAAMMDD"),"MARKET_DATA_OVERRIDE",$D$10)</f>
        <v>25.53</v>
      </c>
      <c r="G23" s="95" t="s">
        <v>1353</v>
      </c>
      <c r="H23" s="53">
        <f t="shared" si="0"/>
        <v>1.0158584375337707E-2</v>
      </c>
      <c r="I23" s="1" t="str">
        <f>_xll.BDP($G23,$I$11)</f>
        <v>USD</v>
      </c>
      <c r="J23" s="13" t="str">
        <f>_xll.BDP($G23,$J$11)</f>
        <v>Pinduoduo Inc</v>
      </c>
      <c r="K23" s="76">
        <f>VLOOKUP($G23,'CARTERA RD'!$I$10:$O$96,6,0)</f>
        <v>1500</v>
      </c>
      <c r="L23" s="29">
        <f t="shared" si="1"/>
        <v>129864.73880597015</v>
      </c>
      <c r="M23" s="29">
        <f>VLOOKUP($G23,'CARTERA RD'!$I$10:$P$97,8,0)</f>
        <v>217682.45</v>
      </c>
      <c r="N23" s="14">
        <f t="shared" si="7"/>
        <v>145.12163333333334</v>
      </c>
      <c r="O23" s="2">
        <f>_xll.BDP($G23,$O$11)</f>
        <v>92.81</v>
      </c>
      <c r="P23" s="69">
        <f t="shared" si="8"/>
        <v>-0.36046750668232552</v>
      </c>
      <c r="Q23" s="2">
        <f>_xll.BDP($G23,$Q$11)</f>
        <v>44.244840518704116</v>
      </c>
      <c r="R23" s="2">
        <f>_xll.BDP($G23,$R$11)</f>
        <v>30.519244194181134</v>
      </c>
      <c r="S23" s="2">
        <f>_xll.BDP($G23,$S$11)</f>
        <v>32.759945952541145</v>
      </c>
      <c r="T23" s="2">
        <f>_xll.BDP($G23,$T$11)/1000000</f>
        <v>114199.31362407998</v>
      </c>
      <c r="U23" s="2">
        <f>_xll.BDP($G23,$U$11)</f>
        <v>655233.21780107333</v>
      </c>
      <c r="V23" s="2">
        <f t="shared" si="2"/>
        <v>-541033.9041769933</v>
      </c>
      <c r="W23" s="4" t="str">
        <f>_xll.BDP($G23,$W$11)</f>
        <v>#N/A N/A</v>
      </c>
      <c r="X23" s="2" t="e">
        <f>VLOOKUP($G23,DATA!$B$3:$G$2400,6,0)</f>
        <v>#N/A</v>
      </c>
      <c r="Y23" s="2" t="e">
        <f>VLOOKUP($G23,DATA!$B$3:$AY$2400,47,0)</f>
        <v>#N/A</v>
      </c>
      <c r="Z23" s="2" t="e">
        <f>VLOOKUP($G23,DATA!$B$3:$AY$2400,48,0)</f>
        <v>#N/A</v>
      </c>
      <c r="AA23" s="2" t="e">
        <f>VLOOKUP($G23,DATA!$B$3:$AY$2400,49,0)</f>
        <v>#N/A</v>
      </c>
      <c r="AB23" s="46" t="e">
        <f>VLOOKUP($G23,DATA!$B$3:$AY$2400,50,0)</f>
        <v>#N/A</v>
      </c>
      <c r="AC23" s="45">
        <f t="shared" si="9"/>
        <v>0</v>
      </c>
      <c r="AD23" s="61">
        <f>_xll.BDP($G23,$AD$11)</f>
        <v>107.99891662597656</v>
      </c>
      <c r="AE23" s="59">
        <f t="shared" si="10"/>
        <v>0.163656035189921</v>
      </c>
      <c r="AF23" s="2" t="str">
        <f>_xll.BDP($G23,$AF$11)</f>
        <v>CHINA</v>
      </c>
      <c r="AG23" s="1" t="str">
        <f>_xll.BDP($G23,$AG$11)</f>
        <v>USD</v>
      </c>
      <c r="AH23" s="1" t="str">
        <f>_xll.BDP($G23,$AH$11)</f>
        <v>Pinduoduo Inc</v>
      </c>
      <c r="AI23" s="1" t="str">
        <f>_xll.BDP($G23,$AI$11)</f>
        <v>Technology</v>
      </c>
      <c r="AJ23" s="1" t="str">
        <f>_xll.BDP($G23,$AJ$11)</f>
        <v>21/03/2023</v>
      </c>
      <c r="AK23" s="16">
        <f t="shared" ca="1" si="3"/>
        <v>43</v>
      </c>
      <c r="AL23" s="27">
        <f t="shared" ca="1" si="11"/>
        <v>45006</v>
      </c>
      <c r="AM23" s="1">
        <f>_xll.BDP($G23,$AM$11)</f>
        <v>0</v>
      </c>
      <c r="AN23" s="1" t="str">
        <f>_xll.BDP($G23,$AN$11)</f>
        <v>#N/A Field Not Applicable</v>
      </c>
      <c r="AO23" s="1" t="str">
        <f>_xll.BDP($G23,$AO$11)</f>
        <v>#N/A Field Not Applicable</v>
      </c>
      <c r="AQ23" s="92"/>
    </row>
    <row r="24" spans="2:52" x14ac:dyDescent="0.25">
      <c r="B24" s="1">
        <v>13</v>
      </c>
      <c r="C24" s="1" t="str">
        <f>_xll.BDP($G24,$C$11)</f>
        <v>US0970231058</v>
      </c>
      <c r="D24" s="30">
        <f ca="1">_xll.BDP($C24&amp;" ISIN","INTERVAL_HIGH","START_DATE_OVERRIDE",TEXT($D$8,"AAAAMMDD"),"END_DATE_OVERRIDE",TEXT($D$9,"AAAAMMDD"),"MARKET_DATA_OVERRIDE",$D$10)</f>
        <v>347.45</v>
      </c>
      <c r="E24" s="14">
        <f t="shared" si="6"/>
        <v>157.41379333333333</v>
      </c>
      <c r="F24" s="30">
        <f ca="1">_xll.BDP($C24&amp;" ISIN","INTERVAL_LOW","START_DATE_OVERRIDE",TEXT($D$8,"AAAAMMDD"),"END_DATE_OVERRIDE",TEXT($D$9,"AAAAMMDD"),"MARKET_DATA_OVERRIDE",$D$10)</f>
        <v>95.01</v>
      </c>
      <c r="G24" s="95" t="s">
        <v>1263</v>
      </c>
      <c r="H24" s="53">
        <f t="shared" si="0"/>
        <v>2.2696079135478664E-2</v>
      </c>
      <c r="I24" s="1" t="str">
        <f>_xll.BDP($G24,$I$11)</f>
        <v>USD</v>
      </c>
      <c r="J24" s="13" t="str">
        <f>_xll.BDP($G24,$J$11)</f>
        <v>Boeing Co/The</v>
      </c>
      <c r="K24" s="76">
        <f>VLOOKUP($G24,'CARTERA RD'!$I$10:$O$96,6,0)</f>
        <v>1500</v>
      </c>
      <c r="L24" s="29">
        <f t="shared" si="1"/>
        <v>290140.85820895521</v>
      </c>
      <c r="M24" s="29">
        <f>VLOOKUP($G24,'CARTERA RD'!$I$10:$P$97,8,0)</f>
        <v>236120.69</v>
      </c>
      <c r="N24" s="14">
        <f t="shared" si="7"/>
        <v>157.41379333333333</v>
      </c>
      <c r="O24" s="2">
        <f>_xll.BDP($G24,$O$11)</f>
        <v>207.35400000000001</v>
      </c>
      <c r="P24" s="69">
        <f t="shared" si="8"/>
        <v>0.31725432447279411</v>
      </c>
      <c r="Q24" s="2" t="str">
        <f>_xll.BDP($G24,$Q$11)</f>
        <v>#N/A N/A</v>
      </c>
      <c r="R24" s="2" t="str">
        <f>_xll.BDP($G24,$R$11)</f>
        <v>#N/A N/A</v>
      </c>
      <c r="S24" s="2" t="str">
        <f>_xll.BDP($G24,$S$11)</f>
        <v>#N/A N/A</v>
      </c>
      <c r="T24" s="2">
        <f>_xll.BDP($G24,$T$11)/1000000</f>
        <v>121861.40346450001</v>
      </c>
      <c r="U24" s="2">
        <f>_xll.BDP($G24,$U$11)</f>
        <v>163258.40346450001</v>
      </c>
      <c r="V24" s="2">
        <f t="shared" si="2"/>
        <v>-41397</v>
      </c>
      <c r="W24" s="4" t="str">
        <f>_xll.BDP($G24,$W$11)</f>
        <v>#N/A N/A</v>
      </c>
      <c r="X24" s="2">
        <f>VLOOKUP($G24,DATA!$B$3:$G$2400,6,0)</f>
        <v>0</v>
      </c>
      <c r="Y24" s="2">
        <f>VLOOKUP($G24,DATA!$B$3:$AY$2400,47,0)</f>
        <v>0</v>
      </c>
      <c r="Z24" s="2">
        <f>VLOOKUP($G24,DATA!$B$3:$AY$2400,48,0)</f>
        <v>0</v>
      </c>
      <c r="AA24" s="2">
        <f>VLOOKUP($G24,DATA!$B$3:$AY$2400,49,0)</f>
        <v>0</v>
      </c>
      <c r="AB24" s="46">
        <f>VLOOKUP($G24,DATA!$B$3:$AY$2400,50,0)</f>
        <v>0</v>
      </c>
      <c r="AC24" s="45">
        <f t="shared" si="9"/>
        <v>-1</v>
      </c>
      <c r="AD24" s="61">
        <f>_xll.BDP($G24,$AD$11)</f>
        <v>225.96400451660156</v>
      </c>
      <c r="AE24" s="59">
        <f t="shared" si="10"/>
        <v>8.9749918094666814E-2</v>
      </c>
      <c r="AF24" s="2" t="str">
        <f>_xll.BDP($G24,$AF$11)</f>
        <v>UNITED STATES</v>
      </c>
      <c r="AG24" s="1" t="str">
        <f>_xll.BDP($G24,$AG$11)</f>
        <v>USD</v>
      </c>
      <c r="AH24" s="1" t="str">
        <f>_xll.BDP($G24,$AH$11)</f>
        <v>Boeing Co/The</v>
      </c>
      <c r="AI24" s="1" t="str">
        <f>_xll.BDP($G24,$AI$11)</f>
        <v>Industrials</v>
      </c>
      <c r="AJ24" s="1" t="str">
        <f>_xll.BDP($G24,$AJ$11)</f>
        <v>27/04/2023</v>
      </c>
      <c r="AK24" s="16">
        <f t="shared" ca="1" si="3"/>
        <v>80</v>
      </c>
      <c r="AL24" s="27">
        <f t="shared" ca="1" si="11"/>
        <v>45043</v>
      </c>
      <c r="AM24" s="1">
        <f>_xll.BDP($G24,$AM$11)</f>
        <v>0</v>
      </c>
      <c r="AN24" s="1" t="str">
        <f>_xll.BDP($G24,$AN$11)</f>
        <v>20/03/2020</v>
      </c>
      <c r="AO24" s="1" t="str">
        <f>_xll.BDP($G24,$AO$11)</f>
        <v>#N/A Field Not Applicable</v>
      </c>
    </row>
    <row r="25" spans="2:52" x14ac:dyDescent="0.25">
      <c r="B25" s="1">
        <v>14</v>
      </c>
      <c r="C25" s="1" t="str">
        <f>_xll.BDP($G25,$C$11)</f>
        <v>US4228061093</v>
      </c>
      <c r="D25" s="30">
        <f ca="1">_xll.BDP($C25&amp;" ISIN","INTERVAL_HIGH","START_DATE_OVERRIDE",TEXT($D$8,"AAAAMMDD"),"END_DATE_OVERRIDE",TEXT($D$9,"AAAAMMDD"),"MARKET_DATA_OVERRIDE",$D$10)</f>
        <v>171.79</v>
      </c>
      <c r="E25" s="14">
        <f t="shared" si="6"/>
        <v>80.113226666666662</v>
      </c>
      <c r="F25" s="30">
        <f ca="1">_xll.BDP($C25&amp;" ISIN","INTERVAL_LOW","START_DATE_OVERRIDE",TEXT($D$8,"AAAAMMDD"),"END_DATE_OVERRIDE",TEXT($D$9,"AAAAMMDD"),"MARKET_DATA_OVERRIDE",$D$10)</f>
        <v>61.66</v>
      </c>
      <c r="G25" s="95" t="s">
        <v>1264</v>
      </c>
      <c r="H25" s="53">
        <f t="shared" si="0"/>
        <v>1.8816530976880779E-2</v>
      </c>
      <c r="I25" s="1" t="str">
        <f>_xll.BDP($G25,$I$11)</f>
        <v>USD</v>
      </c>
      <c r="J25" s="13" t="str">
        <f>_xll.BDP($G25,$J$11)</f>
        <v>HEICO Corp</v>
      </c>
      <c r="K25" s="76">
        <f>VLOOKUP($G25,'CARTERA RD'!$I$10:$O$96,6,0)</f>
        <v>1500</v>
      </c>
      <c r="L25" s="29">
        <f t="shared" si="1"/>
        <v>240545.70895522388</v>
      </c>
      <c r="M25" s="29">
        <f>VLOOKUP($G25,'CARTERA RD'!$I$10:$P$97,8,0)</f>
        <v>120169.84</v>
      </c>
      <c r="N25" s="14">
        <f t="shared" si="7"/>
        <v>80.113226666666662</v>
      </c>
      <c r="O25" s="2">
        <f>_xll.BDP($G25,$O$11)</f>
        <v>171.91</v>
      </c>
      <c r="P25" s="69">
        <f t="shared" si="8"/>
        <v>1.1458379240581498</v>
      </c>
      <c r="Q25" s="2">
        <f>_xll.BDP($G25,$Q$11)</f>
        <v>37.243632175958396</v>
      </c>
      <c r="R25" s="2">
        <f>_xll.BDP($G25,$R$11)</f>
        <v>66.941175273820477</v>
      </c>
      <c r="S25" s="2">
        <f>_xll.BDP($G25,$S$11)</f>
        <v>14.444857242668055</v>
      </c>
      <c r="T25" s="2">
        <f>_xll.BDP($G25,$T$11)/1000000</f>
        <v>20332.823589899999</v>
      </c>
      <c r="U25" s="2">
        <f>_xll.BDP($G25,$U$11)</f>
        <v>20946.605589899998</v>
      </c>
      <c r="V25" s="2">
        <f t="shared" si="2"/>
        <v>-613.78199999999924</v>
      </c>
      <c r="W25" s="4">
        <f>_xll.BDP($G25,$W$11)</f>
        <v>0.41136288156823342</v>
      </c>
      <c r="X25" s="2">
        <f>VLOOKUP($G25,DATA!$B$3:$G$2400,6,0)</f>
        <v>0</v>
      </c>
      <c r="Y25" s="2">
        <f>VLOOKUP($G25,DATA!$B$3:$AY$2400,47,0)</f>
        <v>0</v>
      </c>
      <c r="Z25" s="2">
        <f>VLOOKUP($G25,DATA!$B$3:$AY$2400,48,0)</f>
        <v>0</v>
      </c>
      <c r="AA25" s="2">
        <f>VLOOKUP($G25,DATA!$B$3:$AY$2400,49,0)</f>
        <v>0</v>
      </c>
      <c r="AB25" s="46">
        <f>VLOOKUP($G25,DATA!$B$3:$AY$2400,50,0)</f>
        <v>0</v>
      </c>
      <c r="AC25" s="45">
        <f t="shared" si="9"/>
        <v>-1</v>
      </c>
      <c r="AD25" s="61">
        <f>_xll.BDP($G25,$AD$11)</f>
        <v>173.64285278320313</v>
      </c>
      <c r="AE25" s="59">
        <f t="shared" si="10"/>
        <v>1.0079999902292691E-2</v>
      </c>
      <c r="AF25" s="2" t="str">
        <f>_xll.BDP($G25,$AF$11)</f>
        <v>UNITED STATES</v>
      </c>
      <c r="AG25" s="1" t="str">
        <f>_xll.BDP($G25,$AG$11)</f>
        <v>USD</v>
      </c>
      <c r="AH25" s="1" t="str">
        <f>_xll.BDP($G25,$AH$11)</f>
        <v>HEICO Corp</v>
      </c>
      <c r="AI25" s="1" t="str">
        <f>_xll.BDP($G25,$AI$11)</f>
        <v>Industrials</v>
      </c>
      <c r="AJ25" s="1" t="str">
        <f>_xll.BDP($G25,$AJ$11)</f>
        <v>23/02/2023</v>
      </c>
      <c r="AK25" s="16">
        <f t="shared" ca="1" si="3"/>
        <v>17</v>
      </c>
      <c r="AL25" s="27">
        <f t="shared" ca="1" si="11"/>
        <v>44980</v>
      </c>
      <c r="AM25" s="1">
        <f>_xll.BDP($G25,$AM$11)</f>
        <v>0.1</v>
      </c>
      <c r="AN25" s="1" t="str">
        <f>_xll.BDP($G25,$AN$11)</f>
        <v>04/01/2023</v>
      </c>
      <c r="AO25" s="1" t="str">
        <f>_xll.BDP($G25,$AO$11)</f>
        <v>23/01/2023</v>
      </c>
    </row>
    <row r="26" spans="2:52" x14ac:dyDescent="0.25">
      <c r="B26" s="1">
        <v>15</v>
      </c>
      <c r="C26" s="1" t="str">
        <f>_xll.BDP($G26,$C$11)</f>
        <v>FR0000120578</v>
      </c>
      <c r="D26" s="30">
        <f ca="1">_xll.BDP($C26&amp;" ISIN","INTERVAL_HIGH","START_DATE_OVERRIDE",TEXT($D$8,"AAAAMMDD"),"END_DATE_OVERRIDE",TEXT($D$9,"AAAAMMDD"),"MARKET_DATA_OVERRIDE",$D$10)</f>
        <v>114.3767</v>
      </c>
      <c r="E26" s="14">
        <f t="shared" si="6"/>
        <v>81.803546666666676</v>
      </c>
      <c r="F26" s="30">
        <f ca="1">_xll.BDP($C26&amp;" ISIN","INTERVAL_LOW","START_DATE_OVERRIDE",TEXT($D$8,"AAAAMMDD"),"END_DATE_OVERRIDE",TEXT($D$9,"AAAAMMDD"),"MARKET_DATA_OVERRIDE",$D$10)</f>
        <v>73.36</v>
      </c>
      <c r="G26" s="95" t="s">
        <v>25</v>
      </c>
      <c r="H26" s="53">
        <f t="shared" si="0"/>
        <v>9.9630439398797465E-3</v>
      </c>
      <c r="I26" s="1" t="str">
        <f>_xll.BDP($G26,$I$11)</f>
        <v>EUR</v>
      </c>
      <c r="J26" s="13" t="str">
        <f>_xll.BDP($G26,$J$11)</f>
        <v>Sanofi</v>
      </c>
      <c r="K26" s="76">
        <f>VLOOKUP($G26,'CARTERA RD'!$I$10:$O$96,6,0)</f>
        <v>1500</v>
      </c>
      <c r="L26" s="29">
        <f t="shared" si="1"/>
        <v>127365</v>
      </c>
      <c r="M26" s="29">
        <f>VLOOKUP($G26,'CARTERA RD'!$I$10:$P$97,8,0)</f>
        <v>122705.32</v>
      </c>
      <c r="N26" s="14">
        <f t="shared" si="7"/>
        <v>81.803546666666676</v>
      </c>
      <c r="O26" s="2">
        <f>_xll.BDP($G26,$O$11)</f>
        <v>84.91</v>
      </c>
      <c r="P26" s="69">
        <f t="shared" si="8"/>
        <v>3.7974555626438811E-2</v>
      </c>
      <c r="Q26" s="2">
        <f>_xll.BDP($G26,$Q$11)</f>
        <v>8.7639932656006891</v>
      </c>
      <c r="R26" s="2">
        <f>_xll.BDP($G26,$R$11)</f>
        <v>15.794490567125788</v>
      </c>
      <c r="S26" s="2">
        <f>_xll.BDP($G26,$S$11)</f>
        <v>9.4764674775251194</v>
      </c>
      <c r="T26" s="2">
        <f>_xll.BDP($G26,$T$11)/1000000</f>
        <v>106944.08678823999</v>
      </c>
      <c r="U26" s="2">
        <f>_xll.BDP($G26,$U$11)</f>
        <v>115788.08678823999</v>
      </c>
      <c r="V26" s="2">
        <f t="shared" si="2"/>
        <v>-8844</v>
      </c>
      <c r="W26" s="4">
        <f>_xll.BDP($G26,$W$11)</f>
        <v>1.204984204984205</v>
      </c>
      <c r="X26" s="2" t="e">
        <f>VLOOKUP($G26,DATA!$B$3:$G$2400,6,0)</f>
        <v>#N/A</v>
      </c>
      <c r="Y26" s="2" t="e">
        <f>VLOOKUP($G26,DATA!$B$3:$AY$2400,47,0)</f>
        <v>#N/A</v>
      </c>
      <c r="Z26" s="2" t="e">
        <f>VLOOKUP($G26,DATA!$B$3:$AY$2400,48,0)</f>
        <v>#N/A</v>
      </c>
      <c r="AA26" s="2" t="e">
        <f>VLOOKUP($G26,DATA!$B$3:$AY$2400,49,0)</f>
        <v>#N/A</v>
      </c>
      <c r="AB26" s="46" t="e">
        <f>VLOOKUP($G26,DATA!$B$3:$AY$2400,50,0)</f>
        <v>#N/A</v>
      </c>
      <c r="AC26" s="45">
        <f t="shared" si="9"/>
        <v>0</v>
      </c>
      <c r="AD26" s="61">
        <f>_xll.BDP($G26,$AD$11)</f>
        <v>106.5</v>
      </c>
      <c r="AE26" s="59">
        <f t="shared" si="10"/>
        <v>0.25426922623954784</v>
      </c>
      <c r="AF26" s="2" t="str">
        <f>_xll.BDP($G26,$AF$11)</f>
        <v>FRANCE</v>
      </c>
      <c r="AG26" s="1" t="str">
        <f>_xll.BDP($G26,$AG$11)</f>
        <v>EUR</v>
      </c>
      <c r="AH26" s="1" t="str">
        <f>_xll.BDP($G26,$AH$11)</f>
        <v>Sanofi</v>
      </c>
      <c r="AI26" s="1" t="str">
        <f>_xll.BDP($G26,$AI$11)</f>
        <v>Health Care</v>
      </c>
      <c r="AJ26" s="1" t="str">
        <f>_xll.BDP($G26,$AJ$11)</f>
        <v>27/04/2023</v>
      </c>
      <c r="AK26" s="16">
        <f t="shared" ca="1" si="3"/>
        <v>80</v>
      </c>
      <c r="AL26" s="27">
        <f t="shared" ca="1" si="11"/>
        <v>45043</v>
      </c>
      <c r="AM26" s="1">
        <f>_xll.BDP($G26,$AM$11)</f>
        <v>3.56</v>
      </c>
      <c r="AN26" s="1" t="str">
        <f>_xll.BDP($G26,$AN$11)</f>
        <v>#N/A N/A</v>
      </c>
      <c r="AO26" s="1" t="str">
        <f>_xll.BDP($G26,$AO$11)</f>
        <v>#N/A Field Not Applicable</v>
      </c>
    </row>
    <row r="27" spans="2:52" x14ac:dyDescent="0.25">
      <c r="B27" s="1">
        <v>16</v>
      </c>
      <c r="C27" s="1" t="str">
        <f>_xll.BDP($G27,$C$11)</f>
        <v>US70450Y1038</v>
      </c>
      <c r="D27" s="30">
        <f ca="1">_xll.BDP($C27&amp;" ISIN","INTERVAL_HIGH","START_DATE_OVERRIDE",TEXT($D$8,"AAAAMMDD"),"END_DATE_OVERRIDE",TEXT($D$9,"AAAAMMDD"),"MARKET_DATA_OVERRIDE",$D$10)</f>
        <v>308.52999999999997</v>
      </c>
      <c r="E27" s="14">
        <f t="shared" si="6"/>
        <v>84.017399999999995</v>
      </c>
      <c r="F27" s="30">
        <f ca="1">_xll.BDP($C27&amp;" ISIN","INTERVAL_LOW","START_DATE_OVERRIDE",TEXT($D$8,"AAAAMMDD"),"END_DATE_OVERRIDE",TEXT($D$9,"AAAAMMDD"),"MARKET_DATA_OVERRIDE",$D$10)</f>
        <v>67.55</v>
      </c>
      <c r="G27" s="95" t="s">
        <v>40</v>
      </c>
      <c r="H27" s="53">
        <f t="shared" si="0"/>
        <v>9.6496153273329614E-3</v>
      </c>
      <c r="I27" s="1" t="str">
        <f>_xll.BDP($G27,$I$11)</f>
        <v>USD</v>
      </c>
      <c r="J27" s="13" t="str">
        <f>_xll.BDP($G27,$J$11)</f>
        <v>PayPal Holdings Inc</v>
      </c>
      <c r="K27" s="76">
        <f>VLOOKUP($G27,'CARTERA RD'!$I$10:$O$96,6,0)</f>
        <v>1600</v>
      </c>
      <c r="L27" s="29">
        <f t="shared" si="1"/>
        <v>123358.20895522388</v>
      </c>
      <c r="M27" s="29">
        <f>VLOOKUP($G27,'CARTERA RD'!$I$10:$P$97,8,0)</f>
        <v>134427.84</v>
      </c>
      <c r="N27" s="14">
        <f t="shared" si="7"/>
        <v>84.017399999999995</v>
      </c>
      <c r="O27" s="2">
        <f>_xll.BDP($G27,$O$11)</f>
        <v>82.65</v>
      </c>
      <c r="P27" s="69">
        <f t="shared" si="8"/>
        <v>-1.6275200137114365E-2</v>
      </c>
      <c r="Q27" s="2">
        <f>_xll.BDP($G27,$Q$11)</f>
        <v>38.179871326725788</v>
      </c>
      <c r="R27" s="2">
        <f>_xll.BDP($G27,$R$11)</f>
        <v>30.532715113453367</v>
      </c>
      <c r="S27" s="2">
        <f>_xll.BDP($G27,$S$11)</f>
        <v>10.85611748595174</v>
      </c>
      <c r="T27" s="2">
        <f>_xll.BDP($G27,$T$11)/1000000</f>
        <v>94211.891772479998</v>
      </c>
      <c r="U27" s="2">
        <f>_xll.BDP($G27,$U$11)</f>
        <v>94321.891772479998</v>
      </c>
      <c r="V27" s="2">
        <f t="shared" si="2"/>
        <v>-110</v>
      </c>
      <c r="W27" s="4">
        <f>_xll.BDP($G27,$W$11)</f>
        <v>2.1480179652411637E-2</v>
      </c>
      <c r="X27" s="2" t="e">
        <f>VLOOKUP($G27,DATA!$B$3:$G$2400,6,0)</f>
        <v>#VALUE!</v>
      </c>
      <c r="Y27" s="2" t="str">
        <f>VLOOKUP($G27,DATA!$B$3:$AY$2400,47,0)</f>
        <v>Strategical</v>
      </c>
      <c r="Z27" s="2">
        <f>VLOOKUP($G27,DATA!$B$3:$AY$2400,48,0)</f>
        <v>84.615384615384613</v>
      </c>
      <c r="AA27" s="2">
        <f>VLOOKUP($G27,DATA!$B$3:$AY$2400,49,0)</f>
        <v>73.333333333333329</v>
      </c>
      <c r="AB27" s="46">
        <f>VLOOKUP($G27,DATA!$B$3:$AY$2400,50,0)</f>
        <v>130</v>
      </c>
      <c r="AC27" s="45">
        <f t="shared" si="9"/>
        <v>0.57289776164549289</v>
      </c>
      <c r="AD27" s="61">
        <f>_xll.BDP($G27,$AD$11)</f>
        <v>101.64861297607422</v>
      </c>
      <c r="AE27" s="59">
        <f t="shared" si="10"/>
        <v>0.22986827557258582</v>
      </c>
      <c r="AF27" s="2" t="str">
        <f>_xll.BDP($G27,$AF$11)</f>
        <v>UNITED STATES</v>
      </c>
      <c r="AG27" s="1" t="str">
        <f>_xll.BDP($G27,$AG$11)</f>
        <v>USD</v>
      </c>
      <c r="AH27" s="1" t="str">
        <f>_xll.BDP($G27,$AH$11)</f>
        <v>PayPal Holdings Inc</v>
      </c>
      <c r="AI27" s="1" t="str">
        <f>_xll.BDP($G27,$AI$11)</f>
        <v>Industrials</v>
      </c>
      <c r="AJ27" s="1" t="str">
        <f>_xll.BDP($G27,$AJ$11)</f>
        <v>09/02/2023</v>
      </c>
      <c r="AK27" s="16">
        <f t="shared" ca="1" si="3"/>
        <v>3</v>
      </c>
      <c r="AL27" s="27">
        <f t="shared" ca="1" si="11"/>
        <v>44966</v>
      </c>
      <c r="AM27" s="1">
        <f>_xll.BDP($G27,$AM$11)</f>
        <v>0</v>
      </c>
      <c r="AN27" s="1" t="str">
        <f>_xll.BDP($G27,$AN$11)</f>
        <v>#N/A N/A</v>
      </c>
      <c r="AO27" s="1" t="str">
        <f>_xll.BDP($G27,$AO$11)</f>
        <v>#N/A N/A</v>
      </c>
    </row>
    <row r="28" spans="2:52" x14ac:dyDescent="0.25">
      <c r="B28" s="1">
        <v>17</v>
      </c>
      <c r="C28" s="1" t="str">
        <f>_xll.BDP($G28,$C$11)</f>
        <v>US4581401001</v>
      </c>
      <c r="D28" s="30">
        <f ca="1">_xll.BDP($C28&amp;" ISIN","INTERVAL_HIGH","START_DATE_OVERRIDE",TEXT($D$8,"AAAAMMDD"),"END_DATE_OVERRIDE",TEXT($D$9,"AAAAMMDD"),"MARKET_DATA_OVERRIDE",$D$10)</f>
        <v>68.47</v>
      </c>
      <c r="E28" s="14">
        <f t="shared" si="6"/>
        <v>55.02</v>
      </c>
      <c r="F28" s="30">
        <f ca="1">_xll.BDP($C28&amp;" ISIN","INTERVAL_LOW","START_DATE_OVERRIDE",TEXT($D$8,"AAAAMMDD"),"END_DATE_OVERRIDE",TEXT($D$9,"AAAAMMDD"),"MARKET_DATA_OVERRIDE",$D$10)</f>
        <v>25.04</v>
      </c>
      <c r="G28" s="95" t="s">
        <v>1282</v>
      </c>
      <c r="H28" s="53">
        <f t="shared" si="0"/>
        <v>3.4004240339815181E-3</v>
      </c>
      <c r="I28" s="1" t="str">
        <f>_xll.BDP($G28,$I$11)</f>
        <v>USD</v>
      </c>
      <c r="J28" s="13" t="str">
        <f>_xll.BDP($G28,$J$11)</f>
        <v>Intel Corp</v>
      </c>
      <c r="K28" s="76">
        <f>VLOOKUP($G28,'CARTERA RD'!$I$10:$O$96,6,0)</f>
        <v>1600</v>
      </c>
      <c r="L28" s="29">
        <f t="shared" si="1"/>
        <v>43470.149253731339</v>
      </c>
      <c r="M28" s="29">
        <f>VLOOKUP($G28,'CARTERA RD'!$I$10:$P$97,8,0)</f>
        <v>88032</v>
      </c>
      <c r="N28" s="14">
        <f t="shared" si="7"/>
        <v>55.02</v>
      </c>
      <c r="O28" s="2">
        <f>_xll.BDP($G28,$O$11)</f>
        <v>29.125</v>
      </c>
      <c r="P28" s="69">
        <f t="shared" si="8"/>
        <v>-0.47064703744093062</v>
      </c>
      <c r="Q28" s="2">
        <f>_xll.BDP($G28,$Q$11)</f>
        <v>7.5803916714276651</v>
      </c>
      <c r="R28" s="2">
        <f>_xll.BDP($G28,$R$11)</f>
        <v>37.447827861749502</v>
      </c>
      <c r="S28" s="2">
        <f>_xll.BDP($G28,$S$11)</f>
        <v>8.1437296127308016</v>
      </c>
      <c r="T28" s="2">
        <f>_xll.BDP($G28,$T$11)/1000000</f>
        <v>121043.24190000001</v>
      </c>
      <c r="U28" s="2">
        <f>_xll.BDP($G28,$U$11)</f>
        <v>131116.24190000002</v>
      </c>
      <c r="V28" s="2">
        <f t="shared" si="2"/>
        <v>-10073.000000000015</v>
      </c>
      <c r="W28" s="4">
        <f>_xll.BDP($G28,$W$11)</f>
        <v>0.53419220508816445</v>
      </c>
      <c r="X28" s="2">
        <f>VLOOKUP($G28,DATA!$B$3:$G$2400,6,0)</f>
        <v>0</v>
      </c>
      <c r="Y28" s="2">
        <f>VLOOKUP($G28,DATA!$B$3:$AY$2400,47,0)</f>
        <v>0</v>
      </c>
      <c r="Z28" s="2">
        <f>VLOOKUP($G28,DATA!$B$3:$AY$2400,48,0)</f>
        <v>0</v>
      </c>
      <c r="AA28" s="2">
        <f>VLOOKUP($G28,DATA!$B$3:$AY$2400,49,0)</f>
        <v>0</v>
      </c>
      <c r="AB28" s="46">
        <f>VLOOKUP($G28,DATA!$B$3:$AY$2400,50,0)</f>
        <v>0</v>
      </c>
      <c r="AC28" s="45">
        <f t="shared" si="9"/>
        <v>-1</v>
      </c>
      <c r="AD28" s="61">
        <f>_xll.BDP($G28,$AD$11)</f>
        <v>28.178787231445313</v>
      </c>
      <c r="AE28" s="59">
        <f t="shared" si="10"/>
        <v>-3.2487992053379822E-2</v>
      </c>
      <c r="AF28" s="2" t="str">
        <f>_xll.BDP($G28,$AF$11)</f>
        <v>UNITED STATES</v>
      </c>
      <c r="AG28" s="1" t="str">
        <f>_xll.BDP($G28,$AG$11)</f>
        <v>USD</v>
      </c>
      <c r="AH28" s="1" t="str">
        <f>_xll.BDP($G28,$AH$11)</f>
        <v>Intel Corp</v>
      </c>
      <c r="AI28" s="1" t="str">
        <f>_xll.BDP($G28,$AI$11)</f>
        <v>Technology</v>
      </c>
      <c r="AJ28" s="1" t="str">
        <f>_xll.BDP($G28,$AJ$11)</f>
        <v>28/04/2023</v>
      </c>
      <c r="AK28" s="16">
        <f t="shared" ca="1" si="3"/>
        <v>81</v>
      </c>
      <c r="AL28" s="27">
        <f t="shared" ca="1" si="11"/>
        <v>45044</v>
      </c>
      <c r="AM28" s="1">
        <f>_xll.BDP($G28,$AM$11)</f>
        <v>1.46</v>
      </c>
      <c r="AN28" s="1" t="str">
        <f>_xll.BDP($G28,$AN$11)</f>
        <v>06/02/2023</v>
      </c>
      <c r="AO28" s="1" t="str">
        <f>_xll.BDP($G28,$AO$11)</f>
        <v>01/03/2023</v>
      </c>
    </row>
    <row r="29" spans="2:52" x14ac:dyDescent="0.25">
      <c r="B29" s="1">
        <v>18</v>
      </c>
      <c r="C29" s="1" t="str">
        <f>_xll.BDP($G29,$C$11)</f>
        <v>US0846707026</v>
      </c>
      <c r="D29" s="30">
        <f ca="1">_xll.BDP($C29&amp;" ISIN","INTERVAL_HIGH","START_DATE_OVERRIDE",TEXT($D$8,"AAAAMMDD"),"END_DATE_OVERRIDE",TEXT($D$9,"AAAAMMDD"),"MARKET_DATA_OVERRIDE",$D$10)</f>
        <v>359.57</v>
      </c>
      <c r="E29" s="14">
        <f t="shared" si="6"/>
        <v>219.84109999999998</v>
      </c>
      <c r="F29" s="30">
        <f ca="1">_xll.BDP($C29&amp;" ISIN","INTERVAL_LOW","START_DATE_OVERRIDE",TEXT($D$8,"AAAAMMDD"),"END_DATE_OVERRIDE",TEXT($D$9,"AAAAMMDD"),"MARKET_DATA_OVERRIDE",$D$10)</f>
        <v>162.13</v>
      </c>
      <c r="G29" s="95" t="s">
        <v>42</v>
      </c>
      <c r="H29" s="53">
        <f t="shared" si="0"/>
        <v>4.0358946936882023E-2</v>
      </c>
      <c r="I29" s="1" t="str">
        <f>_xll.BDP($G29,$I$11)</f>
        <v>USD</v>
      </c>
      <c r="J29" s="13" t="str">
        <f>_xll.BDP($G29,$J$11)</f>
        <v>Berkshire Hathaway Inc</v>
      </c>
      <c r="K29" s="76">
        <f>VLOOKUP($G29,'CARTERA RD'!$I$10:$O$96,6,0)</f>
        <v>1800</v>
      </c>
      <c r="L29" s="29">
        <f t="shared" si="1"/>
        <v>515938.43283582089</v>
      </c>
      <c r="M29" s="29">
        <f>VLOOKUP($G29,'CARTERA RD'!$I$10:$P$97,8,0)</f>
        <v>395713.98</v>
      </c>
      <c r="N29" s="14">
        <f t="shared" si="7"/>
        <v>219.84109999999998</v>
      </c>
      <c r="O29" s="2">
        <f>_xll.BDP($G29,$O$11)</f>
        <v>307.27</v>
      </c>
      <c r="P29" s="69">
        <f t="shared" si="8"/>
        <v>0.39769133251243738</v>
      </c>
      <c r="Q29" s="2" t="str">
        <f>_xll.BDP($G29,$Q$11)</f>
        <v>#N/A Field Not Applicable</v>
      </c>
      <c r="R29" s="2" t="str">
        <f>_xll.BDP($G29,$R$11)</f>
        <v>#N/A Field Not Applicable</v>
      </c>
      <c r="S29" s="2">
        <f>_xll.BDP($G29,$S$11)</f>
        <v>-0.28817449968208125</v>
      </c>
      <c r="T29" s="2">
        <f>_xll.BDP($G29,$T$11)/1000000</f>
        <v>674445.68056373694</v>
      </c>
      <c r="U29" s="2">
        <f>_xll.BDP($G29,$U$11)</f>
        <v>336817.68056373694</v>
      </c>
      <c r="V29" s="2">
        <f t="shared" si="2"/>
        <v>337628</v>
      </c>
      <c r="W29" s="4">
        <f>_xll.BDP($G29,$W$11)</f>
        <v>-34.778827787272547</v>
      </c>
      <c r="X29" s="2">
        <f>VLOOKUP($G29,DATA!$B$3:$G$2400,6,0)</f>
        <v>1.0540925426220547</v>
      </c>
      <c r="Y29" s="2" t="str">
        <f>VLOOKUP($G29,DATA!$B$3:$AY$2400,47,0)</f>
        <v>Strategical</v>
      </c>
      <c r="Z29" s="2">
        <f>VLOOKUP($G29,DATA!$B$3:$AY$2400,48,0)</f>
        <v>230.76923076923077</v>
      </c>
      <c r="AA29" s="2">
        <f>VLOOKUP($G29,DATA!$B$3:$AY$2400,49,0)</f>
        <v>200</v>
      </c>
      <c r="AB29" s="46">
        <f>VLOOKUP($G29,DATA!$B$3:$AY$2400,50,0)</f>
        <v>330</v>
      </c>
      <c r="AC29" s="45">
        <f t="shared" si="9"/>
        <v>7.3974029355290183E-2</v>
      </c>
      <c r="AD29" s="61">
        <f>_xll.BDP($G29,$AD$11)</f>
        <v>366</v>
      </c>
      <c r="AE29" s="59">
        <f t="shared" si="10"/>
        <v>0.1911348325576856</v>
      </c>
      <c r="AF29" s="2" t="str">
        <f>_xll.BDP($G29,$AF$11)</f>
        <v>UNITED STATES</v>
      </c>
      <c r="AG29" s="1" t="str">
        <f>_xll.BDP($G29,$AG$11)</f>
        <v>USD</v>
      </c>
      <c r="AH29" s="1" t="str">
        <f>_xll.BDP($G29,$AH$11)</f>
        <v>Berkshire Hathaway Inc</v>
      </c>
      <c r="AI29" s="1" t="str">
        <f>_xll.BDP($G29,$AI$11)</f>
        <v>Financials</v>
      </c>
      <c r="AJ29" s="1" t="str">
        <f>_xll.BDP($G29,$AJ$11)</f>
        <v>27/02/2023</v>
      </c>
      <c r="AK29" s="16">
        <f t="shared" ca="1" si="3"/>
        <v>21</v>
      </c>
      <c r="AL29" s="27">
        <f t="shared" ca="1" si="11"/>
        <v>44984</v>
      </c>
      <c r="AM29" s="1" t="str">
        <f>_xll.BDP($G29,$AM$11)</f>
        <v>#N/A Field Not Applicable</v>
      </c>
      <c r="AN29" s="1" t="str">
        <f>_xll.BDP($G29,$AN$11)</f>
        <v>#N/A Field Not Applicable</v>
      </c>
      <c r="AO29" s="1" t="str">
        <f>_xll.BDP($G29,$AO$11)</f>
        <v>#N/A Field Not Applicable</v>
      </c>
    </row>
    <row r="30" spans="2:52" x14ac:dyDescent="0.25">
      <c r="B30" s="1">
        <v>19</v>
      </c>
      <c r="C30" s="1" t="str">
        <f>_xll.BDP($G30,$C$11)</f>
        <v>US5949181045</v>
      </c>
      <c r="D30" s="30">
        <f ca="1">_xll.BDP($C30&amp;" ISIN","INTERVAL_HIGH","START_DATE_OVERRIDE",TEXT($D$8,"AAAAMMDD"),"END_DATE_OVERRIDE",TEXT($D$9,"AAAAMMDD"),"MARKET_DATA_OVERRIDE",$D$10)</f>
        <v>343.11</v>
      </c>
      <c r="E30" s="14">
        <f t="shared" si="6"/>
        <v>162.64413157894737</v>
      </c>
      <c r="F30" s="30">
        <f ca="1">_xll.BDP($C30&amp;" ISIN","INTERVAL_LOW","START_DATE_OVERRIDE",TEXT($D$8,"AAAAMMDD"),"END_DATE_OVERRIDE",TEXT($D$9,"AAAAMMDD"),"MARKET_DATA_OVERRIDE",$D$10)</f>
        <v>135.41999999999999</v>
      </c>
      <c r="G30" s="95" t="s">
        <v>41</v>
      </c>
      <c r="H30" s="53">
        <f t="shared" si="0"/>
        <v>3.5713281784018641E-2</v>
      </c>
      <c r="I30" s="1" t="str">
        <f>_xll.BDP($G30,$I$11)</f>
        <v>USD</v>
      </c>
      <c r="J30" s="13" t="str">
        <f>_xll.BDP($G30,$J$11)</f>
        <v>Microsoft Corp</v>
      </c>
      <c r="K30" s="76">
        <f>VLOOKUP($G30,'CARTERA RD'!$I$10:$O$96,6,0)</f>
        <v>1900</v>
      </c>
      <c r="L30" s="29">
        <f t="shared" si="1"/>
        <v>456549.4402985074</v>
      </c>
      <c r="M30" s="29">
        <f>VLOOKUP($G30,'CARTERA RD'!$I$10:$P$97,8,0)</f>
        <v>309023.84999999998</v>
      </c>
      <c r="N30" s="14">
        <f t="shared" si="7"/>
        <v>162.64413157894737</v>
      </c>
      <c r="O30" s="2">
        <f>_xll.BDP($G30,$O$11)</f>
        <v>257.58999999999997</v>
      </c>
      <c r="P30" s="69">
        <f t="shared" si="8"/>
        <v>0.58376448937517278</v>
      </c>
      <c r="Q30" s="2">
        <f>_xll.BDP($G30,$Q$11)</f>
        <v>18.848920481735522</v>
      </c>
      <c r="R30" s="2">
        <f>_xll.BDP($G30,$R$11)</f>
        <v>27.867279654320068</v>
      </c>
      <c r="S30" s="2">
        <f>_xll.BDP($G30,$S$11)</f>
        <v>39.312129530870244</v>
      </c>
      <c r="T30" s="2">
        <f>_xll.BDP($G30,$T$11)/1000000</f>
        <v>1900254.16590424</v>
      </c>
      <c r="U30" s="2">
        <f>_xll.BDP($G30,$U$11)</f>
        <v>1878731.16590424</v>
      </c>
      <c r="V30" s="2">
        <f t="shared" si="2"/>
        <v>21523</v>
      </c>
      <c r="W30" s="4">
        <f>_xll.BDP($G30,$W$11)</f>
        <v>-0.21575860859104806</v>
      </c>
      <c r="X30" s="2">
        <f>VLOOKUP($G30,DATA!$B$3:$G$2400,6,0)</f>
        <v>5.0926364166409446</v>
      </c>
      <c r="Y30" s="2" t="str">
        <f>VLOOKUP($G30,DATA!$B$3:$AY$2400,47,0)</f>
        <v>Strategical</v>
      </c>
      <c r="Z30" s="2">
        <f>VLOOKUP($G30,DATA!$B$3:$AY$2400,48,0)</f>
        <v>123.07692307692307</v>
      </c>
      <c r="AA30" s="2">
        <f>VLOOKUP($G30,DATA!$B$3:$AY$2400,49,0)</f>
        <v>106.66666666666667</v>
      </c>
      <c r="AB30" s="46">
        <f>VLOOKUP($G30,DATA!$B$3:$AY$2400,50,0)</f>
        <v>190</v>
      </c>
      <c r="AC30" s="45">
        <f t="shared" si="9"/>
        <v>-0.26239372646453663</v>
      </c>
      <c r="AD30" s="61">
        <f>_xll.BDP($G30,$AD$11)</f>
        <v>285.52218627929688</v>
      </c>
      <c r="AE30" s="59">
        <f t="shared" si="10"/>
        <v>0.10843660964826629</v>
      </c>
      <c r="AF30" s="2" t="str">
        <f>_xll.BDP($G30,$AF$11)</f>
        <v>UNITED STATES</v>
      </c>
      <c r="AG30" s="1" t="str">
        <f>_xll.BDP($G30,$AG$11)</f>
        <v>USD</v>
      </c>
      <c r="AH30" s="1" t="str">
        <f>_xll.BDP($G30,$AH$11)</f>
        <v>Microsoft Corp</v>
      </c>
      <c r="AI30" s="1" t="str">
        <f>_xll.BDP($G30,$AI$11)</f>
        <v>Technology</v>
      </c>
      <c r="AJ30" s="1" t="str">
        <f>_xll.BDP($G30,$AJ$11)</f>
        <v>26/04/2023</v>
      </c>
      <c r="AK30" s="16">
        <f t="shared" ca="1" si="3"/>
        <v>79</v>
      </c>
      <c r="AL30" s="27">
        <f t="shared" ca="1" si="11"/>
        <v>45042</v>
      </c>
      <c r="AM30" s="1">
        <f>_xll.BDP($G30,$AM$11)</f>
        <v>2.48</v>
      </c>
      <c r="AN30" s="1" t="str">
        <f>_xll.BDP($G30,$AN$11)</f>
        <v>15/02/2023</v>
      </c>
      <c r="AO30" s="1" t="str">
        <f>_xll.BDP($G30,$AO$11)</f>
        <v>09/03/2023</v>
      </c>
    </row>
    <row r="31" spans="2:52" x14ac:dyDescent="0.25">
      <c r="B31" s="1">
        <v>20</v>
      </c>
      <c r="C31" s="1" t="str">
        <f>_xll.BDP($G31,$C$11)</f>
        <v>US5486611073</v>
      </c>
      <c r="D31" s="30">
        <f ca="1">_xll.BDP($C31&amp;" ISIN","INTERVAL_HIGH","START_DATE_OVERRIDE",TEXT($D$8,"AAAAMMDD"),"END_DATE_OVERRIDE",TEXT($D$9,"AAAAMMDD"),"MARKET_DATA_OVERRIDE",$D$10)</f>
        <v>261.38</v>
      </c>
      <c r="E31" s="14">
        <f t="shared" si="6"/>
        <v>86.573800000000006</v>
      </c>
      <c r="F31" s="30">
        <f ca="1">_xll.BDP($C31&amp;" ISIN","INTERVAL_LOW","START_DATE_OVERRIDE",TEXT($D$8,"AAAAMMDD"),"END_DATE_OVERRIDE",TEXT($D$9,"AAAAMMDD"),"MARKET_DATA_OVERRIDE",$D$10)</f>
        <v>65.02</v>
      </c>
      <c r="G31" s="95" t="s">
        <v>38</v>
      </c>
      <c r="H31" s="53">
        <f t="shared" si="0"/>
        <v>3.1616646468744895E-2</v>
      </c>
      <c r="I31" s="1" t="str">
        <f>_xll.BDP($G31,$I$11)</f>
        <v>USD</v>
      </c>
      <c r="J31" s="13" t="str">
        <f>_xll.BDP($G31,$J$11)</f>
        <v>Lowe's Cos Inc</v>
      </c>
      <c r="K31" s="76">
        <f>VLOOKUP($G31,'CARTERA RD'!$I$10:$O$96,6,0)</f>
        <v>2000</v>
      </c>
      <c r="L31" s="29">
        <f t="shared" si="1"/>
        <v>404179.10447761189</v>
      </c>
      <c r="M31" s="29">
        <f>VLOOKUP($G31,'CARTERA RD'!$I$10:$P$97,8,0)</f>
        <v>173147.6</v>
      </c>
      <c r="N31" s="14">
        <f t="shared" si="7"/>
        <v>86.573800000000006</v>
      </c>
      <c r="O31" s="2">
        <f>_xll.BDP($G31,$O$11)</f>
        <v>216.64</v>
      </c>
      <c r="P31" s="69">
        <f t="shared" si="8"/>
        <v>1.5023736973541646</v>
      </c>
      <c r="Q31" s="2">
        <f>_xll.BDP($G31,$Q$11)</f>
        <v>12.606968996464511</v>
      </c>
      <c r="R31" s="2">
        <f>_xll.BDP($G31,$R$11)</f>
        <v>16.217732466007106</v>
      </c>
      <c r="S31" s="2" t="str">
        <f>_xll.BDP($G31,$S$11)</f>
        <v>#N/A N/A</v>
      </c>
      <c r="T31" s="2">
        <f>_xll.BDP($G31,$T$11)/1000000</f>
        <v>130234.79357775001</v>
      </c>
      <c r="U31" s="2">
        <f>_xll.BDP($G31,$U$11)</f>
        <v>164790.79357775001</v>
      </c>
      <c r="V31" s="2">
        <f t="shared" si="2"/>
        <v>-34556</v>
      </c>
      <c r="W31" s="4">
        <f>_xll.BDP($G31,$W$11)</f>
        <v>2.8078329406029088</v>
      </c>
      <c r="X31" s="2">
        <f>VLOOKUP($G31,DATA!$B$3:$G$2400,6,0)</f>
        <v>0.225051055679061</v>
      </c>
      <c r="Y31" s="2" t="str">
        <f>VLOOKUP($G31,DATA!$B$3:$AY$2400,47,0)</f>
        <v>Strategical</v>
      </c>
      <c r="Z31" s="2">
        <f>VLOOKUP($G31,DATA!$B$3:$AY$2400,48,0)</f>
        <v>80.769230769230759</v>
      </c>
      <c r="AA31" s="2">
        <f>VLOOKUP($G31,DATA!$B$3:$AY$2400,49,0)</f>
        <v>70</v>
      </c>
      <c r="AB31" s="46">
        <f>VLOOKUP($G31,DATA!$B$3:$AY$2400,50,0)</f>
        <v>115</v>
      </c>
      <c r="AC31" s="45">
        <f t="shared" si="9"/>
        <v>-0.46916543574593794</v>
      </c>
      <c r="AD31" s="61">
        <f>_xll.BDP($G31,$AD$11)</f>
        <v>229.98214721679688</v>
      </c>
      <c r="AE31" s="59">
        <f t="shared" si="10"/>
        <v>6.1586720904712289E-2</v>
      </c>
      <c r="AF31" s="2" t="str">
        <f>_xll.BDP($G31,$AF$11)</f>
        <v>UNITED STATES</v>
      </c>
      <c r="AG31" s="1" t="str">
        <f>_xll.BDP($G31,$AG$11)</f>
        <v>USD</v>
      </c>
      <c r="AH31" s="1" t="str">
        <f>_xll.BDP($G31,$AH$11)</f>
        <v>Lowe's Cos Inc</v>
      </c>
      <c r="AI31" s="1" t="str">
        <f>_xll.BDP($G31,$AI$11)</f>
        <v>Consumer Discretionary</v>
      </c>
      <c r="AJ31" s="1" t="str">
        <f>_xll.BDP($G31,$AJ$11)</f>
        <v>28/02/2023</v>
      </c>
      <c r="AK31" s="16">
        <f t="shared" ca="1" si="3"/>
        <v>22</v>
      </c>
      <c r="AL31" s="27">
        <f t="shared" ca="1" si="11"/>
        <v>44985</v>
      </c>
      <c r="AM31" s="1">
        <f>_xll.BDP($G31,$AM$11)</f>
        <v>3</v>
      </c>
      <c r="AN31" s="1" t="str">
        <f>_xll.BDP($G31,$AN$11)</f>
        <v>24/01/2023</v>
      </c>
      <c r="AO31" s="1" t="str">
        <f>_xll.BDP($G31,$AO$11)</f>
        <v>08/02/2023</v>
      </c>
    </row>
    <row r="32" spans="2:52" x14ac:dyDescent="0.25">
      <c r="B32" s="1">
        <v>21</v>
      </c>
      <c r="C32" s="1" t="str">
        <f>_xll.BDP($G32,$C$11)</f>
        <v>NL0000235190</v>
      </c>
      <c r="D32" s="30">
        <f ca="1">_xll.BDP($C32&amp;" ISIN","INTERVAL_HIGH","START_DATE_OVERRIDE",TEXT($D$8,"AAAAMMDD"),"END_DATE_OVERRIDE",TEXT($D$9,"AAAAMMDD"),"MARKET_DATA_OVERRIDE",$D$10)</f>
        <v>154.375</v>
      </c>
      <c r="E32" s="14">
        <f t="shared" si="6"/>
        <v>59.908815000000004</v>
      </c>
      <c r="F32" s="30">
        <f ca="1">_xll.BDP($C32&amp;" ISIN","INTERVAL_LOW","START_DATE_OVERRIDE",TEXT($D$8,"AAAAMMDD"),"END_DATE_OVERRIDE",TEXT($D$9,"AAAAMMDD"),"MARKET_DATA_OVERRIDE",$D$10)</f>
        <v>50.900100000000002</v>
      </c>
      <c r="G32" s="95" t="s">
        <v>1259</v>
      </c>
      <c r="H32" s="53">
        <f t="shared" si="0"/>
        <v>1.8107371814889205E-2</v>
      </c>
      <c r="I32" s="1" t="str">
        <f>_xll.BDP($G32,$I$11)</f>
        <v>EUR</v>
      </c>
      <c r="J32" s="13" t="str">
        <f>_xll.BDP($G32,$J$11)</f>
        <v>Airbus SE</v>
      </c>
      <c r="K32" s="76">
        <f>VLOOKUP($G32,'CARTERA RD'!$I$10:$O$96,6,0)</f>
        <v>2000</v>
      </c>
      <c r="L32" s="29">
        <f t="shared" si="1"/>
        <v>231480</v>
      </c>
      <c r="M32" s="29">
        <f>VLOOKUP($G32,'CARTERA RD'!$I$10:$P$97,8,0)</f>
        <v>119817.63</v>
      </c>
      <c r="N32" s="14">
        <f t="shared" si="7"/>
        <v>59.908815000000004</v>
      </c>
      <c r="O32" s="2">
        <f>_xll.BDP($G32,$O$11)</f>
        <v>115.74</v>
      </c>
      <c r="P32" s="69">
        <f t="shared" si="8"/>
        <v>0.93193605982692174</v>
      </c>
      <c r="Q32" s="2">
        <f>_xll.BDP($G32,$Q$11)</f>
        <v>10.297712178554839</v>
      </c>
      <c r="R32" s="2">
        <f>_xll.BDP($G32,$R$11)</f>
        <v>21.84827599751279</v>
      </c>
      <c r="S32" s="2">
        <f>_xll.BDP($G32,$S$11)</f>
        <v>54.736286223513112</v>
      </c>
      <c r="T32" s="2">
        <f>_xll.BDP($G32,$T$11)/1000000</f>
        <v>90753.924621120008</v>
      </c>
      <c r="U32" s="2">
        <f>_xll.BDP($G32,$U$11)</f>
        <v>84932.924621120008</v>
      </c>
      <c r="V32" s="2">
        <f t="shared" si="2"/>
        <v>5821</v>
      </c>
      <c r="W32" s="4">
        <f>_xll.BDP($G32,$W$11)</f>
        <v>-0.75425477050025791</v>
      </c>
      <c r="X32" s="2" t="e">
        <f>VLOOKUP($G32,DATA!$B$3:$G$2400,6,0)</f>
        <v>#N/A</v>
      </c>
      <c r="Y32" s="2" t="e">
        <f>VLOOKUP($G32,DATA!$B$3:$AY$2400,47,0)</f>
        <v>#N/A</v>
      </c>
      <c r="Z32" s="2" t="e">
        <f>VLOOKUP($G32,DATA!$B$3:$AY$2400,48,0)</f>
        <v>#N/A</v>
      </c>
      <c r="AA32" s="2" t="e">
        <f>VLOOKUP($G32,DATA!$B$3:$AY$2400,49,0)</f>
        <v>#N/A</v>
      </c>
      <c r="AB32" s="46" t="e">
        <f>VLOOKUP($G32,DATA!$B$3:$AY$2400,50,0)</f>
        <v>#N/A</v>
      </c>
      <c r="AC32" s="45">
        <f t="shared" si="9"/>
        <v>0</v>
      </c>
      <c r="AD32" s="61">
        <f>_xll.BDP($G32,$AD$11)</f>
        <v>138.15789794921875</v>
      </c>
      <c r="AE32" s="59">
        <f t="shared" si="10"/>
        <v>0.19369187790926867</v>
      </c>
      <c r="AF32" s="2" t="str">
        <f>_xll.BDP($G32,$AF$11)</f>
        <v>FRANCE</v>
      </c>
      <c r="AG32" s="1" t="str">
        <f>_xll.BDP($G32,$AG$11)</f>
        <v>EUR</v>
      </c>
      <c r="AH32" s="1" t="str">
        <f>_xll.BDP($G32,$AH$11)</f>
        <v>Airbus SE</v>
      </c>
      <c r="AI32" s="1" t="str">
        <f>_xll.BDP($G32,$AI$11)</f>
        <v>Industrials</v>
      </c>
      <c r="AJ32" s="1" t="str">
        <f>_xll.BDP($G32,$AJ$11)</f>
        <v>17/02/2023</v>
      </c>
      <c r="AK32" s="16">
        <f t="shared" ca="1" si="3"/>
        <v>11</v>
      </c>
      <c r="AL32" s="27">
        <f t="shared" ca="1" si="11"/>
        <v>44974</v>
      </c>
      <c r="AM32" s="1">
        <f>_xll.BDP($G32,$AM$11)</f>
        <v>1.5</v>
      </c>
      <c r="AN32" s="1" t="str">
        <f>_xll.BDP($G32,$AN$11)</f>
        <v>19/04/2022</v>
      </c>
      <c r="AO32" s="1" t="str">
        <f>_xll.BDP($G32,$AO$11)</f>
        <v>21/04/2022</v>
      </c>
    </row>
    <row r="33" spans="2:41" x14ac:dyDescent="0.25">
      <c r="B33" s="1">
        <v>22</v>
      </c>
      <c r="C33" s="1" t="str">
        <f>_xll.BDP($G33,$C$11)</f>
        <v>US98422D1054</v>
      </c>
      <c r="D33" s="30">
        <f ca="1">_xll.BDP($C33&amp;" ISIN","INTERVAL_HIGH","START_DATE_OVERRIDE",TEXT($D$8,"AAAAMMDD"),"END_DATE_OVERRIDE",TEXT($D$9,"AAAAMMDD"),"MARKET_DATA_OVERRIDE",$D$10)</f>
        <v>72.17</v>
      </c>
      <c r="E33" s="14">
        <f t="shared" si="6"/>
        <v>60.25</v>
      </c>
      <c r="F33" s="30">
        <f ca="1">_xll.BDP($C33&amp;" ISIN","INTERVAL_LOW","START_DATE_OVERRIDE",TEXT($D$8,"AAAAMMDD"),"END_DATE_OVERRIDE",TEXT($D$9,"AAAAMMDD"),"MARKET_DATA_OVERRIDE",$D$10)</f>
        <v>6.41</v>
      </c>
      <c r="G33" s="95" t="s">
        <v>1363</v>
      </c>
      <c r="H33" s="53">
        <f t="shared" si="0"/>
        <v>1.5046511498004057E-3</v>
      </c>
      <c r="I33" s="1" t="str">
        <f>_xll.BDP($G33,$I$11)</f>
        <v>USD</v>
      </c>
      <c r="J33" s="13" t="str">
        <f>_xll.BDP($G33,$J$11)</f>
        <v>XPeng Inc</v>
      </c>
      <c r="K33" s="76">
        <f>VLOOKUP($G33,'CARTERA RD'!$I$10:$O$96,6,0)</f>
        <v>2000</v>
      </c>
      <c r="L33" s="29">
        <f t="shared" si="1"/>
        <v>19235.074626865669</v>
      </c>
      <c r="M33" s="29">
        <f>VLOOKUP($G33,'CARTERA RD'!$I$10:$P$97,8,0)</f>
        <v>120500</v>
      </c>
      <c r="N33" s="14">
        <f t="shared" si="7"/>
        <v>60.25</v>
      </c>
      <c r="O33" s="2">
        <f>_xll.BDP($G33,$O$11)</f>
        <v>10.31</v>
      </c>
      <c r="P33" s="69">
        <f t="shared" si="8"/>
        <v>-0.82887966804979252</v>
      </c>
      <c r="Q33" s="2" t="str">
        <f>_xll.BDP($G33,$Q$11)</f>
        <v>#N/A Field Not Applicable</v>
      </c>
      <c r="R33" s="2" t="str">
        <f>_xll.BDP($G33,$R$11)</f>
        <v>#N/A Field Not Applicable</v>
      </c>
      <c r="S33" s="2">
        <f>_xll.BDP($G33,$S$11)</f>
        <v>-19.350950699411797</v>
      </c>
      <c r="T33" s="2">
        <f>_xll.BDP($G33,$T$11)/1000000</f>
        <v>8755.1213877322498</v>
      </c>
      <c r="U33" s="2">
        <f>_xll.BDP($G33,$U$11)</f>
        <v>34003.813878195739</v>
      </c>
      <c r="V33" s="2">
        <f t="shared" si="2"/>
        <v>-25248.692490463487</v>
      </c>
      <c r="W33" s="4" t="str">
        <f>_xll.BDP($G33,$W$11)</f>
        <v>#N/A N/A</v>
      </c>
      <c r="X33" s="2" t="e">
        <f>VLOOKUP($G33,DATA!$B$3:$G$2400,6,0)</f>
        <v>#N/A</v>
      </c>
      <c r="Y33" s="2" t="e">
        <f>VLOOKUP($G33,DATA!$B$3:$AY$2400,47,0)</f>
        <v>#N/A</v>
      </c>
      <c r="Z33" s="2" t="e">
        <f>VLOOKUP($G33,DATA!$B$3:$AY$2400,48,0)</f>
        <v>#N/A</v>
      </c>
      <c r="AA33" s="2" t="e">
        <f>VLOOKUP($G33,DATA!$B$3:$AY$2400,49,0)</f>
        <v>#N/A</v>
      </c>
      <c r="AB33" s="46" t="e">
        <f>VLOOKUP($G33,DATA!$B$3:$AY$2400,50,0)</f>
        <v>#N/A</v>
      </c>
      <c r="AC33" s="45">
        <f t="shared" si="9"/>
        <v>0</v>
      </c>
      <c r="AD33" s="61">
        <f>_xll.BDP($G33,$AD$11)</f>
        <v>12.777307510375977</v>
      </c>
      <c r="AE33" s="59">
        <f t="shared" si="10"/>
        <v>0.23931207666110343</v>
      </c>
      <c r="AF33" s="2" t="str">
        <f>_xll.BDP($G33,$AF$11)</f>
        <v>CHINA</v>
      </c>
      <c r="AG33" s="1" t="str">
        <f>_xll.BDP($G33,$AG$11)</f>
        <v>USD</v>
      </c>
      <c r="AH33" s="1" t="str">
        <f>_xll.BDP($G33,$AH$11)</f>
        <v>XPeng Inc</v>
      </c>
      <c r="AI33" s="1" t="str">
        <f>_xll.BDP($G33,$AI$11)</f>
        <v>Consumer Discretionary</v>
      </c>
      <c r="AJ33" s="1" t="str">
        <f>_xll.BDP($G33,$AJ$11)</f>
        <v>28/03/2023</v>
      </c>
      <c r="AK33" s="16">
        <f t="shared" ca="1" si="3"/>
        <v>50</v>
      </c>
      <c r="AL33" s="27">
        <f t="shared" ca="1" si="11"/>
        <v>45013</v>
      </c>
      <c r="AM33" s="1" t="str">
        <f>_xll.BDP($G33,$AM$11)</f>
        <v>#N/A Field Not Applicable</v>
      </c>
      <c r="AN33" s="1" t="str">
        <f>_xll.BDP($G33,$AN$11)</f>
        <v>#N/A Field Not Applicable</v>
      </c>
      <c r="AO33" s="1" t="str">
        <f>_xll.BDP($G33,$AO$11)</f>
        <v>#N/A Field Not Applicable</v>
      </c>
    </row>
    <row r="34" spans="2:41" x14ac:dyDescent="0.25">
      <c r="B34" s="1">
        <v>23</v>
      </c>
      <c r="C34" s="1" t="str">
        <f>_xll.BDP($G34,$C$11)</f>
        <v>US8552441094</v>
      </c>
      <c r="D34" s="30">
        <f ca="1">_xll.BDP($C34&amp;" ISIN","INTERVAL_HIGH","START_DATE_OVERRIDE",TEXT($D$8,"AAAAMMDD"),"END_DATE_OVERRIDE",TEXT($D$9,"AAAAMMDD"),"MARKET_DATA_OVERRIDE",$D$10)</f>
        <v>126.06</v>
      </c>
      <c r="E34" s="14">
        <f t="shared" si="6"/>
        <v>65.238434782608692</v>
      </c>
      <c r="F34" s="30">
        <f ca="1">_xll.BDP($C34&amp;" ISIN","INTERVAL_LOW","START_DATE_OVERRIDE",TEXT($D$8,"AAAAMMDD"),"END_DATE_OVERRIDE",TEXT($D$9,"AAAAMMDD"),"MARKET_DATA_OVERRIDE",$D$10)</f>
        <v>56.33</v>
      </c>
      <c r="G34" s="95" t="s">
        <v>35</v>
      </c>
      <c r="H34" s="53">
        <f t="shared" si="0"/>
        <v>1.7561949637476395E-2</v>
      </c>
      <c r="I34" s="1" t="str">
        <f>_xll.BDP($G34,$I$11)</f>
        <v>USD</v>
      </c>
      <c r="J34" s="13" t="str">
        <f>_xll.BDP($G34,$J$11)</f>
        <v>Starbucks Corp</v>
      </c>
      <c r="K34" s="76">
        <f>VLOOKUP($G34,'CARTERA RD'!$I$10:$O$96,6,0)</f>
        <v>2300</v>
      </c>
      <c r="L34" s="29">
        <f t="shared" si="1"/>
        <v>224507.46268656716</v>
      </c>
      <c r="M34" s="29">
        <f>VLOOKUP($G34,'CARTERA RD'!$I$10:$P$97,8,0)</f>
        <v>150048.4</v>
      </c>
      <c r="N34" s="14">
        <f t="shared" si="7"/>
        <v>65.238434782608692</v>
      </c>
      <c r="O34" s="2">
        <f>_xll.BDP($G34,$O$11)</f>
        <v>104.64</v>
      </c>
      <c r="P34" s="69">
        <f t="shared" si="8"/>
        <v>0.60396245478125743</v>
      </c>
      <c r="Q34" s="2">
        <f>_xll.BDP($G34,$Q$11)</f>
        <v>14.781319780330515</v>
      </c>
      <c r="R34" s="2">
        <f>_xll.BDP($G34,$R$11)</f>
        <v>34.514996275153827</v>
      </c>
      <c r="S34" s="2" t="str">
        <f>_xll.BDP($G34,$S$11)</f>
        <v>#N/A N/A</v>
      </c>
      <c r="T34" s="2">
        <f>_xll.BDP($G34,$T$11)/1000000</f>
        <v>119998.41299999999</v>
      </c>
      <c r="U34" s="2">
        <f>_xll.BDP($G34,$U$11)</f>
        <v>140514.81299999999</v>
      </c>
      <c r="V34" s="2">
        <f t="shared" si="2"/>
        <v>-20516.400000000009</v>
      </c>
      <c r="W34" s="4">
        <f>_xll.BDP($G34,$W$11)</f>
        <v>2.6524185204345572</v>
      </c>
      <c r="X34" s="2">
        <f>VLOOKUP($G34,DATA!$B$3:$G$2400,6,0)</f>
        <v>1.1785685285932574</v>
      </c>
      <c r="Y34" s="2" t="str">
        <f>VLOOKUP($G34,DATA!$B$3:$AY$2400,47,0)</f>
        <v>Strategical</v>
      </c>
      <c r="Z34" s="2">
        <f>VLOOKUP($G34,DATA!$B$3:$AY$2400,48,0)</f>
        <v>57.692307692307693</v>
      </c>
      <c r="AA34" s="2">
        <f>VLOOKUP($G34,DATA!$B$3:$AY$2400,49,0)</f>
        <v>50</v>
      </c>
      <c r="AB34" s="46">
        <f>VLOOKUP($G34,DATA!$B$3:$AY$2400,50,0)</f>
        <v>85</v>
      </c>
      <c r="AC34" s="45">
        <f t="shared" si="9"/>
        <v>-0.18769113149847094</v>
      </c>
      <c r="AD34" s="61">
        <f>_xll.BDP($G34,$AD$11)</f>
        <v>111.21428680419922</v>
      </c>
      <c r="AE34" s="59">
        <f t="shared" si="10"/>
        <v>6.2827664413218853E-2</v>
      </c>
      <c r="AF34" s="2" t="str">
        <f>_xll.BDP($G34,$AF$11)</f>
        <v>UNITED STATES</v>
      </c>
      <c r="AG34" s="1" t="str">
        <f>_xll.BDP($G34,$AG$11)</f>
        <v>USD</v>
      </c>
      <c r="AH34" s="1" t="str">
        <f>_xll.BDP($G34,$AH$11)</f>
        <v>Starbucks Corp</v>
      </c>
      <c r="AI34" s="1" t="str">
        <f>_xll.BDP($G34,$AI$11)</f>
        <v>Consumer Discretionary</v>
      </c>
      <c r="AJ34" s="1" t="str">
        <f>_xll.BDP($G34,$AJ$11)</f>
        <v>02/05/2023</v>
      </c>
      <c r="AK34" s="16">
        <f t="shared" ca="1" si="3"/>
        <v>85</v>
      </c>
      <c r="AL34" s="27">
        <f t="shared" ca="1" si="11"/>
        <v>45048</v>
      </c>
      <c r="AM34" s="1">
        <f>_xll.BDP($G34,$AM$11)</f>
        <v>2</v>
      </c>
      <c r="AN34" s="1" t="str">
        <f>_xll.BDP($G34,$AN$11)</f>
        <v>09/02/2023</v>
      </c>
      <c r="AO34" s="1" t="str">
        <f>_xll.BDP($G34,$AO$11)</f>
        <v>24/02/2023</v>
      </c>
    </row>
    <row r="35" spans="2:41" x14ac:dyDescent="0.25">
      <c r="B35" s="1">
        <v>24</v>
      </c>
      <c r="C35" s="1" t="str">
        <f>_xll.BDP($G35,$C$11)</f>
        <v>IL0010824113</v>
      </c>
      <c r="D35" s="30">
        <f ca="1">_xll.BDP($C35&amp;" ISIN","INTERVAL_HIGH","START_DATE_OVERRIDE",TEXT($D$8,"AAAAMMDD"),"END_DATE_OVERRIDE",TEXT($D$9,"AAAAMMDD"),"MARKET_DATA_OVERRIDE",$D$10)</f>
        <v>148.97999999999999</v>
      </c>
      <c r="E35" s="14">
        <f t="shared" si="6"/>
        <v>116.01507916666667</v>
      </c>
      <c r="F35" s="30">
        <f ca="1">_xll.BDP($C35&amp;" ISIN","INTERVAL_LOW","START_DATE_OVERRIDE",TEXT($D$8,"AAAAMMDD"),"END_DATE_OVERRIDE",TEXT($D$9,"AAAAMMDD"),"MARKET_DATA_OVERRIDE",$D$10)</f>
        <v>82.05</v>
      </c>
      <c r="G35" s="95" t="s">
        <v>45</v>
      </c>
      <c r="H35" s="53">
        <f t="shared" si="0"/>
        <v>2.2300944025092185E-2</v>
      </c>
      <c r="I35" s="1" t="str">
        <f>_xll.BDP($G35,$I$11)</f>
        <v>USD</v>
      </c>
      <c r="J35" s="13" t="str">
        <f>_xll.BDP($G35,$J$11)</f>
        <v>Check Point Software Technolog</v>
      </c>
      <c r="K35" s="76">
        <f>VLOOKUP($G35,'CARTERA RD'!$I$10:$O$96,6,0)</f>
        <v>2400</v>
      </c>
      <c r="L35" s="29">
        <f t="shared" si="1"/>
        <v>285089.55223880598</v>
      </c>
      <c r="M35" s="29">
        <f>VLOOKUP($G35,'CARTERA RD'!$I$10:$P$97,8,0)</f>
        <v>278436.19</v>
      </c>
      <c r="N35" s="14">
        <f t="shared" si="7"/>
        <v>116.01507916666667</v>
      </c>
      <c r="O35" s="2">
        <f>_xll.BDP($G35,$O$11)</f>
        <v>127.34</v>
      </c>
      <c r="P35" s="69">
        <f t="shared" si="8"/>
        <v>9.7615938502821908E-2</v>
      </c>
      <c r="Q35" s="2">
        <f>_xll.BDP($G35,$Q$11)</f>
        <v>11.928348303920529</v>
      </c>
      <c r="R35" s="2">
        <f>_xll.BDP($G35,$R$11)</f>
        <v>20.908423876183193</v>
      </c>
      <c r="S35" s="2">
        <f>_xll.BDP($G35,$S$11)</f>
        <v>25.317800019309367</v>
      </c>
      <c r="T35" s="2">
        <f>_xll.BDP($G35,$T$11)/1000000</f>
        <v>15421.217116100001</v>
      </c>
      <c r="U35" s="2">
        <f>_xll.BDP($G35,$U$11)</f>
        <v>11851.6171161</v>
      </c>
      <c r="V35" s="2">
        <f t="shared" si="2"/>
        <v>3569.6000000000004</v>
      </c>
      <c r="W35" s="4">
        <f>_xll.BDP($G35,$W$11)</f>
        <v>-3.9148936170212765</v>
      </c>
      <c r="X35" s="2">
        <f>VLOOKUP($G35,DATA!$B$3:$G$2400,6,0)</f>
        <v>-1.025681479636211</v>
      </c>
      <c r="Y35" s="2" t="str">
        <f>VLOOKUP($G35,DATA!$B$3:$AY$2400,47,0)</f>
        <v>Strategical</v>
      </c>
      <c r="Z35" s="2">
        <f>VLOOKUP($G35,DATA!$B$3:$AY$2400,48,0)</f>
        <v>115.38461538461539</v>
      </c>
      <c r="AA35" s="2">
        <f>VLOOKUP($G35,DATA!$B$3:$AY$2400,49,0)</f>
        <v>100</v>
      </c>
      <c r="AB35" s="46">
        <f>VLOOKUP($G35,DATA!$B$3:$AY$2400,50,0)</f>
        <v>170</v>
      </c>
      <c r="AC35" s="45">
        <f t="shared" si="9"/>
        <v>0.33500863829118899</v>
      </c>
      <c r="AD35" s="61">
        <f>_xll.BDP($G35,$AD$11)</f>
        <v>137.19999694824219</v>
      </c>
      <c r="AE35" s="59">
        <f t="shared" si="10"/>
        <v>7.7430477055459246E-2</v>
      </c>
      <c r="AF35" s="2" t="str">
        <f>_xll.BDP($G35,$AF$11)</f>
        <v>ISRAEL</v>
      </c>
      <c r="AG35" s="1" t="str">
        <f>_xll.BDP($G35,$AG$11)</f>
        <v>USD</v>
      </c>
      <c r="AH35" s="1" t="str">
        <f>_xll.BDP($G35,$AH$11)</f>
        <v>Check Point Software Technolog</v>
      </c>
      <c r="AI35" s="1" t="str">
        <f>_xll.BDP($G35,$AI$11)</f>
        <v>Technology</v>
      </c>
      <c r="AJ35" s="1" t="str">
        <f>_xll.BDP($G35,$AJ$11)</f>
        <v>13/02/2023</v>
      </c>
      <c r="AK35" s="16">
        <f t="shared" ca="1" si="3"/>
        <v>7</v>
      </c>
      <c r="AL35" s="27">
        <f t="shared" ca="1" si="11"/>
        <v>44970</v>
      </c>
      <c r="AM35" s="1">
        <f>_xll.BDP($G35,$AM$11)</f>
        <v>0</v>
      </c>
      <c r="AN35" s="1" t="str">
        <f>_xll.BDP($G35,$AN$11)</f>
        <v>#N/A Field Not Applicable</v>
      </c>
      <c r="AO35" s="1" t="str">
        <f>_xll.BDP($G35,$AO$11)</f>
        <v>#N/A Field Not Applicable</v>
      </c>
    </row>
    <row r="36" spans="2:41" x14ac:dyDescent="0.25">
      <c r="B36" s="1">
        <v>25</v>
      </c>
      <c r="C36" s="1" t="str">
        <f>_xll.BDP($G36,$C$11)</f>
        <v>ES0157261019</v>
      </c>
      <c r="D36" s="30">
        <f ca="1">_xll.BDP($C36&amp;" ISIN","INTERVAL_HIGH","START_DATE_OVERRIDE",TEXT($D$8,"AAAAMMDD"),"END_DATE_OVERRIDE",TEXT($D$9,"AAAAMMDD"),"MARKET_DATA_OVERRIDE",$D$10)</f>
        <v>71.067800000000005</v>
      </c>
      <c r="E36" s="14">
        <f t="shared" si="6"/>
        <v>24.9103125</v>
      </c>
      <c r="F36" s="30">
        <f ca="1">_xll.BDP($C36&amp;" ISIN","INTERVAL_LOW","START_DATE_OVERRIDE",TEXT($D$8,"AAAAMMDD"),"END_DATE_OVERRIDE",TEXT($D$9,"AAAAMMDD"),"MARKET_DATA_OVERRIDE",$D$10)</f>
        <v>0.03</v>
      </c>
      <c r="G36" s="95" t="s">
        <v>31</v>
      </c>
      <c r="H36" s="53">
        <f t="shared" si="0"/>
        <v>7.4870086882092429E-3</v>
      </c>
      <c r="I36" s="1" t="str">
        <f>_xll.BDP($G36,$I$11)</f>
        <v>EUR</v>
      </c>
      <c r="J36" s="13" t="str">
        <f>_xll.BDP($G36,$J$11)</f>
        <v>Laboratorios Farmaceuticos Rov</v>
      </c>
      <c r="K36" s="76">
        <f>VLOOKUP($G36,'CARTERA RD'!$I$10:$O$96,6,0)</f>
        <v>2400</v>
      </c>
      <c r="L36" s="29">
        <f t="shared" si="1"/>
        <v>95712</v>
      </c>
      <c r="M36" s="29">
        <f>VLOOKUP($G36,'CARTERA RD'!$I$10:$P$97,8,0)</f>
        <v>59784.75</v>
      </c>
      <c r="N36" s="14">
        <f t="shared" si="7"/>
        <v>24.9103125</v>
      </c>
      <c r="O36" s="2">
        <f>_xll.BDP($G36,$O$11)</f>
        <v>39.880000000000003</v>
      </c>
      <c r="P36" s="69">
        <f t="shared" si="8"/>
        <v>0.60094338439150463</v>
      </c>
      <c r="Q36" s="2">
        <f>_xll.BDP($G36,$Q$11)</f>
        <v>20.271029558641565</v>
      </c>
      <c r="R36" s="2">
        <f>_xll.BDP($G36,$R$11)</f>
        <v>12.288305917218244</v>
      </c>
      <c r="S36" s="2">
        <f>_xll.BDP($G36,$S$11)</f>
        <v>39.251893674863375</v>
      </c>
      <c r="T36" s="2">
        <f>_xll.BDP($G36,$T$11)/1000000</f>
        <v>2154.1643411600003</v>
      </c>
      <c r="U36" s="2">
        <f>_xll.BDP($G36,$U$11)</f>
        <v>2131.5093411600001</v>
      </c>
      <c r="V36" s="2">
        <f t="shared" si="2"/>
        <v>22.6550000000002</v>
      </c>
      <c r="W36" s="4">
        <f>_xll.BDP($G36,$W$11)</f>
        <v>-0.10123583760453192</v>
      </c>
      <c r="X36" s="2" t="e">
        <f>VLOOKUP($G36,DATA!$B$3:$G$2400,6,0)</f>
        <v>#N/A</v>
      </c>
      <c r="Y36" s="2" t="e">
        <f>VLOOKUP($G36,DATA!$B$3:$AY$2400,47,0)</f>
        <v>#N/A</v>
      </c>
      <c r="Z36" s="2" t="e">
        <f>VLOOKUP($G36,DATA!$B$3:$AY$2400,48,0)</f>
        <v>#N/A</v>
      </c>
      <c r="AA36" s="2" t="e">
        <f>VLOOKUP($G36,DATA!$B$3:$AY$2400,49,0)</f>
        <v>#N/A</v>
      </c>
      <c r="AB36" s="46" t="e">
        <f>VLOOKUP($G36,DATA!$B$3:$AY$2400,50,0)</f>
        <v>#N/A</v>
      </c>
      <c r="AC36" s="45">
        <f t="shared" si="9"/>
        <v>0</v>
      </c>
      <c r="AD36" s="61">
        <f>_xll.BDP($G36,$AD$11)</f>
        <v>60.66363525390625</v>
      </c>
      <c r="AE36" s="59">
        <f t="shared" si="10"/>
        <v>0.52115434438079844</v>
      </c>
      <c r="AF36" s="2" t="str">
        <f>_xll.BDP($G36,$AF$11)</f>
        <v>SPAIN</v>
      </c>
      <c r="AG36" s="1" t="str">
        <f>_xll.BDP($G36,$AG$11)</f>
        <v>EUR</v>
      </c>
      <c r="AH36" s="1" t="str">
        <f>_xll.BDP($G36,$AH$11)</f>
        <v>Laboratorios Farmaceuticos Rov</v>
      </c>
      <c r="AI36" s="1" t="str">
        <f>_xll.BDP($G36,$AI$11)</f>
        <v>Health Care</v>
      </c>
      <c r="AJ36" s="1" t="str">
        <f>_xll.BDP($G36,$AJ$11)</f>
        <v>21/02/2023</v>
      </c>
      <c r="AK36" s="16">
        <f t="shared" ca="1" si="3"/>
        <v>15</v>
      </c>
      <c r="AL36" s="27">
        <f t="shared" ca="1" si="11"/>
        <v>44978</v>
      </c>
      <c r="AM36" s="1">
        <f>_xll.BDP($G36,$AM$11)</f>
        <v>0.38119999999999998</v>
      </c>
      <c r="AN36" s="1" t="str">
        <f>_xll.BDP($G36,$AN$11)</f>
        <v>05/07/2022</v>
      </c>
      <c r="AO36" s="1" t="str">
        <f>_xll.BDP($G36,$AO$11)</f>
        <v>07/07/2022</v>
      </c>
    </row>
    <row r="37" spans="2:41" x14ac:dyDescent="0.25">
      <c r="B37" s="1">
        <v>26</v>
      </c>
      <c r="C37" s="1" t="str">
        <f>_xll.BDP($G37,$C$11)</f>
        <v>#N/A N/A</v>
      </c>
      <c r="D37" s="30" t="str">
        <f ca="1">_xll.BDP($C37&amp;" ISIN","INTERVAL_HIGH","START_DATE_OVERRIDE",TEXT($D$8,"AAAAMMDD"),"END_DATE_OVERRIDE",TEXT($D$9,"AAAAMMDD"),"MARKET_DATA_OVERRIDE",$D$10)</f>
        <v>#N/A Invalid Security</v>
      </c>
      <c r="E37" s="14">
        <f t="shared" si="6"/>
        <v>199.70487199999999</v>
      </c>
      <c r="F37" s="30" t="str">
        <f ca="1">_xll.BDP($C37&amp;" ISIN","INTERVAL_LOW","START_DATE_OVERRIDE",TEXT($D$8,"AAAAMMDD"),"END_DATE_OVERRIDE",TEXT($D$9,"AAAAMMDD"),"MARKET_DATA_OVERRIDE",$D$10)</f>
        <v>#N/A Invalid Security</v>
      </c>
      <c r="G37" s="95" t="s">
        <v>37</v>
      </c>
      <c r="H37" s="53" t="e">
        <f t="shared" si="0"/>
        <v>#VALUE!</v>
      </c>
      <c r="I37" s="1" t="str">
        <f>_xll.BDP($G37,$I$11)</f>
        <v>USD</v>
      </c>
      <c r="J37" s="13" t="str">
        <f>_xll.BDP($G37,$J$11)</f>
        <v>Meta Platforms Inc</v>
      </c>
      <c r="K37" s="76">
        <f>VLOOKUP($G37,'CARTERA RD'!$I$10:$O$96,6,0)</f>
        <v>2500</v>
      </c>
      <c r="L37" s="29" t="e">
        <f t="shared" si="1"/>
        <v>#VALUE!</v>
      </c>
      <c r="M37" s="29">
        <f>VLOOKUP($G37,'CARTERA RD'!$I$10:$P$97,8,0)</f>
        <v>499262.18</v>
      </c>
      <c r="N37" s="14">
        <f t="shared" si="7"/>
        <v>199.70487199999999</v>
      </c>
      <c r="O37" s="2" t="str">
        <f>_xll.BDP($G37,$O$11)</f>
        <v>#N/A Real Time</v>
      </c>
      <c r="P37" s="69" t="e">
        <f t="shared" si="8"/>
        <v>#VALUE!</v>
      </c>
      <c r="Q37" s="2" t="str">
        <f>_xll.BDP($G37,$Q$11)</f>
        <v>#N/A Field Not Applicable</v>
      </c>
      <c r="R37" s="2" t="str">
        <f>_xll.BDP($G37,$R$11)</f>
        <v>#N/A Field Not Applicable</v>
      </c>
      <c r="S37" s="2">
        <f>_xll.BDP($G37,$S$11)</f>
        <v>18.515355637849574</v>
      </c>
      <c r="T37" s="2">
        <f>_xll.BDP($G37,$T$11)/1000000</f>
        <v>485069.89623305999</v>
      </c>
      <c r="U37" s="2">
        <f>_xll.BDP($G37,$U$11)</f>
        <v>471609.89623305999</v>
      </c>
      <c r="V37" s="2">
        <f t="shared" si="2"/>
        <v>13460</v>
      </c>
      <c r="W37" s="4">
        <f>_xll.BDP($G37,$W$11)</f>
        <v>-0.34086304700162073</v>
      </c>
      <c r="X37" s="2">
        <f>VLOOKUP($G37,DATA!$B$3:$G$2400,6,0)</f>
        <v>0.92281275644522354</v>
      </c>
      <c r="Y37" s="2" t="str">
        <f>VLOOKUP($G37,DATA!$B$3:$AY$2400,47,0)</f>
        <v>Strategical</v>
      </c>
      <c r="Z37" s="2">
        <f>VLOOKUP($G37,DATA!$B$3:$AY$2400,48,0)</f>
        <v>176.92307692307691</v>
      </c>
      <c r="AA37" s="2">
        <f>VLOOKUP($G37,DATA!$B$3:$AY$2400,49,0)</f>
        <v>153.33333333333334</v>
      </c>
      <c r="AB37" s="46">
        <f>VLOOKUP($G37,DATA!$B$3:$AY$2400,50,0)</f>
        <v>280</v>
      </c>
      <c r="AC37" s="45">
        <f t="shared" si="9"/>
        <v>0</v>
      </c>
      <c r="AD37" s="61">
        <f>_xll.BDP($G37,$AD$11)</f>
        <v>207.11111450195313</v>
      </c>
      <c r="AE37" s="59">
        <f t="shared" si="10"/>
        <v>0</v>
      </c>
      <c r="AF37" s="2" t="str">
        <f>_xll.BDP($G37,$AF$11)</f>
        <v>UNITED STATES</v>
      </c>
      <c r="AG37" s="1" t="str">
        <f>_xll.BDP($G37,$AG$11)</f>
        <v>USD</v>
      </c>
      <c r="AH37" s="1" t="str">
        <f>_xll.BDP($G37,$AH$11)</f>
        <v>Meta Platforms Inc</v>
      </c>
      <c r="AI37" s="1" t="str">
        <f>_xll.BDP($G37,$AI$11)</f>
        <v>Technology</v>
      </c>
      <c r="AJ37" s="1" t="str">
        <f>_xll.BDP($G37,$AJ$11)</f>
        <v>27/04/2023</v>
      </c>
      <c r="AK37" s="16">
        <f t="shared" ca="1" si="3"/>
        <v>80</v>
      </c>
      <c r="AL37" s="27">
        <f t="shared" ca="1" si="11"/>
        <v>45043</v>
      </c>
      <c r="AM37" s="1" t="str">
        <f>_xll.BDP($G37,$AM$11)</f>
        <v>#N/A Field Not Applicable</v>
      </c>
      <c r="AN37" s="1" t="str">
        <f>_xll.BDP($G37,$AN$11)</f>
        <v>#N/A N/A</v>
      </c>
      <c r="AO37" s="1" t="str">
        <f>_xll.BDP($G37,$AO$11)</f>
        <v>#N/A N/A</v>
      </c>
    </row>
    <row r="38" spans="2:41" x14ac:dyDescent="0.25">
      <c r="B38" s="1">
        <v>27</v>
      </c>
      <c r="C38" s="1" t="str">
        <f>_xll.BDP($G38,$C$11)</f>
        <v>DE000A2GS401</v>
      </c>
      <c r="D38" s="30">
        <f ca="1">_xll.BDP($C38&amp;" ISIN","INTERVAL_HIGH","START_DATE_OVERRIDE",TEXT($D$8,"AAAAMMDD"),"END_DATE_OVERRIDE",TEXT($D$9,"AAAAMMDD"),"MARKET_DATA_OVERRIDE",$D$10)</f>
        <v>54.8</v>
      </c>
      <c r="E38" s="14">
        <f t="shared" si="6"/>
        <v>48.027999999999999</v>
      </c>
      <c r="F38" s="30">
        <f ca="1">_xll.BDP($C38&amp;" ISIN","INTERVAL_LOW","START_DATE_OVERRIDE",TEXT($D$8,"AAAAMMDD"),"END_DATE_OVERRIDE",TEXT($D$9,"AAAAMMDD"),"MARKET_DATA_OVERRIDE",$D$10)</f>
        <v>19.402100000000001</v>
      </c>
      <c r="G38" s="95" t="s">
        <v>33</v>
      </c>
      <c r="H38" s="53">
        <f t="shared" si="0"/>
        <v>4.0129089947460528E-3</v>
      </c>
      <c r="I38" s="1" t="str">
        <f>_xll.BDP($G38,$I$11)</f>
        <v>EUR</v>
      </c>
      <c r="J38" s="13" t="str">
        <f>_xll.BDP($G38,$J$11)</f>
        <v>Software AG</v>
      </c>
      <c r="K38" s="76">
        <f>VLOOKUP($G38,'CARTERA RD'!$I$10:$O$96,6,0)</f>
        <v>2500</v>
      </c>
      <c r="L38" s="29">
        <f t="shared" si="1"/>
        <v>51300</v>
      </c>
      <c r="M38" s="29">
        <f>VLOOKUP($G38,'CARTERA RD'!$I$10:$P$97,8,0)</f>
        <v>120070</v>
      </c>
      <c r="N38" s="14">
        <f t="shared" si="7"/>
        <v>48.027999999999999</v>
      </c>
      <c r="O38" s="2">
        <f>_xll.BDP($G38,$O$11)</f>
        <v>20.52</v>
      </c>
      <c r="P38" s="69">
        <f t="shared" si="8"/>
        <v>-0.57274922961605723</v>
      </c>
      <c r="Q38" s="2">
        <f>_xll.BDP($G38,$Q$11)</f>
        <v>10.879590272454882</v>
      </c>
      <c r="R38" s="2">
        <f>_xll.BDP($G38,$R$11)</f>
        <v>80.48477796700351</v>
      </c>
      <c r="S38" s="2">
        <f>_xll.BDP($G38,$S$11)</f>
        <v>1.2876829033369601</v>
      </c>
      <c r="T38" s="2">
        <f>_xll.BDP($G38,$T$11)/1000000</f>
        <v>1530.32</v>
      </c>
      <c r="U38" s="2">
        <f>_xll.BDP($G38,$U$11)</f>
        <v>1767.769</v>
      </c>
      <c r="V38" s="2">
        <f t="shared" si="2"/>
        <v>-237.44900000000007</v>
      </c>
      <c r="W38" s="4">
        <f>_xll.BDP($G38,$W$11)</f>
        <v>1.4946778041457105</v>
      </c>
      <c r="X38" s="2" t="e">
        <f>VLOOKUP($G38,DATA!$B$3:$G$2400,6,0)</f>
        <v>#N/A</v>
      </c>
      <c r="Y38" s="2" t="e">
        <f>VLOOKUP($G38,DATA!$B$3:$AY$2400,47,0)</f>
        <v>#N/A</v>
      </c>
      <c r="Z38" s="2" t="e">
        <f>VLOOKUP($G38,DATA!$B$3:$AY$2400,48,0)</f>
        <v>#N/A</v>
      </c>
      <c r="AA38" s="2" t="e">
        <f>VLOOKUP($G38,DATA!$B$3:$AY$2400,49,0)</f>
        <v>#N/A</v>
      </c>
      <c r="AB38" s="46" t="e">
        <f>VLOOKUP($G38,DATA!$B$3:$AY$2400,50,0)</f>
        <v>#N/A</v>
      </c>
      <c r="AC38" s="45">
        <f t="shared" si="9"/>
        <v>0</v>
      </c>
      <c r="AD38" s="61">
        <f>_xll.BDP($G38,$AD$11)</f>
        <v>25.115385055541992</v>
      </c>
      <c r="AE38" s="59">
        <f t="shared" si="10"/>
        <v>0.22394664013362542</v>
      </c>
      <c r="AF38" s="2" t="str">
        <f>_xll.BDP($G38,$AF$11)</f>
        <v>GERMANY</v>
      </c>
      <c r="AG38" s="1" t="str">
        <f>_xll.BDP($G38,$AG$11)</f>
        <v>EUR</v>
      </c>
      <c r="AH38" s="1" t="str">
        <f>_xll.BDP($G38,$AH$11)</f>
        <v>Software AG</v>
      </c>
      <c r="AI38" s="1" t="str">
        <f>_xll.BDP($G38,$AI$11)</f>
        <v>Technology</v>
      </c>
      <c r="AJ38" s="1" t="str">
        <f>_xll.BDP($G38,$AJ$11)</f>
        <v>27/04/2023</v>
      </c>
      <c r="AK38" s="16">
        <f t="shared" ca="1" si="3"/>
        <v>80</v>
      </c>
      <c r="AL38" s="27">
        <f t="shared" ca="1" si="11"/>
        <v>45043</v>
      </c>
      <c r="AM38" s="1">
        <f>_xll.BDP($G38,$AM$11)</f>
        <v>0.76</v>
      </c>
      <c r="AN38" s="1" t="str">
        <f>_xll.BDP($G38,$AN$11)</f>
        <v>18/05/2022</v>
      </c>
      <c r="AO38" s="1" t="str">
        <f>_xll.BDP($G38,$AO$11)</f>
        <v>20/05/2022</v>
      </c>
    </row>
    <row r="39" spans="2:41" x14ac:dyDescent="0.25">
      <c r="B39" s="1">
        <v>28</v>
      </c>
      <c r="C39" s="1" t="str">
        <f>_xll.BDP($G39,$C$11)</f>
        <v>ES0109067019</v>
      </c>
      <c r="D39" s="30">
        <f ca="1">_xll.BDP($C39&amp;" ISIN","INTERVAL_HIGH","START_DATE_OVERRIDE",TEXT($D$8,"AAAAMMDD"),"END_DATE_OVERRIDE",TEXT($D$9,"AAAAMMDD"),"MARKET_DATA_OVERRIDE",$D$10)</f>
        <v>86.1</v>
      </c>
      <c r="E39" s="14">
        <f t="shared" si="6"/>
        <v>46.011914814814816</v>
      </c>
      <c r="F39" s="30">
        <f ca="1">_xll.BDP($C39&amp;" ISIN","INTERVAL_LOW","START_DATE_OVERRIDE",TEXT($D$8,"AAAAMMDD"),"END_DATE_OVERRIDE",TEXT($D$9,"AAAAMMDD"),"MARKET_DATA_OVERRIDE",$D$10)</f>
        <v>38</v>
      </c>
      <c r="G39" s="95" t="s">
        <v>1257</v>
      </c>
      <c r="H39" s="53">
        <f t="shared" si="0"/>
        <v>1.2930015192544912E-2</v>
      </c>
      <c r="I39" s="1" t="str">
        <f>_xll.BDP($G39,$I$11)</f>
        <v>EUR</v>
      </c>
      <c r="J39" s="13" t="str">
        <f>_xll.BDP($G39,$J$11)</f>
        <v>Amadeus IT Group SA</v>
      </c>
      <c r="K39" s="76">
        <f>VLOOKUP($G39,'CARTERA RD'!$I$10:$O$96,6,0)</f>
        <v>2700</v>
      </c>
      <c r="L39" s="29">
        <f t="shared" si="1"/>
        <v>165294</v>
      </c>
      <c r="M39" s="29">
        <f>VLOOKUP($G39,'CARTERA RD'!$I$10:$P$97,8,0)</f>
        <v>124232.17</v>
      </c>
      <c r="N39" s="14">
        <f t="shared" si="7"/>
        <v>46.011914814814816</v>
      </c>
      <c r="O39" s="2">
        <f>_xll.BDP($G39,$O$11)</f>
        <v>61.22</v>
      </c>
      <c r="P39" s="69">
        <f t="shared" si="8"/>
        <v>0.33052493569097274</v>
      </c>
      <c r="Q39" s="2">
        <f>_xll.BDP($G39,$Q$11)</f>
        <v>43.520742340622739</v>
      </c>
      <c r="R39" s="2">
        <f>_xll.BDP($G39,$R$11)</f>
        <v>54.829084086324514</v>
      </c>
      <c r="S39" s="2">
        <f>_xll.BDP($G39,$S$11)</f>
        <v>12.05124188047578</v>
      </c>
      <c r="T39" s="2">
        <f>_xll.BDP($G39,$T$11)/1000000</f>
        <v>27489.461489100002</v>
      </c>
      <c r="U39" s="2">
        <f>_xll.BDP($G39,$U$11)</f>
        <v>30762.661489100003</v>
      </c>
      <c r="V39" s="2">
        <f t="shared" si="2"/>
        <v>-3273.2000000000007</v>
      </c>
      <c r="W39" s="4">
        <f>_xll.BDP($G39,$W$11)</f>
        <v>2.2806577480490522</v>
      </c>
      <c r="X39" s="2" t="e">
        <f>VLOOKUP($G39,DATA!$B$3:$G$2400,6,0)</f>
        <v>#N/A</v>
      </c>
      <c r="Y39" s="2" t="e">
        <f>VLOOKUP($G39,DATA!$B$3:$AY$2400,47,0)</f>
        <v>#N/A</v>
      </c>
      <c r="Z39" s="2" t="e">
        <f>VLOOKUP($G39,DATA!$B$3:$AY$2400,48,0)</f>
        <v>#N/A</v>
      </c>
      <c r="AA39" s="2" t="e">
        <f>VLOOKUP($G39,DATA!$B$3:$AY$2400,49,0)</f>
        <v>#N/A</v>
      </c>
      <c r="AB39" s="46" t="e">
        <f>VLOOKUP($G39,DATA!$B$3:$AY$2400,50,0)</f>
        <v>#N/A</v>
      </c>
      <c r="AC39" s="45">
        <f t="shared" si="9"/>
        <v>0</v>
      </c>
      <c r="AD39" s="61">
        <f>_xll.BDP($G39,$AD$11)</f>
        <v>62.287918090820313</v>
      </c>
      <c r="AE39" s="59">
        <f t="shared" si="10"/>
        <v>1.7443941372432326E-2</v>
      </c>
      <c r="AF39" s="2" t="str">
        <f>_xll.BDP($G39,$AF$11)</f>
        <v>SPAIN</v>
      </c>
      <c r="AG39" s="1" t="str">
        <f>_xll.BDP($G39,$AG$11)</f>
        <v>EUR</v>
      </c>
      <c r="AH39" s="1" t="str">
        <f>_xll.BDP($G39,$AH$11)</f>
        <v>Amadeus IT Group SA</v>
      </c>
      <c r="AI39" s="1" t="str">
        <f>_xll.BDP($G39,$AI$11)</f>
        <v>Technology</v>
      </c>
      <c r="AJ39" s="1" t="str">
        <f>_xll.BDP($G39,$AJ$11)</f>
        <v>24/02/2023</v>
      </c>
      <c r="AK39" s="16">
        <f t="shared" ca="1" si="3"/>
        <v>18</v>
      </c>
      <c r="AL39" s="27">
        <f t="shared" ca="1" si="11"/>
        <v>44981</v>
      </c>
      <c r="AM39" s="1">
        <f>_xll.BDP($G39,$AM$11)</f>
        <v>0</v>
      </c>
      <c r="AN39" s="1" t="str">
        <f>_xll.BDP($G39,$AN$11)</f>
        <v>09/07/2021</v>
      </c>
      <c r="AO39" s="1" t="str">
        <f>_xll.BDP($G39,$AO$11)</f>
        <v>#N/A Field Not Applicable</v>
      </c>
    </row>
    <row r="40" spans="2:41" x14ac:dyDescent="0.25">
      <c r="B40" s="1">
        <v>29</v>
      </c>
      <c r="C40" s="1" t="str">
        <f>_xll.BDP($G40,$C$11)</f>
        <v>US88032Q1094</v>
      </c>
      <c r="D40" s="30">
        <f ca="1">_xll.BDP($C40&amp;" ISIN","INTERVAL_HIGH","START_DATE_OVERRIDE",TEXT($D$8,"AAAAMMDD"),"END_DATE_OVERRIDE",TEXT($D$9,"AAAAMMDD"),"MARKET_DATA_OVERRIDE",$D$10)</f>
        <v>99.1</v>
      </c>
      <c r="E40" s="14">
        <f t="shared" si="6"/>
        <v>70.524133333333324</v>
      </c>
      <c r="F40" s="30">
        <f ca="1">_xll.BDP($C40&amp;" ISIN","INTERVAL_LOW","START_DATE_OVERRIDE",TEXT($D$8,"AAAAMMDD"),"END_DATE_OVERRIDE",TEXT($D$9,"AAAAMMDD"),"MARKET_DATA_OVERRIDE",$D$10)</f>
        <v>25.68</v>
      </c>
      <c r="G40" s="95" t="s">
        <v>1287</v>
      </c>
      <c r="H40" s="53">
        <f t="shared" si="0"/>
        <v>1.0435507319735986E-2</v>
      </c>
      <c r="I40" s="1" t="str">
        <f>_xll.BDP($G40,$I$11)</f>
        <v>USD</v>
      </c>
      <c r="J40" s="13" t="str">
        <f>_xll.BDP($G40,$J$11)</f>
        <v>Tencent Holdings Ltd</v>
      </c>
      <c r="K40" s="76">
        <f>VLOOKUP($G40,'CARTERA RD'!$I$10:$O$96,6,0)</f>
        <v>3000</v>
      </c>
      <c r="L40" s="29">
        <f t="shared" si="1"/>
        <v>133404.85074626864</v>
      </c>
      <c r="M40" s="29">
        <f>VLOOKUP($G40,'CARTERA RD'!$I$10:$P$97,8,0)</f>
        <v>211572.4</v>
      </c>
      <c r="N40" s="14">
        <f t="shared" si="7"/>
        <v>70.524133333333324</v>
      </c>
      <c r="O40" s="2">
        <f>_xll.BDP($G40,$O$11)</f>
        <v>47.67</v>
      </c>
      <c r="P40" s="69">
        <f t="shared" si="8"/>
        <v>-0.32406117244026145</v>
      </c>
      <c r="Q40" s="2" t="str">
        <f>_xll.BDP($G40,$Q$11)</f>
        <v>#N/A Field Not Applicable</v>
      </c>
      <c r="R40" s="2" t="str">
        <f>_xll.BDP($G40,$R$11)</f>
        <v>#N/A Field Not Applicable</v>
      </c>
      <c r="S40" s="2">
        <f>_xll.BDP($G40,$S$11)</f>
        <v>21.945777125081243</v>
      </c>
      <c r="T40" s="2">
        <f>_xll.BDP($G40,$T$11)/1000000</f>
        <v>451810.86042852001</v>
      </c>
      <c r="U40" s="2">
        <f>_xll.BDP($G40,$U$11)</f>
        <v>3207471.5209559654</v>
      </c>
      <c r="V40" s="2">
        <f t="shared" si="2"/>
        <v>-2755660.6605274454</v>
      </c>
      <c r="W40" s="4">
        <f>_xll.BDP($G40,$W$11)</f>
        <v>0.26660341894364414</v>
      </c>
      <c r="X40" s="2" t="e">
        <f>VLOOKUP($G40,DATA!$B$3:$G$2400,6,0)</f>
        <v>#N/A</v>
      </c>
      <c r="Y40" s="2" t="e">
        <f>VLOOKUP($G40,DATA!$B$3:$AY$2400,47,0)</f>
        <v>#N/A</v>
      </c>
      <c r="Z40" s="2" t="e">
        <f>VLOOKUP($G40,DATA!$B$3:$AY$2400,48,0)</f>
        <v>#N/A</v>
      </c>
      <c r="AA40" s="2" t="e">
        <f>VLOOKUP($G40,DATA!$B$3:$AY$2400,49,0)</f>
        <v>#N/A</v>
      </c>
      <c r="AB40" s="46" t="e">
        <f>VLOOKUP($G40,DATA!$B$3:$AY$2400,50,0)</f>
        <v>#N/A</v>
      </c>
      <c r="AC40" s="45">
        <f t="shared" si="9"/>
        <v>0</v>
      </c>
      <c r="AD40" s="61">
        <f>_xll.BDP($G40,$AD$11)</f>
        <v>69</v>
      </c>
      <c r="AE40" s="59">
        <f t="shared" si="10"/>
        <v>0.44745122718690999</v>
      </c>
      <c r="AF40" s="2" t="str">
        <f>_xll.BDP($G40,$AF$11)</f>
        <v>CHINA</v>
      </c>
      <c r="AG40" s="1" t="str">
        <f>_xll.BDP($G40,$AG$11)</f>
        <v>USD</v>
      </c>
      <c r="AH40" s="1" t="str">
        <f>_xll.BDP($G40,$AH$11)</f>
        <v>Tencent Holdings Ltd</v>
      </c>
      <c r="AI40" s="1" t="str">
        <f>_xll.BDP($G40,$AI$11)</f>
        <v>Technology</v>
      </c>
      <c r="AJ40" s="1" t="str">
        <f>_xll.BDP($G40,$AJ$11)</f>
        <v>22/03/2023</v>
      </c>
      <c r="AK40" s="16">
        <f t="shared" ca="1" si="3"/>
        <v>44</v>
      </c>
      <c r="AL40" s="27">
        <f t="shared" ca="1" si="11"/>
        <v>45007</v>
      </c>
      <c r="AM40" s="1" t="str">
        <f>_xll.BDP($G40,$AM$11)</f>
        <v>#N/A Field Not Applicable</v>
      </c>
      <c r="AN40" s="1" t="str">
        <f>_xll.BDP($G40,$AN$11)</f>
        <v>04/01/2023</v>
      </c>
      <c r="AO40" s="1" t="str">
        <f>_xll.BDP($G40,$AO$11)</f>
        <v>#N/A Field Not Applicable</v>
      </c>
    </row>
    <row r="41" spans="2:41" x14ac:dyDescent="0.25">
      <c r="B41" s="1">
        <v>30</v>
      </c>
      <c r="C41" s="1" t="str">
        <f>_xll.BDP($G41,$C$11)</f>
        <v>US01609W1027</v>
      </c>
      <c r="D41" s="30">
        <f ca="1">_xll.BDP($C41&amp;" ISIN","INTERVAL_HIGH","START_DATE_OVERRIDE",TEXT($D$8,"AAAAMMDD"),"END_DATE_OVERRIDE",TEXT($D$9,"AAAAMMDD"),"MARKET_DATA_OVERRIDE",$D$10)</f>
        <v>317.14</v>
      </c>
      <c r="E41" s="14">
        <f t="shared" si="6"/>
        <v>71.715000000000003</v>
      </c>
      <c r="F41" s="30">
        <f ca="1">_xll.BDP($C41&amp;" ISIN","INTERVAL_LOW","START_DATE_OVERRIDE",TEXT($D$8,"AAAAMMDD"),"END_DATE_OVERRIDE",TEXT($D$9,"AAAAMMDD"),"MARKET_DATA_OVERRIDE",$D$10)</f>
        <v>63.15</v>
      </c>
      <c r="G41" s="95" t="s">
        <v>15</v>
      </c>
      <c r="H41" s="53">
        <f t="shared" si="0"/>
        <v>2.6913699494708229E-2</v>
      </c>
      <c r="I41" s="1" t="str">
        <f>_xll.BDP($G41,$I$11)</f>
        <v>USD</v>
      </c>
      <c r="J41" s="13" t="str">
        <f>_xll.BDP($G41,$J$11)</f>
        <v>Alibaba Group Holding Ltd</v>
      </c>
      <c r="K41" s="76">
        <f>VLOOKUP($G41,'CARTERA RD'!$I$10:$O$96,6,0)</f>
        <v>3500</v>
      </c>
      <c r="L41" s="29">
        <f t="shared" si="1"/>
        <v>344057.8358208955</v>
      </c>
      <c r="M41" s="29">
        <f>VLOOKUP($G41,'CARTERA RD'!$I$10:$P$97,8,0)</f>
        <v>251002.5</v>
      </c>
      <c r="N41" s="14">
        <f t="shared" si="7"/>
        <v>71.715000000000003</v>
      </c>
      <c r="O41" s="2">
        <f>_xll.BDP($G41,$O$11)</f>
        <v>105.38</v>
      </c>
      <c r="P41" s="69">
        <f t="shared" si="8"/>
        <v>0.46942759534267564</v>
      </c>
      <c r="Q41" s="2">
        <f>_xll.BDP($G41,$Q$11)</f>
        <v>6.9594680683163324</v>
      </c>
      <c r="R41" s="2">
        <f>_xll.BDP($G41,$R$11)</f>
        <v>14.742752457810466</v>
      </c>
      <c r="S41" s="2">
        <f>_xll.BDP($G41,$S$11)</f>
        <v>0.66633137268344911</v>
      </c>
      <c r="T41" s="2">
        <f>_xll.BDP($G41,$T$11)/1000000</f>
        <v>274244.98507015995</v>
      </c>
      <c r="U41" s="2">
        <f>_xll.BDP($G41,$U$11)</f>
        <v>1474272.3715457651</v>
      </c>
      <c r="V41" s="2">
        <f t="shared" si="2"/>
        <v>-1200027.3864756052</v>
      </c>
      <c r="W41" s="4">
        <f>_xll.BDP($G41,$W$11)</f>
        <v>-4.3092153427271755</v>
      </c>
      <c r="X41" s="2">
        <f>VLOOKUP($G41,DATA!$B$3:$G$2400,6,0)</f>
        <v>0.52116644335538065</v>
      </c>
      <c r="Y41" s="2" t="str">
        <f>VLOOKUP($G41,DATA!$B$3:$AY$2400,47,0)</f>
        <v>Strategical</v>
      </c>
      <c r="Z41" s="2">
        <f>VLOOKUP($G41,DATA!$B$3:$AY$2400,48,0)</f>
        <v>184.61538461538461</v>
      </c>
      <c r="AA41" s="2">
        <f>VLOOKUP($G41,DATA!$B$3:$AY$2400,49,0)</f>
        <v>160</v>
      </c>
      <c r="AB41" s="46">
        <f>VLOOKUP($G41,DATA!$B$3:$AY$2400,50,0)</f>
        <v>280</v>
      </c>
      <c r="AC41" s="45">
        <f t="shared" si="9"/>
        <v>1.6570506737521353</v>
      </c>
      <c r="AD41" s="61">
        <f>_xll.BDP($G41,$AD$11)</f>
        <v>144.59803771972656</v>
      </c>
      <c r="AE41" s="59">
        <f t="shared" si="10"/>
        <v>0.37215826266584329</v>
      </c>
      <c r="AF41" s="2" t="str">
        <f>_xll.BDP($G41,$AF$11)</f>
        <v>CHINA</v>
      </c>
      <c r="AG41" s="1" t="str">
        <f>_xll.BDP($G41,$AG$11)</f>
        <v>USD</v>
      </c>
      <c r="AH41" s="1" t="str">
        <f>_xll.BDP($G41,$AH$11)</f>
        <v>Alibaba Group Holding Ltd</v>
      </c>
      <c r="AI41" s="1" t="str">
        <f>_xll.BDP($G41,$AI$11)</f>
        <v>Consumer Discretionary</v>
      </c>
      <c r="AJ41" s="1" t="str">
        <f>_xll.BDP($G41,$AJ$11)</f>
        <v>24/02/2023</v>
      </c>
      <c r="AK41" s="16">
        <f t="shared" ca="1" si="3"/>
        <v>18</v>
      </c>
      <c r="AL41" s="27">
        <f t="shared" ca="1" si="11"/>
        <v>44981</v>
      </c>
      <c r="AM41" s="1">
        <f>_xll.BDP($G41,$AM$11)</f>
        <v>0</v>
      </c>
      <c r="AN41" s="1" t="str">
        <f>_xll.BDP($G41,$AN$11)</f>
        <v>#N/A Field Not Applicable</v>
      </c>
      <c r="AO41" s="1" t="str">
        <f>_xll.BDP($G41,$AO$11)</f>
        <v>#N/A Field Not Applicable</v>
      </c>
    </row>
    <row r="42" spans="2:41" x14ac:dyDescent="0.25">
      <c r="B42" s="1">
        <v>31</v>
      </c>
      <c r="C42" s="1" t="str">
        <f>_xll.BDP($G42,$C$11)</f>
        <v>US1912161007</v>
      </c>
      <c r="D42" s="30">
        <f ca="1">_xll.BDP($C42&amp;" ISIN","INTERVAL_HIGH","START_DATE_OVERRIDE",TEXT($D$8,"AAAAMMDD"),"END_DATE_OVERRIDE",TEXT($D$9,"AAAAMMDD"),"MARKET_DATA_OVERRIDE",$D$10)</f>
        <v>66.209999999999994</v>
      </c>
      <c r="E42" s="14">
        <f t="shared" si="6"/>
        <v>49.718760000000003</v>
      </c>
      <c r="F42" s="30">
        <f ca="1">_xll.BDP($C42&amp;" ISIN","INTERVAL_LOW","START_DATE_OVERRIDE",TEXT($D$8,"AAAAMMDD"),"END_DATE_OVERRIDE",TEXT($D$9,"AAAAMMDD"),"MARKET_DATA_OVERRIDE",$D$10)</f>
        <v>37.56</v>
      </c>
      <c r="G42" s="95" t="s">
        <v>1284</v>
      </c>
      <c r="H42" s="53">
        <f t="shared" si="0"/>
        <v>1.7524588755386296E-2</v>
      </c>
      <c r="I42" s="1" t="str">
        <f>_xll.BDP($G42,$I$11)</f>
        <v>USD</v>
      </c>
      <c r="J42" s="13" t="str">
        <f>_xll.BDP($G42,$J$11)</f>
        <v>Coca-Cola Co/The</v>
      </c>
      <c r="K42" s="76">
        <f>VLOOKUP($G42,'CARTERA RD'!$I$10:$O$96,6,0)</f>
        <v>4000</v>
      </c>
      <c r="L42" s="29">
        <f t="shared" si="1"/>
        <v>224029.85074626864</v>
      </c>
      <c r="M42" s="29">
        <f>VLOOKUP($G42,'CARTERA RD'!$I$10:$P$97,8,0)</f>
        <v>198875.04</v>
      </c>
      <c r="N42" s="14">
        <f t="shared" si="7"/>
        <v>49.718760000000003</v>
      </c>
      <c r="O42" s="2">
        <f>_xll.BDP($G42,$O$11)</f>
        <v>60.04</v>
      </c>
      <c r="P42" s="69">
        <f t="shared" si="8"/>
        <v>0.20759246610333792</v>
      </c>
      <c r="Q42" s="2">
        <f>_xll.BDP($G42,$Q$11)</f>
        <v>22.440614585755252</v>
      </c>
      <c r="R42" s="2">
        <f>_xll.BDP($G42,$R$11)</f>
        <v>24.127050339610417</v>
      </c>
      <c r="S42" s="2">
        <f>_xll.BDP($G42,$S$11)</f>
        <v>44.126800640227636</v>
      </c>
      <c r="T42" s="2">
        <f>_xll.BDP($G42,$T$11)/1000000</f>
        <v>259449.17327368</v>
      </c>
      <c r="U42" s="2">
        <f>_xll.BDP($G42,$U$11)</f>
        <v>287447.17327368003</v>
      </c>
      <c r="V42" s="2">
        <f t="shared" si="2"/>
        <v>-27998.000000000029</v>
      </c>
      <c r="W42" s="4">
        <f>_xll.BDP($G42,$W$11)</f>
        <v>2.2344915254237288</v>
      </c>
      <c r="X42" s="2">
        <f>VLOOKUP($G42,DATA!$B$3:$G$2400,6,0)</f>
        <v>0</v>
      </c>
      <c r="Y42" s="2">
        <f>VLOOKUP($G42,DATA!$B$3:$AY$2400,47,0)</f>
        <v>0</v>
      </c>
      <c r="Z42" s="2">
        <f>VLOOKUP($G42,DATA!$B$3:$AY$2400,48,0)</f>
        <v>0</v>
      </c>
      <c r="AA42" s="2">
        <f>VLOOKUP($G42,DATA!$B$3:$AY$2400,49,0)</f>
        <v>0</v>
      </c>
      <c r="AB42" s="46">
        <f>VLOOKUP($G42,DATA!$B$3:$AY$2400,50,0)</f>
        <v>0</v>
      </c>
      <c r="AC42" s="45">
        <f t="shared" si="9"/>
        <v>-1</v>
      </c>
      <c r="AD42" s="61">
        <f>_xll.BDP($G42,$AD$11)</f>
        <v>68.599998474121094</v>
      </c>
      <c r="AE42" s="59">
        <f t="shared" si="10"/>
        <v>0.1425715935063474</v>
      </c>
      <c r="AF42" s="2" t="str">
        <f>_xll.BDP($G42,$AF$11)</f>
        <v>UNITED STATES</v>
      </c>
      <c r="AG42" s="1" t="str">
        <f>_xll.BDP($G42,$AG$11)</f>
        <v>USD</v>
      </c>
      <c r="AH42" s="1" t="str">
        <f>_xll.BDP($G42,$AH$11)</f>
        <v>Coca-Cola Co/The</v>
      </c>
      <c r="AI42" s="1" t="str">
        <f>_xll.BDP($G42,$AI$11)</f>
        <v>Consumer Staples</v>
      </c>
      <c r="AJ42" s="1" t="str">
        <f>_xll.BDP($G42,$AJ$11)</f>
        <v>14/02/2023</v>
      </c>
      <c r="AK42" s="16">
        <f t="shared" ca="1" si="3"/>
        <v>8</v>
      </c>
      <c r="AL42" s="27">
        <f t="shared" ca="1" si="11"/>
        <v>44971</v>
      </c>
      <c r="AM42" s="1">
        <f>_xll.BDP($G42,$AM$11)</f>
        <v>1.68</v>
      </c>
      <c r="AN42" s="1" t="str">
        <f>_xll.BDP($G42,$AN$11)</f>
        <v>30/11/2022</v>
      </c>
      <c r="AO42" s="1" t="str">
        <f>_xll.BDP($G42,$AO$11)</f>
        <v>15/12/2022</v>
      </c>
    </row>
    <row r="43" spans="2:41" x14ac:dyDescent="0.25">
      <c r="B43" s="1">
        <v>32</v>
      </c>
      <c r="C43" s="1" t="str">
        <f>_xll.BDP($G43,$C$11)</f>
        <v>US5010441013</v>
      </c>
      <c r="D43" s="30">
        <f ca="1">_xll.BDP($C43&amp;" ISIN","INTERVAL_HIGH","START_DATE_OVERRIDE",TEXT($D$8,"AAAAMMDD"),"END_DATE_OVERRIDE",TEXT($D$9,"AAAAMMDD"),"MARKET_DATA_OVERRIDE",$D$10)</f>
        <v>61.67</v>
      </c>
      <c r="E43" s="14">
        <f t="shared" si="6"/>
        <v>34.967550000000003</v>
      </c>
      <c r="F43" s="30">
        <f ca="1">_xll.BDP($C43&amp;" ISIN","INTERVAL_LOW","START_DATE_OVERRIDE",TEXT($D$8,"AAAAMMDD"),"END_DATE_OVERRIDE",TEXT($D$9,"AAAAMMDD"),"MARKET_DATA_OVERRIDE",$D$10)</f>
        <v>26.86</v>
      </c>
      <c r="G43" s="95" t="s">
        <v>1372</v>
      </c>
      <c r="H43" s="53">
        <f t="shared" si="0"/>
        <v>1.288512609271366E-2</v>
      </c>
      <c r="I43" s="1" t="str">
        <f>_xll.BDP($G43,$I$11)</f>
        <v>USD</v>
      </c>
      <c r="J43" s="13" t="str">
        <f>_xll.BDP($G43,$J$11)</f>
        <v>Kroger Co/The</v>
      </c>
      <c r="K43" s="76">
        <f>VLOOKUP($G43,'CARTERA RD'!$I$10:$O$96,6,0)</f>
        <v>4000</v>
      </c>
      <c r="L43" s="29">
        <f t="shared" si="1"/>
        <v>164720.14925373133</v>
      </c>
      <c r="M43" s="29">
        <f>VLOOKUP($G43,'CARTERA RD'!$I$10:$P$97,8,0)</f>
        <v>139870.20000000001</v>
      </c>
      <c r="N43" s="14">
        <f t="shared" si="7"/>
        <v>34.967550000000003</v>
      </c>
      <c r="O43" s="2">
        <f>_xll.BDP($G43,$O$11)</f>
        <v>44.145000000000003</v>
      </c>
      <c r="P43" s="69">
        <f t="shared" si="8"/>
        <v>0.26245619152614341</v>
      </c>
      <c r="Q43" s="2">
        <f>_xll.BDP($G43,$Q$11)</f>
        <v>6.3455490890688262</v>
      </c>
      <c r="R43" s="2">
        <f>_xll.BDP($G43,$R$11)</f>
        <v>10.728690207459437</v>
      </c>
      <c r="S43" s="2">
        <f>_xll.BDP($G43,$S$11)</f>
        <v>24.227174694464416</v>
      </c>
      <c r="T43" s="2">
        <f>_xll.BDP($G43,$T$11)/1000000</f>
        <v>31585.640234374998</v>
      </c>
      <c r="U43" s="2">
        <f>_xll.BDP($G43,$U$11)</f>
        <v>50897.640234374994</v>
      </c>
      <c r="V43" s="2">
        <f t="shared" si="2"/>
        <v>-19311.999999999996</v>
      </c>
      <c r="W43" s="4">
        <f>_xll.BDP($G43,$W$11)</f>
        <v>2.6933147632311978</v>
      </c>
      <c r="X43" s="2" t="e">
        <f>VLOOKUP($G43,DATA!$B$3:$G$2400,6,0)</f>
        <v>#N/A</v>
      </c>
      <c r="Y43" s="2" t="e">
        <f>VLOOKUP($G43,DATA!$B$3:$AY$2400,47,0)</f>
        <v>#N/A</v>
      </c>
      <c r="Z43" s="2" t="e">
        <f>VLOOKUP($G43,DATA!$B$3:$AY$2400,48,0)</f>
        <v>#N/A</v>
      </c>
      <c r="AA43" s="2" t="e">
        <f>VLOOKUP($G43,DATA!$B$3:$AY$2400,49,0)</f>
        <v>#N/A</v>
      </c>
      <c r="AB43" s="46" t="e">
        <f>VLOOKUP($G43,DATA!$B$3:$AY$2400,50,0)</f>
        <v>#N/A</v>
      </c>
      <c r="AC43" s="45">
        <f t="shared" si="9"/>
        <v>0</v>
      </c>
      <c r="AD43" s="61">
        <f>_xll.BDP($G43,$AD$11)</f>
        <v>52.526317596435547</v>
      </c>
      <c r="AE43" s="59">
        <f t="shared" si="10"/>
        <v>0.1898588197176474</v>
      </c>
      <c r="AF43" s="2" t="str">
        <f>_xll.BDP($G43,$AF$11)</f>
        <v>UNITED STATES</v>
      </c>
      <c r="AG43" s="1" t="str">
        <f>_xll.BDP($G43,$AG$11)</f>
        <v>USD</v>
      </c>
      <c r="AH43" s="1" t="str">
        <f>_xll.BDP($G43,$AH$11)</f>
        <v>Kroger Co/The</v>
      </c>
      <c r="AI43" s="1" t="str">
        <f>_xll.BDP($G43,$AI$11)</f>
        <v>Consumer Staples</v>
      </c>
      <c r="AJ43" s="1" t="str">
        <f>_xll.BDP($G43,$AJ$11)</f>
        <v>03/03/2023</v>
      </c>
      <c r="AK43" s="16">
        <f t="shared" ca="1" si="3"/>
        <v>25</v>
      </c>
      <c r="AL43" s="27">
        <f t="shared" ca="1" si="11"/>
        <v>44988</v>
      </c>
      <c r="AM43" s="1">
        <f>_xll.BDP($G43,$AM$11)</f>
        <v>0.81</v>
      </c>
      <c r="AN43" s="1" t="str">
        <f>_xll.BDP($G43,$AN$11)</f>
        <v>14/02/2023</v>
      </c>
      <c r="AO43" s="1" t="str">
        <f>_xll.BDP($G43,$AO$11)</f>
        <v>01/03/2023</v>
      </c>
    </row>
    <row r="44" spans="2:41" x14ac:dyDescent="0.25">
      <c r="B44" s="1">
        <v>33</v>
      </c>
      <c r="C44" s="1" t="str">
        <f>_xll.BDP($G44,$C$11)</f>
        <v>DE000A0H08K7</v>
      </c>
      <c r="D44" s="30" t="str">
        <f ca="1">_xll.BDP($C44&amp;" ISIN","INTERVAL_HIGH","START_DATE_OVERRIDE",TEXT($D$8,"AAAAMMDD"),"END_DATE_OVERRIDE",TEXT($D$9,"AAAAMMDD"),"MARKET_DATA_OVERRIDE",$D$10)</f>
        <v>#N/A N/A</v>
      </c>
      <c r="E44" s="14">
        <f t="shared" si="6"/>
        <v>27.809899999999999</v>
      </c>
      <c r="F44" s="30" t="str">
        <f ca="1">_xll.BDP($C44&amp;" ISIN","INTERVAL_LOW","START_DATE_OVERRIDE",TEXT($D$8,"AAAAMMDD"),"END_DATE_OVERRIDE",TEXT($D$9,"AAAAMMDD"),"MARKET_DATA_OVERRIDE",$D$10)</f>
        <v>#N/A N/A</v>
      </c>
      <c r="G44" s="95" t="s">
        <v>1375</v>
      </c>
      <c r="H44" s="53">
        <f t="shared" ref="H44:H66" si="15">$L44/$J$7</f>
        <v>1.0901032083271558E-2</v>
      </c>
      <c r="I44" s="1" t="str">
        <f>_xll.BDP($G44,$I$11)</f>
        <v>EUR</v>
      </c>
      <c r="J44" s="13" t="str">
        <f>_xll.BDP($G44,$J$11)</f>
        <v>iShares STOXX Europe 600 Insur</v>
      </c>
      <c r="K44" s="76">
        <f>VLOOKUP($G44,'CARTERA RD'!$I$10:$O$96,6,0)</f>
        <v>4200</v>
      </c>
      <c r="L44" s="29">
        <f t="shared" ref="L44:L66" si="16">($K44*$O44)/VLOOKUP($I44,$L$3:$N$7,3,0)</f>
        <v>139356</v>
      </c>
      <c r="M44" s="29">
        <f>VLOOKUP($G44,'CARTERA RD'!$I$10:$P$97,8,0)</f>
        <v>116801.58</v>
      </c>
      <c r="N44" s="14">
        <f t="shared" si="7"/>
        <v>27.809899999999999</v>
      </c>
      <c r="O44" s="2">
        <f>_xll.BDP($G44,$O$11)</f>
        <v>33.18</v>
      </c>
      <c r="P44" s="69">
        <f t="shared" si="8"/>
        <v>0.19310029881445101</v>
      </c>
      <c r="Q44" s="2" t="str">
        <f>_xll.BDP($G44,$Q$11)</f>
        <v>#N/A Field Not Applicable</v>
      </c>
      <c r="R44" s="2" t="str">
        <f>_xll.BDP($G44,$R$11)</f>
        <v>#N/A Field Not Applicable</v>
      </c>
      <c r="S44" s="2" t="str">
        <f>_xll.BDP($G44,$S$11)</f>
        <v>#N/A Field Not Applicable</v>
      </c>
      <c r="T44" s="2">
        <f>_xll.BDP($G44,$T$11)/1000000</f>
        <v>351.0771484375</v>
      </c>
      <c r="U44" s="2" t="str">
        <f>_xll.BDP($G44,$U$11)</f>
        <v>#N/A N/A</v>
      </c>
      <c r="V44" s="2" t="e">
        <f t="shared" ref="V44:V66" si="17">$T44-$U44</f>
        <v>#VALUE!</v>
      </c>
      <c r="W44" s="4" t="str">
        <f>_xll.BDP($G44,$W$11)</f>
        <v>#N/A Field Not Applicable</v>
      </c>
      <c r="X44" s="2" t="e">
        <f>VLOOKUP($G44,DATA!$B$3:$G$2400,6,0)</f>
        <v>#N/A</v>
      </c>
      <c r="Y44" s="2" t="e">
        <f>VLOOKUP($G44,DATA!$B$3:$AY$2400,47,0)</f>
        <v>#N/A</v>
      </c>
      <c r="Z44" s="2" t="e">
        <f>VLOOKUP($G44,DATA!$B$3:$AY$2400,48,0)</f>
        <v>#N/A</v>
      </c>
      <c r="AA44" s="2" t="e">
        <f>VLOOKUP($G44,DATA!$B$3:$AY$2400,49,0)</f>
        <v>#N/A</v>
      </c>
      <c r="AB44" s="46" t="e">
        <f>VLOOKUP($G44,DATA!$B$3:$AY$2400,50,0)</f>
        <v>#N/A</v>
      </c>
      <c r="AC44" s="45">
        <f t="shared" si="9"/>
        <v>0</v>
      </c>
      <c r="AD44" s="61" t="str">
        <f>_xll.BDP($G44,$AD$11)</f>
        <v>#N/A N/A</v>
      </c>
      <c r="AE44" s="59">
        <f t="shared" si="10"/>
        <v>0</v>
      </c>
      <c r="AF44" s="2" t="str">
        <f>_xll.BDP($G44,$AF$11)</f>
        <v>GERMANY</v>
      </c>
      <c r="AG44" s="1" t="str">
        <f>_xll.BDP($G44,$AG$11)</f>
        <v>EUR</v>
      </c>
      <c r="AH44" s="1" t="str">
        <f>_xll.BDP($G44,$AH$11)</f>
        <v>iShares STOXX Europe 600 Insur</v>
      </c>
      <c r="AI44" s="1" t="str">
        <f>_xll.BDP($G44,$AI$11)</f>
        <v>Financials</v>
      </c>
      <c r="AJ44" s="1" t="str">
        <f>_xll.BDP($G44,$AJ$11)</f>
        <v>#N/A N/A</v>
      </c>
      <c r="AK44" s="16" t="e">
        <f t="shared" ref="AK44:AK54" ca="1" si="18">AJ44-$AK$11</f>
        <v>#VALUE!</v>
      </c>
      <c r="AL44" s="27" t="e">
        <f t="shared" ca="1" si="11"/>
        <v>#VALUE!</v>
      </c>
      <c r="AM44" s="1" t="str">
        <f>_xll.BDP($G44,$AM$11)</f>
        <v>#N/A Field Not Applicable</v>
      </c>
      <c r="AN44" s="1" t="str">
        <f>_xll.BDP($G44,$AN$11)</f>
        <v>16/01/2023</v>
      </c>
      <c r="AO44" s="1" t="str">
        <f>_xll.BDP($G44,$AO$11)</f>
        <v>16/01/2023</v>
      </c>
    </row>
    <row r="45" spans="2:41" x14ac:dyDescent="0.25">
      <c r="B45" s="1">
        <v>34</v>
      </c>
      <c r="C45" s="1" t="str">
        <f>_xll.BDP($G45,$C$11)</f>
        <v>US68389X1054</v>
      </c>
      <c r="D45" s="30">
        <f ca="1">_xll.BDP($C45&amp;" ISIN","INTERVAL_HIGH","START_DATE_OVERRIDE",TEXT($D$8,"AAAAMMDD"),"END_DATE_OVERRIDE",TEXT($D$9,"AAAAMMDD"),"MARKET_DATA_OVERRIDE",$D$10)</f>
        <v>103.65</v>
      </c>
      <c r="E45" s="14">
        <f t="shared" si="6"/>
        <v>48.187750000000001</v>
      </c>
      <c r="F45" s="30">
        <f ca="1">_xll.BDP($C45&amp;" ISIN","INTERVAL_LOW","START_DATE_OVERRIDE",TEXT($D$8,"AAAAMMDD"),"END_DATE_OVERRIDE",TEXT($D$9,"AAAAMMDD"),"MARKET_DATA_OVERRIDE",$D$10)</f>
        <v>39.799999999999997</v>
      </c>
      <c r="G45" s="95" t="s">
        <v>1266</v>
      </c>
      <c r="H45" s="53">
        <f t="shared" si="15"/>
        <v>2.9875789898386594E-2</v>
      </c>
      <c r="I45" s="1" t="str">
        <f>_xll.BDP($G45,$I$11)</f>
        <v>USD</v>
      </c>
      <c r="J45" s="13" t="str">
        <f>_xll.BDP($G45,$J$11)</f>
        <v>Oracle Corp</v>
      </c>
      <c r="K45" s="76">
        <f>VLOOKUP($G45,'CARTERA RD'!$I$10:$O$96,6,0)</f>
        <v>4600</v>
      </c>
      <c r="L45" s="29">
        <f t="shared" si="16"/>
        <v>381924.44029850746</v>
      </c>
      <c r="M45" s="29">
        <f>VLOOKUP($G45,'CARTERA RD'!$I$10:$P$97,8,0)</f>
        <v>221663.65</v>
      </c>
      <c r="N45" s="14">
        <f t="shared" si="7"/>
        <v>48.187750000000001</v>
      </c>
      <c r="O45" s="2">
        <f>_xll.BDP($G45,$O$11)</f>
        <v>89.004999999999995</v>
      </c>
      <c r="P45" s="69">
        <f t="shared" si="8"/>
        <v>0.84704618912482932</v>
      </c>
      <c r="Q45" s="2">
        <f>_xll.BDP($G45,$Q$11)</f>
        <v>12.673388815589162</v>
      </c>
      <c r="R45" s="2">
        <f>_xll.BDP($G45,$R$11)</f>
        <v>26.477884237301694</v>
      </c>
      <c r="S45" s="2" t="str">
        <f>_xll.BDP($G45,$S$11)</f>
        <v>#N/A N/A</v>
      </c>
      <c r="T45" s="2">
        <f>_xll.BDP($G45,$T$11)/1000000</f>
        <v>238861.05327000003</v>
      </c>
      <c r="U45" s="2">
        <f>_xll.BDP($G45,$U$11)</f>
        <v>322900.05327000003</v>
      </c>
      <c r="V45" s="2">
        <f t="shared" si="17"/>
        <v>-84039</v>
      </c>
      <c r="W45" s="4">
        <f>_xll.BDP($G45,$W$11)</f>
        <v>4.495615686696433</v>
      </c>
      <c r="X45" s="2">
        <f>VLOOKUP($G45,DATA!$B$3:$G$2400,6,0)</f>
        <v>0</v>
      </c>
      <c r="Y45" s="2">
        <f>VLOOKUP($G45,DATA!$B$3:$AY$2400,47,0)</f>
        <v>0</v>
      </c>
      <c r="Z45" s="2">
        <f>VLOOKUP($G45,DATA!$B$3:$AY$2400,48,0)</f>
        <v>0</v>
      </c>
      <c r="AA45" s="2">
        <f>VLOOKUP($G45,DATA!$B$3:$AY$2400,49,0)</f>
        <v>0</v>
      </c>
      <c r="AB45" s="46">
        <f>VLOOKUP($G45,DATA!$B$3:$AY$2400,50,0)</f>
        <v>0</v>
      </c>
      <c r="AC45" s="45">
        <f t="shared" si="9"/>
        <v>-1</v>
      </c>
      <c r="AD45" s="61">
        <f>_xll.BDP($G45,$AD$11)</f>
        <v>93.779998779296875</v>
      </c>
      <c r="AE45" s="59">
        <f t="shared" si="10"/>
        <v>5.3648657707958902E-2</v>
      </c>
      <c r="AF45" s="2" t="str">
        <f>_xll.BDP($G45,$AF$11)</f>
        <v>UNITED STATES</v>
      </c>
      <c r="AG45" s="1" t="str">
        <f>_xll.BDP($G45,$AG$11)</f>
        <v>USD</v>
      </c>
      <c r="AH45" s="1" t="str">
        <f>_xll.BDP($G45,$AH$11)</f>
        <v>Oracle Corp</v>
      </c>
      <c r="AI45" s="1" t="str">
        <f>_xll.BDP($G45,$AI$11)</f>
        <v>Technology</v>
      </c>
      <c r="AJ45" s="1" t="str">
        <f>_xll.BDP($G45,$AJ$11)</f>
        <v>10/03/2023</v>
      </c>
      <c r="AK45" s="16">
        <f t="shared" ca="1" si="18"/>
        <v>32</v>
      </c>
      <c r="AL45" s="27">
        <f t="shared" ca="1" si="11"/>
        <v>44995</v>
      </c>
      <c r="AM45" s="1">
        <f>_xll.BDP($G45,$AM$11)</f>
        <v>1.28</v>
      </c>
      <c r="AN45" s="1" t="str">
        <f>_xll.BDP($G45,$AN$11)</f>
        <v>09/01/2023</v>
      </c>
      <c r="AO45" s="1" t="str">
        <f>_xll.BDP($G45,$AO$11)</f>
        <v>24/01/2023</v>
      </c>
    </row>
    <row r="46" spans="2:41" x14ac:dyDescent="0.25">
      <c r="B46" s="1">
        <v>35</v>
      </c>
      <c r="C46" s="1" t="str">
        <f>_xll.BDP($G46,$C$11)</f>
        <v>DE0005419105</v>
      </c>
      <c r="D46" s="30">
        <f ca="1">_xll.BDP($C46&amp;" ISIN","INTERVAL_HIGH","START_DATE_OVERRIDE",TEXT($D$8,"AAAAMMDD"),"END_DATE_OVERRIDE",TEXT($D$9,"AAAAMMDD"),"MARKET_DATA_OVERRIDE",$D$10)</f>
        <v>66.122680000000003</v>
      </c>
      <c r="E46" s="14">
        <f t="shared" si="6"/>
        <v>24.620148936170214</v>
      </c>
      <c r="F46" s="30">
        <f ca="1">_xll.BDP($C46&amp;" ISIN","INTERVAL_LOW","START_DATE_OVERRIDE",TEXT($D$8,"AAAAMMDD"),"END_DATE_OVERRIDE",TEXT($D$9,"AAAAMMDD"),"MARKET_DATA_OVERRIDE",$D$10)</f>
        <v>28.095759999999999</v>
      </c>
      <c r="G46" s="95" t="s">
        <v>18</v>
      </c>
      <c r="H46" s="53">
        <f t="shared" si="15"/>
        <v>1.130905027657751E-2</v>
      </c>
      <c r="I46" s="1" t="str">
        <f>_xll.BDP($G46,$I$11)</f>
        <v>EUR</v>
      </c>
      <c r="J46" s="13" t="str">
        <f>_xll.BDP($G46,$J$11)</f>
        <v>CANCOM SE</v>
      </c>
      <c r="K46" s="76">
        <f>VLOOKUP($G46,'CARTERA RD'!$I$10:$O$96,6,0)</f>
        <v>4700</v>
      </c>
      <c r="L46" s="29">
        <f t="shared" si="16"/>
        <v>144572</v>
      </c>
      <c r="M46" s="29">
        <f>VLOOKUP($G46,'CARTERA RD'!$I$10:$P$97,8,0)</f>
        <v>115714.7</v>
      </c>
      <c r="N46" s="14">
        <f t="shared" si="7"/>
        <v>24.620148936170214</v>
      </c>
      <c r="O46" s="2">
        <f>_xll.BDP($G46,$O$11)</f>
        <v>30.76</v>
      </c>
      <c r="P46" s="69">
        <f t="shared" si="8"/>
        <v>0.24938318122070924</v>
      </c>
      <c r="Q46" s="2">
        <f>_xll.BDP($G46,$Q$11)</f>
        <v>13.376696000485524</v>
      </c>
      <c r="R46" s="2">
        <f>_xll.BDP($G46,$R$11)</f>
        <v>26.399360532844106</v>
      </c>
      <c r="S46" s="2">
        <f>_xll.BDP($G46,$S$11)</f>
        <v>5.1053078479079943</v>
      </c>
      <c r="T46" s="2">
        <f>_xll.BDP($G46,$T$11)/1000000</f>
        <v>1082.3786100000002</v>
      </c>
      <c r="U46" s="2">
        <f>_xll.BDP($G46,$U$11)</f>
        <v>917.15561000000025</v>
      </c>
      <c r="V46" s="2">
        <f t="shared" si="17"/>
        <v>165.22299999999996</v>
      </c>
      <c r="W46" s="4">
        <f>_xll.BDP($G46,$W$11)</f>
        <v>-1.4137112407238199</v>
      </c>
      <c r="X46" s="2" t="e">
        <f>VLOOKUP($G46,DATA!$B$3:$G$2400,6,0)</f>
        <v>#N/A</v>
      </c>
      <c r="Y46" s="2" t="e">
        <f>VLOOKUP($G46,DATA!$B$3:$AY$2400,47,0)</f>
        <v>#N/A</v>
      </c>
      <c r="Z46" s="2" t="e">
        <f>VLOOKUP($G46,DATA!$B$3:$AY$2400,48,0)</f>
        <v>#N/A</v>
      </c>
      <c r="AA46" s="2" t="e">
        <f>VLOOKUP($G46,DATA!$B$3:$AY$2400,49,0)</f>
        <v>#N/A</v>
      </c>
      <c r="AB46" s="46" t="e">
        <f>VLOOKUP($G46,DATA!$B$3:$AY$2400,50,0)</f>
        <v>#N/A</v>
      </c>
      <c r="AC46" s="45">
        <f t="shared" si="9"/>
        <v>0</v>
      </c>
      <c r="AD46" s="61">
        <f>_xll.BDP($G46,$AD$11)</f>
        <v>38.727272033691406</v>
      </c>
      <c r="AE46" s="59">
        <f t="shared" si="10"/>
        <v>0.2590140453085632</v>
      </c>
      <c r="AF46" s="2" t="str">
        <f>_xll.BDP($G46,$AF$11)</f>
        <v>GERMANY</v>
      </c>
      <c r="AG46" s="1" t="str">
        <f>_xll.BDP($G46,$AG$11)</f>
        <v>EUR</v>
      </c>
      <c r="AH46" s="1" t="str">
        <f>_xll.BDP($G46,$AH$11)</f>
        <v>CANCOM SE</v>
      </c>
      <c r="AI46" s="1" t="str">
        <f>_xll.BDP($G46,$AI$11)</f>
        <v>Technology</v>
      </c>
      <c r="AJ46" s="1" t="str">
        <f>_xll.BDP($G46,$AJ$11)</f>
        <v>30/03/2023</v>
      </c>
      <c r="AK46" s="16">
        <f t="shared" ca="1" si="18"/>
        <v>52</v>
      </c>
      <c r="AL46" s="27">
        <f t="shared" ca="1" si="11"/>
        <v>45015</v>
      </c>
      <c r="AM46" s="1">
        <f>_xll.BDP($G46,$AM$11)</f>
        <v>1</v>
      </c>
      <c r="AN46" s="1" t="str">
        <f>_xll.BDP($G46,$AN$11)</f>
        <v>29/06/2022</v>
      </c>
      <c r="AO46" s="1" t="str">
        <f>_xll.BDP($G46,$AO$11)</f>
        <v>01/07/2022</v>
      </c>
    </row>
    <row r="47" spans="2:41" x14ac:dyDescent="0.25">
      <c r="B47" s="1">
        <v>36</v>
      </c>
      <c r="C47" s="1" t="str">
        <f>_xll.BDP($G47,$C$11)</f>
        <v>ES0105075008</v>
      </c>
      <c r="D47" s="30" t="str">
        <f ca="1">_xll.BDP($C47&amp;" ISIN","INTERVAL_HIGH","START_DATE_OVERRIDE",TEXT($D$8,"AAAAMMDD"),"END_DATE_OVERRIDE",TEXT($D$9,"AAAAMMDD"),"MARKET_DATA_OVERRIDE",$D$10)</f>
        <v>#N/A N/A</v>
      </c>
      <c r="E47" s="14">
        <f t="shared" si="6"/>
        <v>8.4365003636363642</v>
      </c>
      <c r="F47" s="30" t="str">
        <f ca="1">_xll.BDP($C47&amp;" ISIN","INTERVAL_LOW","START_DATE_OVERRIDE",TEXT($D$8,"AAAAMMDD"),"END_DATE_OVERRIDE",TEXT($D$9,"AAAAMMDD"),"MARKET_DATA_OVERRIDE",$D$10)</f>
        <v>#N/A N/A</v>
      </c>
      <c r="G47" s="95" t="s">
        <v>1300</v>
      </c>
      <c r="H47" s="53" t="e">
        <f t="shared" si="15"/>
        <v>#VALUE!</v>
      </c>
      <c r="I47" s="1" t="str">
        <f>_xll.BDP($G47,$I$11)</f>
        <v>EUR</v>
      </c>
      <c r="J47" s="13" t="str">
        <f>_xll.BDP($G47,$J$11)</f>
        <v>Euskaltel SA</v>
      </c>
      <c r="K47" s="76">
        <f>VLOOKUP($G47,'CARTERA RD'!$I$10:$O$96,6,0)</f>
        <v>6875</v>
      </c>
      <c r="L47" s="29" t="e">
        <f t="shared" si="16"/>
        <v>#VALUE!</v>
      </c>
      <c r="M47" s="29">
        <f>VLOOKUP($G47,'CARTERA RD'!$I$10:$P$97,8,0)</f>
        <v>58000.94</v>
      </c>
      <c r="N47" s="14">
        <f t="shared" si="7"/>
        <v>8.4365003636363642</v>
      </c>
      <c r="O47" s="2" t="str">
        <f>_xll.BDP($G47,$O$11)</f>
        <v>#N/A Real Time</v>
      </c>
      <c r="P47" s="69" t="e">
        <f t="shared" si="8"/>
        <v>#VALUE!</v>
      </c>
      <c r="Q47" s="2">
        <f>_xll.BDP($G47,$Q$11)</f>
        <v>9.2222219220111725</v>
      </c>
      <c r="R47" s="2" t="str">
        <f>_xll.BDP($G47,$R$11)</f>
        <v>#N/A N/A</v>
      </c>
      <c r="S47" s="2">
        <f>_xll.BDP($G47,$S$11)</f>
        <v>3.8991963286344711</v>
      </c>
      <c r="T47" s="2" t="e">
        <f>_xll.BDP($G47,$T$11)/1000000</f>
        <v>#VALUE!</v>
      </c>
      <c r="U47" s="2" t="str">
        <f>_xll.BDP($G47,$U$11)</f>
        <v>#N/A N/A</v>
      </c>
      <c r="V47" s="2" t="e">
        <f t="shared" si="17"/>
        <v>#VALUE!</v>
      </c>
      <c r="W47" s="4">
        <f>_xll.BDP($G47,$W$11)</f>
        <v>5.4594705906990377</v>
      </c>
      <c r="X47" s="2" t="e">
        <f>VLOOKUP($G47,DATA!$B$3:$G$2400,6,0)</f>
        <v>#N/A</v>
      </c>
      <c r="Y47" s="2" t="e">
        <f>VLOOKUP($G47,DATA!$B$3:$AY$2400,47,0)</f>
        <v>#N/A</v>
      </c>
      <c r="Z47" s="2" t="e">
        <f>VLOOKUP($G47,DATA!$B$3:$AY$2400,48,0)</f>
        <v>#N/A</v>
      </c>
      <c r="AA47" s="2" t="e">
        <f>VLOOKUP($G47,DATA!$B$3:$AY$2400,49,0)</f>
        <v>#N/A</v>
      </c>
      <c r="AB47" s="46" t="e">
        <f>VLOOKUP($G47,DATA!$B$3:$AY$2400,50,0)</f>
        <v>#N/A</v>
      </c>
      <c r="AC47" s="45">
        <f t="shared" si="9"/>
        <v>0</v>
      </c>
      <c r="AD47" s="61" t="str">
        <f>_xll.BDP($G47,$AD$11)</f>
        <v>#N/A N/A</v>
      </c>
      <c r="AE47" s="59">
        <f t="shared" si="10"/>
        <v>0</v>
      </c>
      <c r="AF47" s="2" t="str">
        <f>_xll.BDP($G47,$AF$11)</f>
        <v>SPAIN</v>
      </c>
      <c r="AG47" s="1" t="str">
        <f>_xll.BDP($G47,$AG$11)</f>
        <v>EUR</v>
      </c>
      <c r="AH47" s="1" t="str">
        <f>_xll.BDP($G47,$AH$11)</f>
        <v>Euskaltel SA</v>
      </c>
      <c r="AI47" s="1" t="str">
        <f>_xll.BDP($G47,$AI$11)</f>
        <v>Telecommunications</v>
      </c>
      <c r="AJ47" s="1" t="str">
        <f>_xll.BDP($G47,$AJ$11)</f>
        <v>#N/A N/A</v>
      </c>
      <c r="AK47" s="16" t="e">
        <f t="shared" ca="1" si="18"/>
        <v>#VALUE!</v>
      </c>
      <c r="AL47" s="27" t="e">
        <f t="shared" ca="1" si="11"/>
        <v>#VALUE!</v>
      </c>
      <c r="AM47" s="1">
        <f>_xll.BDP($G47,$AM$11)</f>
        <v>0.25109999999999999</v>
      </c>
      <c r="AN47" s="1" t="str">
        <f>_xll.BDP($G47,$AN$11)</f>
        <v>15/06/2021</v>
      </c>
      <c r="AO47" s="1" t="str">
        <f>_xll.BDP($G47,$AO$11)</f>
        <v>17/06/2021</v>
      </c>
    </row>
    <row r="48" spans="2:41" x14ac:dyDescent="0.25">
      <c r="B48" s="1">
        <v>37</v>
      </c>
      <c r="C48" s="1" t="str">
        <f>_xll.BDP($G48,$C$11)</f>
        <v>PTSEM0AM0004</v>
      </c>
      <c r="D48" s="30" t="str">
        <f ca="1">_xll.BDP($C48&amp;" ISIN","INTERVAL_HIGH","START_DATE_OVERRIDE",TEXT($D$8,"AAAAMMDD"),"END_DATE_OVERRIDE",TEXT($D$9,"AAAAMMDD"),"MARKET_DATA_OVERRIDE",$D$10)</f>
        <v>#N/A N/A</v>
      </c>
      <c r="E48" s="14">
        <f t="shared" si="6"/>
        <v>7.5039134162023142</v>
      </c>
      <c r="F48" s="30" t="str">
        <f ca="1">_xll.BDP($C48&amp;" ISIN","INTERVAL_LOW","START_DATE_OVERRIDE",TEXT($D$8,"AAAAMMDD"),"END_DATE_OVERRIDE",TEXT($D$9,"AAAAMMDD"),"MARKET_DATA_OVERRIDE",$D$10)</f>
        <v>#N/A N/A</v>
      </c>
      <c r="G48" s="95" t="s">
        <v>1286</v>
      </c>
      <c r="H48" s="53">
        <f t="shared" si="15"/>
        <v>6.8108030150992515E-3</v>
      </c>
      <c r="I48" s="1" t="str">
        <f>_xll.BDP($G48,$I$11)</f>
        <v>EUR</v>
      </c>
      <c r="J48" s="13" t="str">
        <f>_xll.BDP($G48,$J$11)</f>
        <v>Semapa-Sociedade de Investimen</v>
      </c>
      <c r="K48" s="76">
        <f>VLOOKUP($G48,'CARTERA RD'!$I$10:$O$96,6,0)</f>
        <v>6999</v>
      </c>
      <c r="L48" s="29">
        <f t="shared" si="16"/>
        <v>87067.56</v>
      </c>
      <c r="M48" s="29">
        <f>VLOOKUP($G48,'CARTERA RD'!$I$10:$P$97,8,0)</f>
        <v>52519.89</v>
      </c>
      <c r="N48" s="14">
        <f t="shared" si="7"/>
        <v>7.5039134162023142</v>
      </c>
      <c r="O48" s="2">
        <f>_xll.BDP($G48,$O$11)</f>
        <v>12.44</v>
      </c>
      <c r="P48" s="69">
        <f t="shared" si="8"/>
        <v>0.65780164429133414</v>
      </c>
      <c r="Q48" s="2">
        <f>_xll.BDP($G48,$Q$11)</f>
        <v>4.7885021053715091</v>
      </c>
      <c r="R48" s="2">
        <f>_xll.BDP($G48,$R$11)</f>
        <v>3.2231131579258627</v>
      </c>
      <c r="S48" s="2">
        <f>_xll.BDP($G48,$S$11)</f>
        <v>26.112255967163168</v>
      </c>
      <c r="T48" s="2">
        <f>_xll.BDP($G48,$T$11)/1000000</f>
        <v>1007.7479999999999</v>
      </c>
      <c r="U48" s="2">
        <f>_xll.BDP($G48,$U$11)</f>
        <v>2213.2268310000004</v>
      </c>
      <c r="V48" s="2">
        <f t="shared" si="17"/>
        <v>-1205.4788310000004</v>
      </c>
      <c r="W48" s="4">
        <f>_xll.BDP($G48,$W$11)</f>
        <v>1.1000305738812024</v>
      </c>
      <c r="X48" s="2" t="e">
        <f>VLOOKUP($G48,DATA!$B$3:$G$2400,6,0)</f>
        <v>#N/A</v>
      </c>
      <c r="Y48" s="2" t="e">
        <f>VLOOKUP($G48,DATA!$B$3:$AY$2400,47,0)</f>
        <v>#N/A</v>
      </c>
      <c r="Z48" s="2" t="e">
        <f>VLOOKUP($G48,DATA!$B$3:$AY$2400,48,0)</f>
        <v>#N/A</v>
      </c>
      <c r="AA48" s="2" t="e">
        <f>VLOOKUP($G48,DATA!$B$3:$AY$2400,49,0)</f>
        <v>#N/A</v>
      </c>
      <c r="AB48" s="46" t="e">
        <f>VLOOKUP($G48,DATA!$B$3:$AY$2400,50,0)</f>
        <v>#N/A</v>
      </c>
      <c r="AC48" s="45">
        <f t="shared" si="9"/>
        <v>0</v>
      </c>
      <c r="AD48" s="61">
        <f>_xll.BDP($G48,$AD$11)</f>
        <v>20.549999237060547</v>
      </c>
      <c r="AE48" s="59">
        <f t="shared" si="10"/>
        <v>0.65192919912062286</v>
      </c>
      <c r="AF48" s="2" t="str">
        <f>_xll.BDP($G48,$AF$11)</f>
        <v>PORTUGAL</v>
      </c>
      <c r="AG48" s="1" t="str">
        <f>_xll.BDP($G48,$AG$11)</f>
        <v>EUR</v>
      </c>
      <c r="AH48" s="1" t="str">
        <f>_xll.BDP($G48,$AH$11)</f>
        <v>Semapa-Sociedade de Investimen</v>
      </c>
      <c r="AI48" s="1" t="str">
        <f>_xll.BDP($G48,$AI$11)</f>
        <v>Basic Materials</v>
      </c>
      <c r="AJ48" s="1" t="str">
        <f>_xll.BDP($G48,$AJ$11)</f>
        <v>27/02/2023</v>
      </c>
      <c r="AK48" s="16">
        <f t="shared" ca="1" si="18"/>
        <v>21</v>
      </c>
      <c r="AL48" s="27">
        <f t="shared" ca="1" si="11"/>
        <v>44984</v>
      </c>
      <c r="AM48" s="1">
        <f>_xll.BDP($G48,$AM$11)</f>
        <v>0.51200000000000001</v>
      </c>
      <c r="AN48" s="1" t="str">
        <f>_xll.BDP($G48,$AN$11)</f>
        <v>09/12/2022</v>
      </c>
      <c r="AO48" s="1" t="str">
        <f>_xll.BDP($G48,$AO$11)</f>
        <v>13/12/2022</v>
      </c>
    </row>
    <row r="49" spans="2:41" x14ac:dyDescent="0.25">
      <c r="B49" s="1">
        <v>38</v>
      </c>
      <c r="C49" s="1" t="str">
        <f>_xll.BDP($G49,$C$11)</f>
        <v>ES0112501012</v>
      </c>
      <c r="D49" s="30">
        <f ca="1">_xll.BDP($C49&amp;" ISIN","INTERVAL_HIGH","START_DATE_OVERRIDE",TEXT($D$8,"AAAAMMDD"),"END_DATE_OVERRIDE",TEXT($D$9,"AAAAMMDD"),"MARKET_DATA_OVERRIDE",$D$10)</f>
        <v>21.55</v>
      </c>
      <c r="E49" s="14">
        <f t="shared" si="6"/>
        <v>17.75</v>
      </c>
      <c r="F49" s="30">
        <f ca="1">_xll.BDP($C49&amp;" ISIN","INTERVAL_LOW","START_DATE_OVERRIDE",TEXT($D$8,"AAAAMMDD"),"END_DATE_OVERRIDE",TEXT($D$9,"AAAAMMDD"),"MARKET_DATA_OVERRIDE",$D$10)</f>
        <v>15.5</v>
      </c>
      <c r="G49" s="95" t="s">
        <v>1383</v>
      </c>
      <c r="H49" s="53">
        <f t="shared" si="15"/>
        <v>8.7063698073145349E-3</v>
      </c>
      <c r="I49" s="1" t="str">
        <f>_xll.BDP($G49,$I$11)</f>
        <v>EUR</v>
      </c>
      <c r="J49" s="13" t="str">
        <f>_xll.BDP($G49,$J$11)</f>
        <v>Ebro Foods SA</v>
      </c>
      <c r="K49" s="76">
        <f>VLOOKUP($G49,'CARTERA RD'!$I$10:$O$96,6,0)</f>
        <v>7000</v>
      </c>
      <c r="L49" s="29">
        <f t="shared" si="16"/>
        <v>111300</v>
      </c>
      <c r="M49" s="29">
        <f>VLOOKUP($G49,'CARTERA RD'!$I$10:$P$97,8,0)</f>
        <v>124250</v>
      </c>
      <c r="N49" s="14">
        <f t="shared" si="7"/>
        <v>17.75</v>
      </c>
      <c r="O49" s="2">
        <f>_xll.BDP($G49,$O$11)</f>
        <v>15.9</v>
      </c>
      <c r="P49" s="69">
        <f t="shared" si="8"/>
        <v>-0.10422535211267603</v>
      </c>
      <c r="Q49" s="2">
        <f>_xll.BDP($G49,$Q$11)</f>
        <v>10.590413051213943</v>
      </c>
      <c r="R49" s="2">
        <f>_xll.BDP($G49,$R$11)</f>
        <v>19.748296416506143</v>
      </c>
      <c r="S49" s="2">
        <f>_xll.BDP($G49,$S$11)</f>
        <v>9.0692275908094881</v>
      </c>
      <c r="T49" s="2">
        <f>_xll.BDP($G49,$T$11)/1000000</f>
        <v>2443.3824249600002</v>
      </c>
      <c r="U49" s="2">
        <f>_xll.BDP($G49,$U$11)</f>
        <v>3187.7664249600002</v>
      </c>
      <c r="V49" s="2">
        <f t="shared" si="17"/>
        <v>-744.38400000000001</v>
      </c>
      <c r="W49" s="4">
        <f>_xll.BDP($G49,$W$11)</f>
        <v>2.4433898048706704</v>
      </c>
      <c r="X49" s="2" t="e">
        <f>VLOOKUP($G49,DATA!$B$3:$G$2400,6,0)</f>
        <v>#N/A</v>
      </c>
      <c r="Y49" s="2" t="e">
        <f>VLOOKUP($G49,DATA!$B$3:$AY$2400,47,0)</f>
        <v>#N/A</v>
      </c>
      <c r="Z49" s="2" t="e">
        <f>VLOOKUP($G49,DATA!$B$3:$AY$2400,48,0)</f>
        <v>#N/A</v>
      </c>
      <c r="AA49" s="2" t="e">
        <f>VLOOKUP($G49,DATA!$B$3:$AY$2400,49,0)</f>
        <v>#N/A</v>
      </c>
      <c r="AB49" s="46" t="e">
        <f>VLOOKUP($G49,DATA!$B$3:$AY$2400,50,0)</f>
        <v>#N/A</v>
      </c>
      <c r="AC49" s="45">
        <f t="shared" si="9"/>
        <v>0</v>
      </c>
      <c r="AD49" s="61">
        <f>_xll.BDP($G49,$AD$11)</f>
        <v>18.108333587646484</v>
      </c>
      <c r="AE49" s="59">
        <f t="shared" si="10"/>
        <v>0.13888890488342676</v>
      </c>
      <c r="AF49" s="2" t="str">
        <f>_xll.BDP($G49,$AF$11)</f>
        <v>SPAIN</v>
      </c>
      <c r="AG49" s="1" t="str">
        <f>_xll.BDP($G49,$AG$11)</f>
        <v>EUR</v>
      </c>
      <c r="AH49" s="1" t="str">
        <f>_xll.BDP($G49,$AH$11)</f>
        <v>Ebro Foods SA</v>
      </c>
      <c r="AI49" s="1" t="str">
        <f>_xll.BDP($G49,$AI$11)</f>
        <v>Consumer Staples</v>
      </c>
      <c r="AJ49" s="1" t="str">
        <f>_xll.BDP($G49,$AJ$11)</f>
        <v>28/02/2023</v>
      </c>
      <c r="AK49" s="16">
        <f t="shared" ca="1" si="18"/>
        <v>22</v>
      </c>
      <c r="AL49" s="27">
        <f t="shared" ca="1" si="11"/>
        <v>44985</v>
      </c>
      <c r="AM49" s="1">
        <f>_xll.BDP($G49,$AM$11)</f>
        <v>1.1399999999999999</v>
      </c>
      <c r="AN49" s="1" t="str">
        <f>_xll.BDP($G49,$AN$11)</f>
        <v>30/03/2023</v>
      </c>
      <c r="AO49" s="1" t="str">
        <f>_xll.BDP($G49,$AO$11)</f>
        <v>03/04/2023</v>
      </c>
    </row>
    <row r="50" spans="2:41" x14ac:dyDescent="0.25">
      <c r="B50" s="1">
        <v>39</v>
      </c>
      <c r="C50" s="1" t="str">
        <f>_xll.BDP($G50,$C$11)</f>
        <v>US0378331005</v>
      </c>
      <c r="D50" s="30">
        <f ca="1">_xll.BDP($C50&amp;" ISIN","INTERVAL_HIGH","START_DATE_OVERRIDE",TEXT($D$8,"AAAAMMDD"),"END_DATE_OVERRIDE",TEXT($D$9,"AAAAMMDD"),"MARKET_DATA_OVERRIDE",$D$10)</f>
        <v>182.01</v>
      </c>
      <c r="E50" s="14">
        <f t="shared" si="6"/>
        <v>24.261149333333332</v>
      </c>
      <c r="F50" s="30">
        <f ca="1">_xll.BDP($C50&amp;" ISIN","INTERVAL_LOW","START_DATE_OVERRIDE",TEXT($D$8,"AAAAMMDD"),"END_DATE_OVERRIDE",TEXT($D$9,"AAAAMMDD"),"MARKET_DATA_OVERRIDE",$D$10)</f>
        <v>56.092500000000001</v>
      </c>
      <c r="G50" s="95" t="s">
        <v>17</v>
      </c>
      <c r="H50" s="53">
        <f t="shared" si="15"/>
        <v>8.3371319177362097E-2</v>
      </c>
      <c r="I50" s="1" t="str">
        <f>_xll.BDP($G50,$I$11)</f>
        <v>USD</v>
      </c>
      <c r="J50" s="13" t="str">
        <f>_xll.BDP($G50,$J$11)</f>
        <v>Apple Inc</v>
      </c>
      <c r="K50" s="76">
        <f>VLOOKUP($G50,'CARTERA RD'!$I$10:$O$96,6,0)</f>
        <v>7500</v>
      </c>
      <c r="L50" s="29">
        <f t="shared" si="16"/>
        <v>1065797.5746268656</v>
      </c>
      <c r="M50" s="29">
        <f>VLOOKUP($G50,'CARTERA RD'!$I$10:$P$97,8,0)</f>
        <v>181958.62</v>
      </c>
      <c r="N50" s="14">
        <f t="shared" si="7"/>
        <v>24.261149333333332</v>
      </c>
      <c r="O50" s="2">
        <f>_xll.BDP($G50,$O$11)</f>
        <v>152.33799999999999</v>
      </c>
      <c r="P50" s="69">
        <f t="shared" si="8"/>
        <v>5.2790924661881915</v>
      </c>
      <c r="Q50" s="2">
        <f>_xll.BDP($G50,$Q$11)</f>
        <v>17.832396484094804</v>
      </c>
      <c r="R50" s="2">
        <f>_xll.BDP($G50,$R$11)</f>
        <v>25.66893080499257</v>
      </c>
      <c r="S50" s="2">
        <f>_xll.BDP($G50,$S$11)</f>
        <v>147.94301214839228</v>
      </c>
      <c r="T50" s="2">
        <f>_xll.BDP($G50,$T$11)/1000000</f>
        <v>2392120.0157400002</v>
      </c>
      <c r="U50" s="2">
        <f>_xll.BDP($G50,$U$11)</f>
        <v>2337780.0157400002</v>
      </c>
      <c r="V50" s="2">
        <f t="shared" si="17"/>
        <v>54340</v>
      </c>
      <c r="W50" s="4">
        <f>_xll.BDP($G50,$W$11)</f>
        <v>-0.43372070748994318</v>
      </c>
      <c r="X50" s="2">
        <f>VLOOKUP($G50,DATA!$B$3:$G$2400,6,0)</f>
        <v>-3.8941506206093255</v>
      </c>
      <c r="Y50" s="2" t="str">
        <f>VLOOKUP($G50,DATA!$B$3:$AY$2400,47,0)</f>
        <v>Strategical</v>
      </c>
      <c r="Z50" s="2">
        <f>VLOOKUP($G50,DATA!$B$3:$AY$2400,48,0)</f>
        <v>261.53846153846155</v>
      </c>
      <c r="AA50" s="2">
        <f>VLOOKUP($G50,DATA!$B$3:$AY$2400,49,0)</f>
        <v>226.66666666666666</v>
      </c>
      <c r="AB50" s="46">
        <f>VLOOKUP($G50,DATA!$B$3:$AY$2400,50,0)</f>
        <v>400</v>
      </c>
      <c r="AC50" s="45">
        <f t="shared" si="9"/>
        <v>1.6257401304992847</v>
      </c>
      <c r="AD50" s="61">
        <f>_xll.BDP($G50,$AD$11)</f>
        <v>169.02702331542969</v>
      </c>
      <c r="AE50" s="59">
        <f t="shared" si="10"/>
        <v>0.10955259564540487</v>
      </c>
      <c r="AF50" s="2" t="str">
        <f>_xll.BDP($G50,$AF$11)</f>
        <v>UNITED STATES</v>
      </c>
      <c r="AG50" s="1" t="str">
        <f>_xll.BDP($G50,$AG$11)</f>
        <v>USD</v>
      </c>
      <c r="AH50" s="1" t="str">
        <f>_xll.BDP($G50,$AH$11)</f>
        <v>Apple Inc</v>
      </c>
      <c r="AI50" s="1" t="str">
        <f>_xll.BDP($G50,$AI$11)</f>
        <v>Technology</v>
      </c>
      <c r="AJ50" s="1" t="str">
        <f>_xll.BDP($G50,$AJ$11)</f>
        <v>28/04/2023</v>
      </c>
      <c r="AK50" s="16">
        <f t="shared" ca="1" si="18"/>
        <v>81</v>
      </c>
      <c r="AL50" s="27">
        <f t="shared" ca="1" si="11"/>
        <v>45044</v>
      </c>
      <c r="AM50" s="1">
        <f>_xll.BDP($G50,$AM$11)</f>
        <v>0.9</v>
      </c>
      <c r="AN50" s="1" t="str">
        <f>_xll.BDP($G50,$AN$11)</f>
        <v>10/02/2023</v>
      </c>
      <c r="AO50" s="1" t="str">
        <f>_xll.BDP($G50,$AO$11)</f>
        <v>16/02/2023</v>
      </c>
    </row>
    <row r="51" spans="2:41" x14ac:dyDescent="0.25">
      <c r="B51" s="1">
        <v>40</v>
      </c>
      <c r="C51" s="1" t="str">
        <f>_xll.BDP($G51,$C$11)</f>
        <v>NL0011794037</v>
      </c>
      <c r="D51" s="30">
        <f ca="1">_xll.BDP($C51&amp;" ISIN","INTERVAL_HIGH","START_DATE_OVERRIDE",TEXT($D$8,"AAAAMMDD"),"END_DATE_OVERRIDE",TEXT($D$9,"AAAAMMDD"),"MARKET_DATA_OVERRIDE",$D$10)</f>
        <v>35.552500000000002</v>
      </c>
      <c r="E51" s="14">
        <f t="shared" si="6"/>
        <v>16.58707875</v>
      </c>
      <c r="F51" s="30">
        <f ca="1">_xll.BDP($C51&amp;" ISIN","INTERVAL_LOW","START_DATE_OVERRIDE",TEXT($D$8,"AAAAMMDD"),"END_DATE_OVERRIDE",TEXT($D$9,"AAAAMMDD"),"MARKET_DATA_OVERRIDE",$D$10)</f>
        <v>19.91</v>
      </c>
      <c r="G51" s="95" t="s">
        <v>22</v>
      </c>
      <c r="H51" s="53">
        <f t="shared" si="15"/>
        <v>1.7281322711877153E-2</v>
      </c>
      <c r="I51" s="1" t="str">
        <f>_xll.BDP($G51,$I$11)</f>
        <v>EUR</v>
      </c>
      <c r="J51" s="13" t="str">
        <f>_xll.BDP($G51,$J$11)</f>
        <v>Koninklijke Ahold Delhaize NV</v>
      </c>
      <c r="K51" s="76">
        <f>VLOOKUP($G51,'CARTERA RD'!$I$10:$O$96,6,0)</f>
        <v>8000</v>
      </c>
      <c r="L51" s="29">
        <f t="shared" si="16"/>
        <v>220920</v>
      </c>
      <c r="M51" s="29">
        <f>VLOOKUP($G51,'CARTERA RD'!$I$10:$P$97,8,0)</f>
        <v>132696.63</v>
      </c>
      <c r="N51" s="14">
        <f t="shared" si="7"/>
        <v>16.58707875</v>
      </c>
      <c r="O51" s="2">
        <f>_xll.BDP($G51,$O$11)</f>
        <v>27.614999999999998</v>
      </c>
      <c r="P51" s="69">
        <f t="shared" si="8"/>
        <v>0.66485011714314068</v>
      </c>
      <c r="Q51" s="2">
        <f>_xll.BDP($G51,$Q$11)</f>
        <v>6.9764390391290627</v>
      </c>
      <c r="R51" s="2">
        <f>_xll.BDP($G51,$R$11)</f>
        <v>11.742816440678082</v>
      </c>
      <c r="S51" s="2">
        <f>_xll.BDP($G51,$S$11)</f>
        <v>16.328216424588696</v>
      </c>
      <c r="T51" s="2">
        <f>_xll.BDP($G51,$T$11)/1000000</f>
        <v>27476.495116349997</v>
      </c>
      <c r="U51" s="2">
        <f>_xll.BDP($G51,$U$11)</f>
        <v>43669.495116349994</v>
      </c>
      <c r="V51" s="2">
        <f t="shared" si="17"/>
        <v>-16192.999999999996</v>
      </c>
      <c r="W51" s="4">
        <f>_xll.BDP($G51,$W$11)</f>
        <v>2.3677438221962275</v>
      </c>
      <c r="X51" s="2" t="e">
        <f>VLOOKUP($G51,DATA!$B$3:$G$2400,6,0)</f>
        <v>#N/A</v>
      </c>
      <c r="Y51" s="2" t="e">
        <f>VLOOKUP($G51,DATA!$B$3:$AY$2400,47,0)</f>
        <v>#N/A</v>
      </c>
      <c r="Z51" s="2" t="e">
        <f>VLOOKUP($G51,DATA!$B$3:$AY$2400,48,0)</f>
        <v>#N/A</v>
      </c>
      <c r="AA51" s="2" t="e">
        <f>VLOOKUP($G51,DATA!$B$3:$AY$2400,49,0)</f>
        <v>#N/A</v>
      </c>
      <c r="AB51" s="46" t="e">
        <f>VLOOKUP($G51,DATA!$B$3:$AY$2400,50,0)</f>
        <v>#N/A</v>
      </c>
      <c r="AC51" s="45">
        <f t="shared" si="9"/>
        <v>0</v>
      </c>
      <c r="AD51" s="61">
        <f>_xll.BDP($G51,$AD$11)</f>
        <v>31.561666488647461</v>
      </c>
      <c r="AE51" s="59">
        <f t="shared" si="10"/>
        <v>0.14291749008319621</v>
      </c>
      <c r="AF51" s="2" t="str">
        <f>_xll.BDP($G51,$AF$11)</f>
        <v>NETHERLANDS</v>
      </c>
      <c r="AG51" s="1" t="str">
        <f>_xll.BDP($G51,$AG$11)</f>
        <v>EUR</v>
      </c>
      <c r="AH51" s="1" t="str">
        <f>_xll.BDP($G51,$AH$11)</f>
        <v>Koninklijke Ahold Delhaize NV</v>
      </c>
      <c r="AI51" s="1" t="str">
        <f>_xll.BDP($G51,$AI$11)</f>
        <v>Consumer Staples</v>
      </c>
      <c r="AJ51" s="1" t="str">
        <f>_xll.BDP($G51,$AJ$11)</f>
        <v>15/02/2023</v>
      </c>
      <c r="AK51" s="16">
        <f t="shared" ca="1" si="18"/>
        <v>9</v>
      </c>
      <c r="AL51" s="27">
        <f t="shared" ca="1" si="11"/>
        <v>44972</v>
      </c>
      <c r="AM51" s="1">
        <f>_xll.BDP($G51,$AM$11)</f>
        <v>0.95</v>
      </c>
      <c r="AN51" s="1" t="str">
        <f>_xll.BDP($G51,$AN$11)</f>
        <v>12/08/2022</v>
      </c>
      <c r="AO51" s="1" t="str">
        <f>_xll.BDP($G51,$AO$11)</f>
        <v>01/09/2022</v>
      </c>
    </row>
    <row r="52" spans="2:41" x14ac:dyDescent="0.25">
      <c r="B52" s="1">
        <v>41</v>
      </c>
      <c r="C52" s="1" t="str">
        <f>_xll.BDP($G52,$C$11)</f>
        <v>US4642882249</v>
      </c>
      <c r="D52" s="30">
        <f ca="1">_xll.BDP($C52&amp;" ISIN","INTERVAL_HIGH","START_DATE_OVERRIDE",TEXT($D$8,"AAAAMMDD"),"END_DATE_OVERRIDE",TEXT($D$9,"AAAAMMDD"),"MARKET_DATA_OVERRIDE",$D$10)</f>
        <v>33.409999999999997</v>
      </c>
      <c r="E52" s="14">
        <f t="shared" si="6"/>
        <v>22.496087500000002</v>
      </c>
      <c r="F52" s="30">
        <f ca="1">_xll.BDP($C52&amp;" ISIN","INTERVAL_LOW","START_DATE_OVERRIDE",TEXT($D$8,"AAAAMMDD"),"END_DATE_OVERRIDE",TEXT($D$9,"AAAAMMDD"),"MARKET_DATA_OVERRIDE",$D$10)</f>
        <v>8.33</v>
      </c>
      <c r="G52" s="95" t="s">
        <v>1288</v>
      </c>
      <c r="H52" s="53">
        <f t="shared" si="15"/>
        <v>1.1792028409686984E-2</v>
      </c>
      <c r="I52" s="1" t="str">
        <f>_xll.BDP($G52,$I$11)</f>
        <v>USD</v>
      </c>
      <c r="J52" s="13" t="str">
        <f>_xll.BDP($G52,$J$11)</f>
        <v>iShares Global Clean Energy ET</v>
      </c>
      <c r="K52" s="76">
        <f>VLOOKUP($G52,'CARTERA RD'!$I$10:$O$96,6,0)</f>
        <v>8000</v>
      </c>
      <c r="L52" s="29">
        <f t="shared" si="16"/>
        <v>150746.26865671642</v>
      </c>
      <c r="M52" s="29">
        <f>VLOOKUP($G52,'CARTERA RD'!$I$10:$P$97,8,0)</f>
        <v>179968.7</v>
      </c>
      <c r="N52" s="14">
        <f t="shared" si="7"/>
        <v>22.496087500000002</v>
      </c>
      <c r="O52" s="2">
        <f>_xll.BDP($G52,$O$11)</f>
        <v>20.2</v>
      </c>
      <c r="P52" s="69">
        <f t="shared" si="8"/>
        <v>-0.10206608149083707</v>
      </c>
      <c r="Q52" s="2" t="str">
        <f>_xll.BDP($G52,$Q$11)</f>
        <v>#N/A Field Not Applicable</v>
      </c>
      <c r="R52" s="2" t="str">
        <f>_xll.BDP($G52,$R$11)</f>
        <v>#N/A Field Not Applicable</v>
      </c>
      <c r="S52" s="2" t="str">
        <f>_xll.BDP($G52,$S$11)</f>
        <v>#N/A Field Not Applicable</v>
      </c>
      <c r="T52" s="2">
        <f>_xll.BDP($G52,$T$11)/1000000</f>
        <v>5076.2880859375</v>
      </c>
      <c r="U52" s="2" t="str">
        <f>_xll.BDP($G52,$U$11)</f>
        <v>#N/A N/A</v>
      </c>
      <c r="V52" s="2" t="e">
        <f t="shared" si="17"/>
        <v>#VALUE!</v>
      </c>
      <c r="W52" s="4" t="str">
        <f>_xll.BDP($G52,$W$11)</f>
        <v>#N/A Field Not Applicable</v>
      </c>
      <c r="X52" s="2" t="e">
        <f>VLOOKUP($G52,DATA!$B$3:$G$2400,6,0)</f>
        <v>#N/A</v>
      </c>
      <c r="Y52" s="2" t="e">
        <f>VLOOKUP($G52,DATA!$B$3:$AY$2400,47,0)</f>
        <v>#N/A</v>
      </c>
      <c r="Z52" s="2" t="e">
        <f>VLOOKUP($G52,DATA!$B$3:$AY$2400,48,0)</f>
        <v>#N/A</v>
      </c>
      <c r="AA52" s="2" t="e">
        <f>VLOOKUP($G52,DATA!$B$3:$AY$2400,49,0)</f>
        <v>#N/A</v>
      </c>
      <c r="AB52" s="46" t="e">
        <f>VLOOKUP($G52,DATA!$B$3:$AY$2400,50,0)</f>
        <v>#N/A</v>
      </c>
      <c r="AC52" s="45">
        <f t="shared" si="9"/>
        <v>0</v>
      </c>
      <c r="AD52" s="61" t="str">
        <f>_xll.BDP($G52,$AD$11)</f>
        <v>#N/A N/A</v>
      </c>
      <c r="AE52" s="59">
        <f t="shared" si="10"/>
        <v>0</v>
      </c>
      <c r="AF52" s="2" t="str">
        <f>_xll.BDP($G52,$AF$11)</f>
        <v>UNITED STATES</v>
      </c>
      <c r="AG52" s="1" t="str">
        <f>_xll.BDP($G52,$AG$11)</f>
        <v>USD</v>
      </c>
      <c r="AH52" s="1" t="str">
        <f>_xll.BDP($G52,$AH$11)</f>
        <v>iShares Global Clean Energy ET</v>
      </c>
      <c r="AI52" s="1" t="str">
        <f>_xll.BDP($G52,$AI$11)</f>
        <v>Financials</v>
      </c>
      <c r="AJ52" s="1" t="str">
        <f>_xll.BDP($G52,$AJ$11)</f>
        <v>#N/A N/A</v>
      </c>
      <c r="AK52" s="16" t="e">
        <f t="shared" ca="1" si="18"/>
        <v>#VALUE!</v>
      </c>
      <c r="AL52" s="27" t="e">
        <f t="shared" ca="1" si="11"/>
        <v>#VALUE!</v>
      </c>
      <c r="AM52" s="1" t="str">
        <f>_xll.BDP($G52,$AM$11)</f>
        <v>#N/A Field Not Applicable</v>
      </c>
      <c r="AN52" s="1" t="str">
        <f>_xll.BDP($G52,$AN$11)</f>
        <v>13/12/2022</v>
      </c>
      <c r="AO52" s="1" t="str">
        <f>_xll.BDP($G52,$AO$11)</f>
        <v>19/12/2022</v>
      </c>
    </row>
    <row r="53" spans="2:41" x14ac:dyDescent="0.25">
      <c r="B53" s="1">
        <v>42</v>
      </c>
      <c r="C53" s="1" t="str">
        <f>_xll.BDP($G53,$C$11)</f>
        <v>#N/A N/A</v>
      </c>
      <c r="D53" s="30" t="str">
        <f ca="1">_xll.BDP($C53&amp;" ISIN","INTERVAL_HIGH","START_DATE_OVERRIDE",TEXT($D$8,"AAAAMMDD"),"END_DATE_OVERRIDE",TEXT($D$9,"AAAAMMDD"),"MARKET_DATA_OVERRIDE",$D$10)</f>
        <v>#N/A Invalid Security</v>
      </c>
      <c r="E53" s="14">
        <f t="shared" si="6"/>
        <v>12.184299999999999</v>
      </c>
      <c r="F53" s="30" t="str">
        <f ca="1">_xll.BDP($C53&amp;" ISIN","INTERVAL_LOW","START_DATE_OVERRIDE",TEXT($D$8,"AAAAMMDD"),"END_DATE_OVERRIDE",TEXT($D$9,"AAAAMMDD"),"MARKET_DATA_OVERRIDE",$D$10)</f>
        <v>#N/A Invalid Security</v>
      </c>
      <c r="G53" s="95" t="s">
        <v>14</v>
      </c>
      <c r="H53" s="53" t="e">
        <f t="shared" si="15"/>
        <v>#VALUE!</v>
      </c>
      <c r="I53" s="1" t="str">
        <f>_xll.BDP($G53,$I$11)</f>
        <v>EUR</v>
      </c>
      <c r="J53" s="13" t="str">
        <f>_xll.BDP($G53,$J$11)</f>
        <v>Kontron AG</v>
      </c>
      <c r="K53" s="76">
        <f>VLOOKUP($G53,'CARTERA RD'!$I$10:$O$96,6,0)</f>
        <v>8000</v>
      </c>
      <c r="L53" s="29" t="e">
        <f t="shared" si="16"/>
        <v>#VALUE!</v>
      </c>
      <c r="M53" s="29">
        <f>VLOOKUP($G53,'CARTERA RD'!$I$10:$P$97,8,0)</f>
        <v>97474.4</v>
      </c>
      <c r="N53" s="14">
        <f t="shared" si="7"/>
        <v>12.184299999999999</v>
      </c>
      <c r="O53" s="2" t="str">
        <f>_xll.BDP($G53,$O$11)</f>
        <v>#N/A Real Time</v>
      </c>
      <c r="P53" s="69" t="e">
        <f t="shared" si="8"/>
        <v>#VALUE!</v>
      </c>
      <c r="Q53" s="2" t="str">
        <f>_xll.BDP($G53,$Q$11)</f>
        <v>#N/A Field Not Applicable</v>
      </c>
      <c r="R53" s="2" t="str">
        <f>_xll.BDP($G53,$R$11)</f>
        <v>#N/A Field Not Applicable</v>
      </c>
      <c r="S53" s="2">
        <f>_xll.BDP($G53,$S$11)</f>
        <v>11.972192113801501</v>
      </c>
      <c r="T53" s="2" t="e">
        <f>_xll.BDP($G53,$T$11)/1000000</f>
        <v>#VALUE!</v>
      </c>
      <c r="U53" s="2" t="str">
        <f>_xll.BDP($G53,$U$11)</f>
        <v>#N/A N/A</v>
      </c>
      <c r="V53" s="2" t="e">
        <f t="shared" si="17"/>
        <v>#VALUE!</v>
      </c>
      <c r="W53" s="4">
        <f>_xll.BDP($G53,$W$11)</f>
        <v>1.8581409916638556</v>
      </c>
      <c r="X53" s="2" t="e">
        <f>VLOOKUP($G53,DATA!$B$3:$G$2400,6,0)</f>
        <v>#N/A</v>
      </c>
      <c r="Y53" s="2" t="e">
        <f>VLOOKUP($G53,DATA!$B$3:$AY$2400,47,0)</f>
        <v>#N/A</v>
      </c>
      <c r="Z53" s="2" t="e">
        <f>VLOOKUP($G53,DATA!$B$3:$AY$2400,48,0)</f>
        <v>#N/A</v>
      </c>
      <c r="AA53" s="2" t="e">
        <f>VLOOKUP($G53,DATA!$B$3:$AY$2400,49,0)</f>
        <v>#N/A</v>
      </c>
      <c r="AB53" s="46" t="e">
        <f>VLOOKUP($G53,DATA!$B$3:$AY$2400,50,0)</f>
        <v>#N/A</v>
      </c>
      <c r="AC53" s="45">
        <f t="shared" si="9"/>
        <v>0</v>
      </c>
      <c r="AD53" s="61">
        <f>_xll.BDP($G53,$AD$11)</f>
        <v>26.75</v>
      </c>
      <c r="AE53" s="59">
        <f t="shared" si="10"/>
        <v>0</v>
      </c>
      <c r="AF53" s="2" t="str">
        <f>_xll.BDP($G53,$AF$11)</f>
        <v>AUSTRIA</v>
      </c>
      <c r="AG53" s="1" t="str">
        <f>_xll.BDP($G53,$AG$11)</f>
        <v>EUR</v>
      </c>
      <c r="AH53" s="1" t="str">
        <f>_xll.BDP($G53,$AH$11)</f>
        <v>Kontron AG</v>
      </c>
      <c r="AI53" s="1" t="str">
        <f>_xll.BDP($G53,$AI$11)</f>
        <v>Technology</v>
      </c>
      <c r="AJ53" s="1" t="str">
        <f>_xll.BDP($G53,$AJ$11)</f>
        <v>29/03/2023</v>
      </c>
      <c r="AK53" s="16">
        <f t="shared" ca="1" si="18"/>
        <v>51</v>
      </c>
      <c r="AL53" s="27">
        <f t="shared" ca="1" si="11"/>
        <v>45014</v>
      </c>
      <c r="AM53" s="1" t="str">
        <f>_xll.BDP($G53,$AM$11)</f>
        <v>#N/A Field Not Applicable</v>
      </c>
      <c r="AN53" s="1" t="str">
        <f>_xll.BDP($G53,$AN$11)</f>
        <v>#N/A N/A</v>
      </c>
      <c r="AO53" s="1" t="str">
        <f>_xll.BDP($G53,$AO$11)</f>
        <v>#N/A N/A</v>
      </c>
    </row>
    <row r="54" spans="2:41" x14ac:dyDescent="0.25">
      <c r="B54" s="1">
        <v>43</v>
      </c>
      <c r="C54" s="1" t="str">
        <f>_xll.BDP($G54,$C$11)</f>
        <v>PTCOR0AE0006</v>
      </c>
      <c r="D54" s="30" t="str">
        <f ca="1">_xll.BDP($C54&amp;" ISIN","INTERVAL_HIGH","START_DATE_OVERRIDE",TEXT($D$8,"AAAAMMDD"),"END_DATE_OVERRIDE",TEXT($D$9,"AAAAMMDD"),"MARKET_DATA_OVERRIDE",$D$10)</f>
        <v>#N/A N/A</v>
      </c>
      <c r="E54" s="14">
        <f t="shared" si="6"/>
        <v>9.1456759999999999</v>
      </c>
      <c r="F54" s="30" t="str">
        <f ca="1">_xll.BDP($C54&amp;" ISIN","INTERVAL_LOW","START_DATE_OVERRIDE",TEXT($D$8,"AAAAMMDD"),"END_DATE_OVERRIDE",TEXT($D$9,"AAAAMMDD"),"MARKET_DATA_OVERRIDE",$D$10)</f>
        <v>#N/A N/A</v>
      </c>
      <c r="G54" s="95" t="s">
        <v>1261</v>
      </c>
      <c r="H54" s="53">
        <f t="shared" si="15"/>
        <v>7.3530886063572888E-3</v>
      </c>
      <c r="I54" s="1" t="str">
        <f>_xll.BDP($G54,$I$11)</f>
        <v>EUR</v>
      </c>
      <c r="J54" s="13" t="str">
        <f>_xll.BDP($G54,$J$11)</f>
        <v>Corticeira Amorim SGPS SA</v>
      </c>
      <c r="K54" s="76">
        <f>VLOOKUP($G54,'CARTERA RD'!$I$10:$O$96,6,0)</f>
        <v>10000</v>
      </c>
      <c r="L54" s="29">
        <f t="shared" si="16"/>
        <v>94000</v>
      </c>
      <c r="M54" s="29">
        <f>VLOOKUP($G54,'CARTERA RD'!$I$10:$P$97,8,0)</f>
        <v>91456.76</v>
      </c>
      <c r="N54" s="14">
        <f t="shared" si="7"/>
        <v>9.1456759999999999</v>
      </c>
      <c r="O54" s="2">
        <f>_xll.BDP($G54,$O$11)</f>
        <v>9.4</v>
      </c>
      <c r="P54" s="69">
        <f t="shared" si="8"/>
        <v>2.7808113910879895E-2</v>
      </c>
      <c r="Q54" s="2">
        <f>_xll.BDP($G54,$Q$11)</f>
        <v>11.840315611497278</v>
      </c>
      <c r="R54" s="2">
        <f>_xll.BDP($G54,$R$11)</f>
        <v>14.86078159063891</v>
      </c>
      <c r="S54" s="2">
        <f>_xll.BDP($G54,$S$11)</f>
        <v>12.8540570001555</v>
      </c>
      <c r="T54" s="2">
        <f>_xll.BDP($G54,$T$11)/1000000</f>
        <v>1240.8900000000001</v>
      </c>
      <c r="U54" s="2">
        <f>_xll.BDP($G54,$U$11)</f>
        <v>1395.1350000000002</v>
      </c>
      <c r="V54" s="2">
        <f t="shared" si="17"/>
        <v>-154.24500000000012</v>
      </c>
      <c r="W54" s="4" t="str">
        <f>_xll.BDP($G54,$W$11)</f>
        <v>#N/A N/A</v>
      </c>
      <c r="X54" s="2" t="e">
        <f>VLOOKUP($G54,DATA!$B$3:$G$2400,6,0)</f>
        <v>#N/A</v>
      </c>
      <c r="Y54" s="2" t="e">
        <f>VLOOKUP($G54,DATA!$B$3:$AY$2400,47,0)</f>
        <v>#N/A</v>
      </c>
      <c r="Z54" s="2" t="e">
        <f>VLOOKUP($G54,DATA!$B$3:$AY$2400,48,0)</f>
        <v>#N/A</v>
      </c>
      <c r="AA54" s="2" t="e">
        <f>VLOOKUP($G54,DATA!$B$3:$AY$2400,49,0)</f>
        <v>#N/A</v>
      </c>
      <c r="AB54" s="46" t="e">
        <f>VLOOKUP($G54,DATA!$B$3:$AY$2400,50,0)</f>
        <v>#N/A</v>
      </c>
      <c r="AC54" s="45">
        <f t="shared" si="9"/>
        <v>0</v>
      </c>
      <c r="AD54" s="61">
        <f>_xll.BDP($G54,$AD$11)</f>
        <v>12.268750190734863</v>
      </c>
      <c r="AE54" s="59">
        <f t="shared" si="10"/>
        <v>0.30518619050370877</v>
      </c>
      <c r="AF54" s="2" t="str">
        <f>_xll.BDP($G54,$AF$11)</f>
        <v>PORTUGAL</v>
      </c>
      <c r="AG54" s="1" t="str">
        <f>_xll.BDP($G54,$AG$11)</f>
        <v>EUR</v>
      </c>
      <c r="AH54" s="1" t="str">
        <f>_xll.BDP($G54,$AH$11)</f>
        <v>Corticeira Amorim SGPS SA</v>
      </c>
      <c r="AI54" s="1" t="str">
        <f>_xll.BDP($G54,$AI$11)</f>
        <v>Industrials</v>
      </c>
      <c r="AJ54" s="1" t="str">
        <f>_xll.BDP($G54,$AJ$11)</f>
        <v>24/02/2023</v>
      </c>
      <c r="AK54" s="16">
        <f t="shared" ca="1" si="18"/>
        <v>18</v>
      </c>
      <c r="AL54" s="27">
        <f t="shared" ca="1" si="11"/>
        <v>44981</v>
      </c>
      <c r="AM54" s="1">
        <f>_xll.BDP($G54,$AM$11)</f>
        <v>0.27</v>
      </c>
      <c r="AN54" s="1" t="str">
        <f>_xll.BDP($G54,$AN$11)</f>
        <v>19/12/2022</v>
      </c>
      <c r="AO54" s="1" t="str">
        <f>_xll.BDP($G54,$AO$11)</f>
        <v>21/12/2022</v>
      </c>
    </row>
    <row r="55" spans="2:41" x14ac:dyDescent="0.25">
      <c r="B55" s="1">
        <v>44</v>
      </c>
      <c r="C55" s="1" t="str">
        <f>_xll.BDP($G55,$C$11)</f>
        <v>DE000A2NB601</v>
      </c>
      <c r="D55" s="30">
        <f ca="1">_xll.BDP($C55&amp;" ISIN","INTERVAL_HIGH","START_DATE_OVERRIDE",TEXT($D$8,"AAAAMMDD"),"END_DATE_OVERRIDE",TEXT($D$9,"AAAAMMDD"),"MARKET_DATA_OVERRIDE",$D$10)</f>
        <v>36</v>
      </c>
      <c r="E55" s="14">
        <f t="shared" si="6"/>
        <v>14.0443</v>
      </c>
      <c r="F55" s="30">
        <f ca="1">_xll.BDP($C55&amp;" ISIN","INTERVAL_LOW","START_DATE_OVERRIDE",TEXT($D$8,"AAAAMMDD"),"END_DATE_OVERRIDE",TEXT($D$9,"AAAAMMDD"),"MARKET_DATA_OVERRIDE",$D$10)</f>
        <v>15.7944</v>
      </c>
      <c r="G55" s="95" t="s">
        <v>20</v>
      </c>
      <c r="H55" s="53">
        <f t="shared" si="15"/>
        <v>2.3373434846591042E-2</v>
      </c>
      <c r="I55" s="1" t="str">
        <f>_xll.BDP($G55,$I$11)</f>
        <v>EUR</v>
      </c>
      <c r="J55" s="13" t="str">
        <f>_xll.BDP($G55,$J$11)</f>
        <v>Jenoptik AG</v>
      </c>
      <c r="K55" s="76">
        <f>VLOOKUP($G55,'CARTERA RD'!$I$10:$O$96,6,0)</f>
        <v>10000</v>
      </c>
      <c r="L55" s="29">
        <f t="shared" si="16"/>
        <v>298800</v>
      </c>
      <c r="M55" s="29">
        <f>VLOOKUP($G55,'CARTERA RD'!$I$10:$P$97,8,0)</f>
        <v>140443</v>
      </c>
      <c r="N55" s="14">
        <f t="shared" ref="N55:N57" si="19">M55/K55</f>
        <v>14.0443</v>
      </c>
      <c r="O55" s="2">
        <f>_xll.BDP($G55,$O$11)</f>
        <v>29.88</v>
      </c>
      <c r="P55" s="69">
        <f t="shared" si="8"/>
        <v>1.1275535270536801</v>
      </c>
      <c r="Q55" s="2">
        <f>_xll.BDP($G55,$Q$11)</f>
        <v>17.344103780124595</v>
      </c>
      <c r="R55" s="2">
        <f>_xll.BDP($G55,$R$11)</f>
        <v>23.824636744222797</v>
      </c>
      <c r="S55" s="2">
        <f>_xll.BDP($G55,$S$11)</f>
        <v>7.394941809152253</v>
      </c>
      <c r="T55" s="2">
        <f>_xll.BDP($G55,$T$11)/1000000</f>
        <v>1707.9853516000001</v>
      </c>
      <c r="U55" s="2">
        <f>_xll.BDP($G55,$U$11)</f>
        <v>2231.2773516000002</v>
      </c>
      <c r="V55" s="2">
        <f t="shared" si="17"/>
        <v>-523.29200000000014</v>
      </c>
      <c r="W55" s="4">
        <f>_xll.BDP($G55,$W$11)</f>
        <v>3.2308885442056288</v>
      </c>
      <c r="X55" s="2" t="e">
        <f>VLOOKUP($G55,DATA!$B$3:$G$2400,6,0)</f>
        <v>#N/A</v>
      </c>
      <c r="Y55" s="2" t="e">
        <f>VLOOKUP($G55,DATA!$B$3:$AY$2400,47,0)</f>
        <v>#N/A</v>
      </c>
      <c r="Z55" s="2" t="e">
        <f>VLOOKUP($G55,DATA!$B$3:$AY$2400,48,0)</f>
        <v>#N/A</v>
      </c>
      <c r="AA55" s="2" t="e">
        <f>VLOOKUP($G55,DATA!$B$3:$AY$2400,49,0)</f>
        <v>#N/A</v>
      </c>
      <c r="AB55" s="46" t="e">
        <f>VLOOKUP($G55,DATA!$B$3:$AY$2400,50,0)</f>
        <v>#N/A</v>
      </c>
      <c r="AC55" s="45">
        <f t="shared" si="9"/>
        <v>0</v>
      </c>
      <c r="AD55" s="61">
        <f>_xll.BDP($G55,$AD$11)</f>
        <v>31.545454025268555</v>
      </c>
      <c r="AE55" s="59">
        <f t="shared" si="10"/>
        <v>5.5738086521705421E-2</v>
      </c>
      <c r="AF55" s="2" t="str">
        <f>_xll.BDP($G55,$AF$11)</f>
        <v>GERMANY</v>
      </c>
      <c r="AG55" s="1" t="str">
        <f>_xll.BDP($G55,$AG$11)</f>
        <v>EUR</v>
      </c>
      <c r="AH55" s="1" t="str">
        <f>_xll.BDP($G55,$AH$11)</f>
        <v>Jenoptik AG</v>
      </c>
      <c r="AI55" s="1" t="str">
        <f>_xll.BDP($G55,$AI$11)</f>
        <v>Technology</v>
      </c>
      <c r="AJ55" s="1" t="str">
        <f>_xll.BDP($G55,$AJ$11)</f>
        <v>29/03/2023</v>
      </c>
      <c r="AK55" s="16">
        <f t="shared" ref="AK55:AK57" ca="1" si="20">AJ55-$AK$11</f>
        <v>51</v>
      </c>
      <c r="AL55" s="27">
        <f t="shared" ca="1" si="11"/>
        <v>45014</v>
      </c>
      <c r="AM55" s="1">
        <f>_xll.BDP($G55,$AM$11)</f>
        <v>0.25</v>
      </c>
      <c r="AN55" s="1" t="str">
        <f>_xll.BDP($G55,$AN$11)</f>
        <v>16/06/2022</v>
      </c>
      <c r="AO55" s="1" t="str">
        <f>_xll.BDP($G55,$AO$11)</f>
        <v>20/06/2022</v>
      </c>
    </row>
    <row r="56" spans="2:41" x14ac:dyDescent="0.25">
      <c r="B56" s="1">
        <v>45</v>
      </c>
      <c r="C56" s="1" t="str">
        <f>_xll.BDP($G56,$C$11)</f>
        <v>MHY8564M1057</v>
      </c>
      <c r="D56" s="30">
        <f ca="1">_xll.BDP($C56&amp;" ISIN","INTERVAL_HIGH","START_DATE_OVERRIDE",TEXT($D$8,"AAAAMMDD"),"END_DATE_OVERRIDE",TEXT($D$9,"AAAAMMDD"),"MARKET_DATA_OVERRIDE",$D$10)</f>
        <v>17.190000000000001</v>
      </c>
      <c r="E56" s="14">
        <f t="shared" si="6"/>
        <v>12.529544</v>
      </c>
      <c r="F56" s="30">
        <f ca="1">_xll.BDP($C56&amp;" ISIN","INTERVAL_LOW","START_DATE_OVERRIDE",TEXT($D$8,"AAAAMMDD"),"END_DATE_OVERRIDE",TEXT($D$9,"AAAAMMDD"),"MARKET_DATA_OVERRIDE",$D$10)</f>
        <v>7.42</v>
      </c>
      <c r="G56" s="95" t="s">
        <v>44</v>
      </c>
      <c r="H56" s="53" t="e">
        <f t="shared" si="15"/>
        <v>#VALUE!</v>
      </c>
      <c r="I56" s="1" t="str">
        <f>_xll.BDP($G56,$I$11)</f>
        <v>USD</v>
      </c>
      <c r="J56" s="13" t="str">
        <f>_xll.BDP($G56,$J$11)</f>
        <v>Seapeak LLC</v>
      </c>
      <c r="K56" s="76">
        <f>VLOOKUP($G56,'CARTERA RD'!$I$10:$O$96,6,0)</f>
        <v>10000</v>
      </c>
      <c r="L56" s="29" t="e">
        <f t="shared" si="16"/>
        <v>#VALUE!</v>
      </c>
      <c r="M56" s="29">
        <f>VLOOKUP($G56,'CARTERA RD'!$I$10:$P$97,8,0)</f>
        <v>125295.44</v>
      </c>
      <c r="N56" s="14">
        <f>M56/K56</f>
        <v>12.529544</v>
      </c>
      <c r="O56" s="2" t="str">
        <f>_xll.BDP($G56,$O$11)</f>
        <v>#N/A Real Time</v>
      </c>
      <c r="P56" s="69" t="e">
        <f t="shared" si="8"/>
        <v>#VALUE!</v>
      </c>
      <c r="Q56" s="2">
        <f>_xll.BDP($G56,$Q$11)</f>
        <v>10.702657799203685</v>
      </c>
      <c r="R56" s="2" t="str">
        <f>_xll.BDP($G56,$R$11)</f>
        <v>#N/A N/A</v>
      </c>
      <c r="S56" s="2">
        <f>_xll.BDP($G56,$S$11)</f>
        <v>14.334555689504716</v>
      </c>
      <c r="T56" s="2" t="e">
        <f>_xll.BDP($G56,$T$11)/1000000</f>
        <v>#VALUE!</v>
      </c>
      <c r="U56" s="2" t="str">
        <f>_xll.BDP($G56,$U$11)</f>
        <v>#N/A N/A</v>
      </c>
      <c r="V56" s="2" t="e">
        <f t="shared" si="17"/>
        <v>#VALUE!</v>
      </c>
      <c r="W56" s="4">
        <f>_xll.BDP($G56,$W$11)</f>
        <v>6.7944548261831867</v>
      </c>
      <c r="X56" s="2" t="e">
        <f>VLOOKUP($G56,DATA!$B$3:$G$2400,6,0)</f>
        <v>#N/A</v>
      </c>
      <c r="Y56" s="2" t="e">
        <f>VLOOKUP($G56,DATA!$B$3:$AY$2400,47,0)</f>
        <v>#N/A</v>
      </c>
      <c r="Z56" s="2" t="e">
        <f>VLOOKUP($G56,DATA!$B$3:$AY$2400,48,0)</f>
        <v>#N/A</v>
      </c>
      <c r="AA56" s="2" t="e">
        <f>VLOOKUP($G56,DATA!$B$3:$AY$2400,49,0)</f>
        <v>#N/A</v>
      </c>
      <c r="AB56" s="46" t="e">
        <f>VLOOKUP($G56,DATA!$B$3:$AY$2400,50,0)</f>
        <v>#N/A</v>
      </c>
      <c r="AC56" s="45">
        <f t="shared" si="9"/>
        <v>0</v>
      </c>
      <c r="AD56" s="61" t="str">
        <f>_xll.BDP($G56,$AD$11)</f>
        <v>#N/A N/A</v>
      </c>
      <c r="AE56" s="59">
        <f t="shared" si="10"/>
        <v>0</v>
      </c>
      <c r="AF56" s="2" t="str">
        <f>_xll.BDP($G56,$AF$11)</f>
        <v>BERMUDA</v>
      </c>
      <c r="AG56" s="1" t="str">
        <f>_xll.BDP($G56,$AG$11)</f>
        <v>USD</v>
      </c>
      <c r="AH56" s="1" t="str">
        <f>_xll.BDP($G56,$AH$11)</f>
        <v>Seapeak LLC</v>
      </c>
      <c r="AI56" s="1" t="str">
        <f>_xll.BDP($G56,$AI$11)</f>
        <v>Industrials</v>
      </c>
      <c r="AJ56" s="1" t="str">
        <f>_xll.BDP($G56,$AJ$11)</f>
        <v>#N/A N/A</v>
      </c>
      <c r="AK56" s="16" t="e">
        <f t="shared" ca="1" si="20"/>
        <v>#VALUE!</v>
      </c>
      <c r="AL56" s="27" t="e">
        <f t="shared" ca="1" si="11"/>
        <v>#VALUE!</v>
      </c>
      <c r="AM56" s="1">
        <f>_xll.BDP($G56,$AM$11)</f>
        <v>1.1100000000000001</v>
      </c>
      <c r="AN56" s="1" t="str">
        <f>_xll.BDP($G56,$AN$11)</f>
        <v>04/11/2021</v>
      </c>
      <c r="AO56" s="1" t="str">
        <f>_xll.BDP($G56,$AO$11)</f>
        <v>12/11/2021</v>
      </c>
    </row>
    <row r="57" spans="2:41" x14ac:dyDescent="0.25">
      <c r="B57" s="1">
        <v>46</v>
      </c>
      <c r="C57" s="1" t="str">
        <f>_xll.BDP($G57,$C$11)</f>
        <v>CA0679011084</v>
      </c>
      <c r="D57" s="30">
        <f ca="1">_xll.BDP($C57&amp;" ISIN","INTERVAL_HIGH","START_DATE_OVERRIDE",TEXT($D$8,"AAAAMMDD"),"END_DATE_OVERRIDE",TEXT($D$9,"AAAAMMDD"),"MARKET_DATA_OVERRIDE",$D$10)</f>
        <v>30.46</v>
      </c>
      <c r="E57" s="14">
        <f t="shared" si="6"/>
        <v>13.54</v>
      </c>
      <c r="F57" s="30">
        <f ca="1">_xll.BDP($C57&amp;" ISIN","INTERVAL_LOW","START_DATE_OVERRIDE",TEXT($D$8,"AAAAMMDD"),"END_DATE_OVERRIDE",TEXT($D$9,"AAAAMMDD"),"MARKET_DATA_OVERRIDE",$D$10)</f>
        <v>13.1</v>
      </c>
      <c r="G57" s="95" t="s">
        <v>39</v>
      </c>
      <c r="H57" s="53">
        <f t="shared" si="15"/>
        <v>1.4733103317189668E-2</v>
      </c>
      <c r="I57" s="1" t="str">
        <f>_xll.BDP($G57,$I$11)</f>
        <v>USD</v>
      </c>
      <c r="J57" s="13" t="str">
        <f>_xll.BDP($G57,$J$11)</f>
        <v>Barrick Gold Corp</v>
      </c>
      <c r="K57" s="76">
        <f>VLOOKUP($G57,'CARTERA RD'!$I$10:$O$96,6,0)</f>
        <v>11000</v>
      </c>
      <c r="L57" s="29">
        <f t="shared" si="16"/>
        <v>188344.21641791044</v>
      </c>
      <c r="M57" s="29">
        <f>VLOOKUP($G57,'CARTERA RD'!$I$10:$P$97,8,0)</f>
        <v>148940</v>
      </c>
      <c r="N57" s="14">
        <f t="shared" si="19"/>
        <v>13.54</v>
      </c>
      <c r="O57" s="2">
        <f>_xll.BDP($G57,$O$11)</f>
        <v>18.355</v>
      </c>
      <c r="P57" s="69">
        <f t="shared" si="8"/>
        <v>0.3556129985228953</v>
      </c>
      <c r="Q57" s="2">
        <f>_xll.BDP($G57,$Q$11)</f>
        <v>6.4977741424633875</v>
      </c>
      <c r="R57" s="2">
        <f>_xll.BDP($G57,$R$11)</f>
        <v>20.315285133442707</v>
      </c>
      <c r="S57" s="2">
        <f>_xll.BDP($G57,$S$11)</f>
        <v>7.9735478707720828</v>
      </c>
      <c r="T57" s="2">
        <f>_xll.BDP($G57,$T$11)/1000000</f>
        <v>32087.967338046103</v>
      </c>
      <c r="U57" s="2">
        <f>_xll.BDP($G57,$U$11)</f>
        <v>40385.967338046103</v>
      </c>
      <c r="V57" s="2">
        <f t="shared" si="17"/>
        <v>-8298</v>
      </c>
      <c r="W57" s="4">
        <f>_xll.BDP($G57,$W$11)</f>
        <v>-2.4106400665004156E-2</v>
      </c>
      <c r="X57" s="2" t="e">
        <f>VLOOKUP($G57,DATA!$B$3:$G$2400,6,0)</f>
        <v>#N/A</v>
      </c>
      <c r="Y57" s="2" t="e">
        <f>VLOOKUP($G57,DATA!$B$3:$AY$2400,47,0)</f>
        <v>#N/A</v>
      </c>
      <c r="Z57" s="2" t="e">
        <f>VLOOKUP($G57,DATA!$B$3:$AY$2400,48,0)</f>
        <v>#N/A</v>
      </c>
      <c r="AA57" s="2" t="e">
        <f>VLOOKUP($G57,DATA!$B$3:$AY$2400,49,0)</f>
        <v>#N/A</v>
      </c>
      <c r="AB57" s="46" t="e">
        <f>VLOOKUP($G57,DATA!$B$3:$AY$2400,50,0)</f>
        <v>#N/A</v>
      </c>
      <c r="AC57" s="45">
        <f t="shared" si="9"/>
        <v>0</v>
      </c>
      <c r="AD57" s="61">
        <f>_xll.BDP($G57,$AD$11)</f>
        <v>22.023128509521484</v>
      </c>
      <c r="AE57" s="59">
        <f t="shared" si="10"/>
        <v>0.19984355813246979</v>
      </c>
      <c r="AF57" s="2" t="str">
        <f>_xll.BDP($G57,$AF$11)</f>
        <v>CANADA</v>
      </c>
      <c r="AG57" s="1" t="str">
        <f>_xll.BDP($G57,$AG$11)</f>
        <v>USD</v>
      </c>
      <c r="AH57" s="1" t="str">
        <f>_xll.BDP($G57,$AH$11)</f>
        <v>Barrick Gold Corp</v>
      </c>
      <c r="AI57" s="1" t="str">
        <f>_xll.BDP($G57,$AI$11)</f>
        <v>Basic Materials</v>
      </c>
      <c r="AJ57" s="1" t="str">
        <f>_xll.BDP($G57,$AJ$11)</f>
        <v>15/02/2023</v>
      </c>
      <c r="AK57" s="16">
        <f t="shared" ca="1" si="20"/>
        <v>9</v>
      </c>
      <c r="AL57" s="27">
        <f t="shared" ca="1" si="11"/>
        <v>44972</v>
      </c>
      <c r="AM57" s="1">
        <f>_xll.BDP($G57,$AM$11)</f>
        <v>0.37</v>
      </c>
      <c r="AN57" s="1" t="str">
        <f>_xll.BDP($G57,$AN$11)</f>
        <v>29/11/2022</v>
      </c>
      <c r="AO57" s="1" t="str">
        <f>_xll.BDP($G57,$AO$11)</f>
        <v>15/12/2022</v>
      </c>
    </row>
    <row r="58" spans="2:41" x14ac:dyDescent="0.25">
      <c r="B58" s="1">
        <v>47</v>
      </c>
      <c r="C58" s="1" t="str">
        <f>_xll.BDP($G58,$C$11)</f>
        <v>US92763W1036</v>
      </c>
      <c r="D58" s="30">
        <f ca="1">_xll.BDP($C58&amp;" ISIN","INTERVAL_HIGH","START_DATE_OVERRIDE",TEXT($D$8,"AAAAMMDD"),"END_DATE_OVERRIDE",TEXT($D$9,"AAAAMMDD"),"MARKET_DATA_OVERRIDE",$D$10)</f>
        <v>45.58</v>
      </c>
      <c r="E58" s="14">
        <f t="shared" si="6"/>
        <v>12.734002500000001</v>
      </c>
      <c r="F58" s="30">
        <f ca="1">_xll.BDP($C58&amp;" ISIN","INTERVAL_LOW","START_DATE_OVERRIDE",TEXT($D$8,"AAAAMMDD"),"END_DATE_OVERRIDE",TEXT($D$9,"AAAAMMDD"),"MARKET_DATA_OVERRIDE",$D$10)</f>
        <v>6.04</v>
      </c>
      <c r="G58" s="95" t="s">
        <v>27</v>
      </c>
      <c r="H58" s="53">
        <f t="shared" si="15"/>
        <v>1.3160954480019457E-2</v>
      </c>
      <c r="I58" s="1" t="str">
        <f>_xll.BDP($G58,$I$11)</f>
        <v>USD</v>
      </c>
      <c r="J58" s="13" t="str">
        <f>_xll.BDP($G58,$J$11)</f>
        <v>Vipshop Holdings Ltd</v>
      </c>
      <c r="K58" s="76">
        <f>VLOOKUP($G58,'CARTERA RD'!$I$10:$O$96,6,0)</f>
        <v>12000</v>
      </c>
      <c r="L58" s="29">
        <f t="shared" si="16"/>
        <v>168246.26865671642</v>
      </c>
      <c r="M58" s="29">
        <f>VLOOKUP($G58,'CARTERA RD'!$I$10:$P$97,8,0)</f>
        <v>152808.03</v>
      </c>
      <c r="N58" s="14">
        <f t="shared" ref="N58" si="21">M58/K58</f>
        <v>12.734002500000001</v>
      </c>
      <c r="O58" s="2">
        <f>_xll.BDP($G58,$O$11)</f>
        <v>15.03</v>
      </c>
      <c r="P58" s="69">
        <f t="shared" si="8"/>
        <v>0.1803044643661722</v>
      </c>
      <c r="Q58" s="2">
        <f>_xll.BDP($G58,$Q$11)</f>
        <v>2.6353658682606964</v>
      </c>
      <c r="R58" s="2">
        <f>_xll.BDP($G58,$R$11)</f>
        <v>11.062174595007937</v>
      </c>
      <c r="S58" s="2">
        <f>_xll.BDP($G58,$S$11)</f>
        <v>17.224541210778419</v>
      </c>
      <c r="T58" s="2">
        <f>_xll.BDP($G58,$T$11)/1000000</f>
        <v>8942.8163626849164</v>
      </c>
      <c r="U58" s="2">
        <f>_xll.BDP($G58,$U$11)</f>
        <v>46148.445310989082</v>
      </c>
      <c r="V58" s="2">
        <f t="shared" si="17"/>
        <v>-37205.628948304162</v>
      </c>
      <c r="W58" s="4" t="str">
        <f>_xll.BDP($G58,$W$11)</f>
        <v>#N/A N/A</v>
      </c>
      <c r="X58" s="2">
        <f>VLOOKUP($G58,DATA!$B$3:$G$2400,6,0)</f>
        <v>0.5428991908505495</v>
      </c>
      <c r="Y58" s="2" t="str">
        <f>VLOOKUP($G58,DATA!$B$3:$AY$2400,47,0)</f>
        <v>Tactical</v>
      </c>
      <c r="Z58" s="2">
        <f>VLOOKUP($G58,DATA!$B$3:$AY$2400,48,0)</f>
        <v>6.5</v>
      </c>
      <c r="AA58" s="2">
        <f>VLOOKUP($G58,DATA!$B$3:$AY$2400,49,0)</f>
        <v>4.333333333333333</v>
      </c>
      <c r="AB58" s="46">
        <f>VLOOKUP($G58,DATA!$B$3:$AY$2400,50,0)</f>
        <v>13</v>
      </c>
      <c r="AC58" s="45">
        <f t="shared" si="9"/>
        <v>-0.13506320691949436</v>
      </c>
      <c r="AD58" s="61">
        <f>_xll.BDP($G58,$AD$11)</f>
        <v>13.74571418762207</v>
      </c>
      <c r="AE58" s="59">
        <f t="shared" si="10"/>
        <v>-8.5448157842842876E-2</v>
      </c>
      <c r="AF58" s="2" t="str">
        <f>_xll.BDP($G58,$AF$11)</f>
        <v>CHINA</v>
      </c>
      <c r="AG58" s="1" t="str">
        <f>_xll.BDP($G58,$AG$11)</f>
        <v>USD</v>
      </c>
      <c r="AH58" s="1" t="str">
        <f>_xll.BDP($G58,$AH$11)</f>
        <v>Vipshop Holdings Ltd</v>
      </c>
      <c r="AI58" s="1" t="str">
        <f>_xll.BDP($G58,$AI$11)</f>
        <v>Consumer Discretionary</v>
      </c>
      <c r="AJ58" s="1" t="str">
        <f>_xll.BDP($G58,$AJ$11)</f>
        <v>23/02/2023</v>
      </c>
      <c r="AK58" s="16">
        <f t="shared" ref="AK58" ca="1" si="22">AJ58-$AK$11</f>
        <v>17</v>
      </c>
      <c r="AL58" s="27">
        <f t="shared" ref="AL58" ca="1" si="23">$AK$11+AK58</f>
        <v>44980</v>
      </c>
      <c r="AM58" s="1">
        <f>_xll.BDP($G58,$AM$11)</f>
        <v>0</v>
      </c>
      <c r="AN58" s="1" t="str">
        <f>_xll.BDP($G58,$AN$11)</f>
        <v>#N/A Field Not Applicable</v>
      </c>
      <c r="AO58" s="1" t="str">
        <f>_xll.BDP($G58,$AO$11)</f>
        <v>#N/A Field Not Applicable</v>
      </c>
    </row>
    <row r="59" spans="2:41" x14ac:dyDescent="0.25">
      <c r="B59" s="1">
        <v>48</v>
      </c>
      <c r="C59" s="1" t="str">
        <f>_xll.BDP($G59,$C$11)</f>
        <v>HK0941009539</v>
      </c>
      <c r="D59" s="30">
        <f ca="1">_xll.BDP($C59&amp;" ISIN","INTERVAL_HIGH","START_DATE_OVERRIDE",TEXT($D$8,"AAAAMMDD"),"END_DATE_OVERRIDE",TEXT($D$9,"AAAAMMDD"),"MARKET_DATA_OVERRIDE",$D$10)</f>
        <v>9.14</v>
      </c>
      <c r="E59" s="14">
        <f t="shared" si="6"/>
        <v>62.972788235294111</v>
      </c>
      <c r="F59" s="30">
        <f ca="1">_xll.BDP($C59&amp;" ISIN","INTERVAL_LOW","START_DATE_OVERRIDE",TEXT($D$8,"AAAAMMDD"),"END_DATE_OVERRIDE",TEXT($D$9,"AAAAMMDD"),"MARKET_DATA_OVERRIDE",$D$10)</f>
        <v>5.2</v>
      </c>
      <c r="G59" s="95" t="s">
        <v>1254</v>
      </c>
      <c r="H59" s="53">
        <f t="shared" si="15"/>
        <v>8.9479494708826074E-3</v>
      </c>
      <c r="I59" s="1" t="str">
        <f>_xll.BDP($G59,$I$11)</f>
        <v>HKD</v>
      </c>
      <c r="J59" s="13" t="str">
        <f>_xll.BDP($G59,$J$11)</f>
        <v>China Mobile Ltd</v>
      </c>
      <c r="K59" s="76">
        <f>VLOOKUP($G59,'CARTERA RD'!$I$10:$O$96,6,0)</f>
        <v>17000</v>
      </c>
      <c r="L59" s="29">
        <f t="shared" si="16"/>
        <v>114388.29249735488</v>
      </c>
      <c r="M59" s="29">
        <f>VLOOKUP($G59,'CARTERA RD'!$I$10:$P$97,8,0)</f>
        <v>1070537.3999999999</v>
      </c>
      <c r="N59" s="14">
        <f t="shared" ref="N59:N62" si="24">M59/K59</f>
        <v>62.972788235294111</v>
      </c>
      <c r="O59" s="2">
        <f>_xll.BDP($G59,$O$11)</f>
        <v>56.6</v>
      </c>
      <c r="P59" s="69">
        <f t="shared" si="8"/>
        <v>-0.10119908001345856</v>
      </c>
      <c r="Q59" s="2">
        <f>_xll.BDP($G59,$Q$11)</f>
        <v>1.0962975503384438</v>
      </c>
      <c r="R59" s="2">
        <f>_xll.BDP($G59,$R$11)</f>
        <v>8.0677102380378258</v>
      </c>
      <c r="S59" s="2">
        <f>_xll.BDP($G59,$S$11)</f>
        <v>10.494430668583563</v>
      </c>
      <c r="T59" s="2">
        <f>_xll.BDP($G59,$T$11)/1000000</f>
        <v>1239719.1813323726</v>
      </c>
      <c r="U59" s="2">
        <f>_xll.BDP($G59,$U$11)</f>
        <v>728228.35760011245</v>
      </c>
      <c r="V59" s="2">
        <f t="shared" si="17"/>
        <v>511490.82373226015</v>
      </c>
      <c r="W59" s="4">
        <f>_xll.BDP($G59,$W$11)</f>
        <v>-1.376277358700903</v>
      </c>
      <c r="X59" s="2">
        <f>VLOOKUP($G59,DATA!$B$3:$G$2400,6,0)</f>
        <v>0.34554113281746657</v>
      </c>
      <c r="Y59" s="2" t="str">
        <f>VLOOKUP($G59,DATA!$B$3:$AY$2400,47,0)</f>
        <v>Strategical</v>
      </c>
      <c r="Z59" s="2">
        <f>VLOOKUP($G59,DATA!$B$3:$AY$2400,48,0)</f>
        <v>61.538461538461533</v>
      </c>
      <c r="AA59" s="2">
        <f>VLOOKUP($G59,DATA!$B$3:$AY$2400,49,0)</f>
        <v>53.333333333333336</v>
      </c>
      <c r="AB59" s="46">
        <f>VLOOKUP($G59,DATA!$B$3:$AY$2400,50,0)</f>
        <v>110</v>
      </c>
      <c r="AC59" s="45">
        <f t="shared" si="9"/>
        <v>0.94346289752650181</v>
      </c>
      <c r="AD59" s="61">
        <f>_xll.BDP($G59,$AD$11)</f>
        <v>76.216667175292969</v>
      </c>
      <c r="AE59" s="59">
        <f t="shared" si="10"/>
        <v>0.34658422571188985</v>
      </c>
      <c r="AF59" s="2" t="str">
        <f>_xll.BDP($G59,$AF$11)</f>
        <v>HONG KONG</v>
      </c>
      <c r="AG59" s="1" t="str">
        <f>_xll.BDP($G59,$AG$11)</f>
        <v>HKD</v>
      </c>
      <c r="AH59" s="1" t="str">
        <f>_xll.BDP($G59,$AH$11)</f>
        <v>China Mobile Ltd</v>
      </c>
      <c r="AI59" s="1" t="str">
        <f>_xll.BDP($G59,$AI$11)</f>
        <v>Telecommunications</v>
      </c>
      <c r="AJ59" s="1" t="str">
        <f>_xll.BDP($G59,$AJ$11)</f>
        <v>23/03/2023</v>
      </c>
      <c r="AK59" s="16">
        <f t="shared" ref="AK59:AK62" ca="1" si="25">AJ59-$AK$11</f>
        <v>45</v>
      </c>
      <c r="AL59" s="27">
        <f t="shared" ref="AL59:AL62" ca="1" si="26">$AK$11+AK59</f>
        <v>45008</v>
      </c>
      <c r="AM59" s="1">
        <f>_xll.BDP($G59,$AM$11)</f>
        <v>3.343</v>
      </c>
      <c r="AN59" s="1" t="str">
        <f>_xll.BDP($G59,$AN$11)</f>
        <v>06/09/2022</v>
      </c>
      <c r="AO59" s="1" t="str">
        <f>_xll.BDP($G59,$AO$11)</f>
        <v>27/09/2022</v>
      </c>
    </row>
    <row r="60" spans="2:41" x14ac:dyDescent="0.25">
      <c r="B60" s="1">
        <v>49</v>
      </c>
      <c r="C60" s="1" t="str">
        <f>_xll.BDP($G60,$C$11)</f>
        <v>IT0003856405</v>
      </c>
      <c r="D60" s="30">
        <f ca="1">_xll.BDP($C60&amp;" ISIN","INTERVAL_HIGH","START_DATE_OVERRIDE",TEXT($D$8,"AAAAMMDD"),"END_DATE_OVERRIDE",TEXT($D$9,"AAAAMMDD"),"MARKET_DATA_OVERRIDE",$D$10)</f>
        <v>12.945</v>
      </c>
      <c r="E60" s="14">
        <f t="shared" si="6"/>
        <v>10.621242941176471</v>
      </c>
      <c r="F60" s="30">
        <f ca="1">_xll.BDP($C60&amp;" ISIN","INTERVAL_LOW","START_DATE_OVERRIDE",TEXT($D$8,"AAAAMMDD"),"END_DATE_OVERRIDE",TEXT($D$9,"AAAAMMDD"),"MARKET_DATA_OVERRIDE",$D$10)</f>
        <v>4.6500000000000004</v>
      </c>
      <c r="G60" s="95" t="s">
        <v>19</v>
      </c>
      <c r="H60" s="53">
        <f t="shared" si="15"/>
        <v>1.2609295370352732E-2</v>
      </c>
      <c r="I60" s="1" t="str">
        <f>_xll.BDP($G60,$I$11)</f>
        <v>EUR</v>
      </c>
      <c r="J60" s="13" t="str">
        <f>_xll.BDP($G60,$J$11)</f>
        <v>Leonardo SpA</v>
      </c>
      <c r="K60" s="76">
        <f>VLOOKUP($G60,'CARTERA RD'!$I$10:$O$96,6,0)</f>
        <v>17000</v>
      </c>
      <c r="L60" s="29">
        <f t="shared" si="16"/>
        <v>161194</v>
      </c>
      <c r="M60" s="29">
        <f>VLOOKUP($G60,'CARTERA RD'!$I$10:$P$97,8,0)</f>
        <v>180561.13</v>
      </c>
      <c r="N60" s="14">
        <f t="shared" si="24"/>
        <v>10.621242941176471</v>
      </c>
      <c r="O60" s="2">
        <f>_xll.BDP($G60,$O$11)</f>
        <v>9.4819999999999993</v>
      </c>
      <c r="P60" s="69">
        <f t="shared" si="8"/>
        <v>-0.1072607930621613</v>
      </c>
      <c r="Q60" s="2">
        <f>_xll.BDP($G60,$Q$11)</f>
        <v>4.2711834160424464</v>
      </c>
      <c r="R60" s="2">
        <f>_xll.BDP($G60,$R$11)</f>
        <v>8.054884129688979</v>
      </c>
      <c r="S60" s="2">
        <f>_xll.BDP($G60,$S$11)</f>
        <v>10.858565577062084</v>
      </c>
      <c r="T60" s="2">
        <f>_xll.BDP($G60,$T$11)/1000000</f>
        <v>5470.4590374899999</v>
      </c>
      <c r="U60" s="2">
        <f>_xll.BDP($G60,$U$11)</f>
        <v>10359.45903749</v>
      </c>
      <c r="V60" s="2">
        <f t="shared" si="17"/>
        <v>-4889</v>
      </c>
      <c r="W60" s="4">
        <f>_xll.BDP($G60,$W$11)</f>
        <v>3.5671313279530446</v>
      </c>
      <c r="X60" s="2" t="e">
        <f>VLOOKUP($G60,DATA!$B$3:$G$2400,6,0)</f>
        <v>#N/A</v>
      </c>
      <c r="Y60" s="2" t="e">
        <f>VLOOKUP($G60,DATA!$B$3:$AY$2400,47,0)</f>
        <v>#N/A</v>
      </c>
      <c r="Z60" s="2" t="e">
        <f>VLOOKUP($G60,DATA!$B$3:$AY$2400,48,0)</f>
        <v>#N/A</v>
      </c>
      <c r="AA60" s="2" t="e">
        <f>VLOOKUP($G60,DATA!$B$3:$AY$2400,49,0)</f>
        <v>#N/A</v>
      </c>
      <c r="AB60" s="46" t="e">
        <f>VLOOKUP($G60,DATA!$B$3:$AY$2400,50,0)</f>
        <v>#N/A</v>
      </c>
      <c r="AC60" s="45">
        <f t="shared" si="9"/>
        <v>0</v>
      </c>
      <c r="AD60" s="61">
        <f>_xll.BDP($G60,$AD$11)</f>
        <v>11.99333381652832</v>
      </c>
      <c r="AE60" s="59">
        <f t="shared" si="10"/>
        <v>0.2648527543269692</v>
      </c>
      <c r="AF60" s="2" t="str">
        <f>_xll.BDP($G60,$AF$11)</f>
        <v>ITALY</v>
      </c>
      <c r="AG60" s="1" t="str">
        <f>_xll.BDP($G60,$AG$11)</f>
        <v>EUR</v>
      </c>
      <c r="AH60" s="1" t="str">
        <f>_xll.BDP($G60,$AH$11)</f>
        <v>Leonardo SpA</v>
      </c>
      <c r="AI60" s="1" t="str">
        <f>_xll.BDP($G60,$AI$11)</f>
        <v>Industrials</v>
      </c>
      <c r="AJ60" s="1" t="str">
        <f>_xll.BDP($G60,$AJ$11)</f>
        <v>09/03/2023</v>
      </c>
      <c r="AK60" s="16">
        <f t="shared" ca="1" si="25"/>
        <v>31</v>
      </c>
      <c r="AL60" s="27">
        <f t="shared" ca="1" si="26"/>
        <v>44994</v>
      </c>
      <c r="AM60" s="1">
        <f>_xll.BDP($G60,$AM$11)</f>
        <v>0.14000000000000001</v>
      </c>
      <c r="AN60" s="1" t="str">
        <f>_xll.BDP($G60,$AN$11)</f>
        <v>20/06/2022</v>
      </c>
      <c r="AO60" s="1" t="str">
        <f>_xll.BDP($G60,$AO$11)</f>
        <v>22/06/2022</v>
      </c>
    </row>
    <row r="61" spans="2:41" x14ac:dyDescent="0.25">
      <c r="B61" s="1">
        <v>50</v>
      </c>
      <c r="C61" s="1" t="str">
        <f>_xll.BDP($G61,$C$11)</f>
        <v>BMG9456A1009</v>
      </c>
      <c r="D61" s="30">
        <f ca="1">_xll.BDP($C61&amp;" ISIN","INTERVAL_HIGH","START_DATE_OVERRIDE",TEXT($D$8,"AAAAMMDD"),"END_DATE_OVERRIDE",TEXT($D$9,"AAAAMMDD"),"MARKET_DATA_OVERRIDE",$D$10)</f>
        <v>29.94</v>
      </c>
      <c r="E61" s="14">
        <f t="shared" si="6"/>
        <v>7.2087500000000002</v>
      </c>
      <c r="F61" s="30">
        <f ca="1">_xll.BDP($C61&amp;" ISIN","INTERVAL_LOW","START_DATE_OVERRIDE",TEXT($D$8,"AAAAMMDD"),"END_DATE_OVERRIDE",TEXT($D$9,"AAAAMMDD"),"MARKET_DATA_OVERRIDE",$D$10)</f>
        <v>4.63</v>
      </c>
      <c r="G61" s="95" t="s">
        <v>1279</v>
      </c>
      <c r="H61" s="53">
        <f t="shared" si="15"/>
        <v>2.9920812680124077E-2</v>
      </c>
      <c r="I61" s="1" t="str">
        <f>_xll.BDP($G61,$I$11)</f>
        <v>USD</v>
      </c>
      <c r="J61" s="13" t="str">
        <f>_xll.BDP($G61,$J$11)</f>
        <v>Golar LNG Ltd</v>
      </c>
      <c r="K61" s="76">
        <f>VLOOKUP($G61,'CARTERA RD'!$I$10:$O$96,6,0)</f>
        <v>18000</v>
      </c>
      <c r="L61" s="29">
        <f t="shared" si="16"/>
        <v>382500</v>
      </c>
      <c r="M61" s="29">
        <f>VLOOKUP($G61,'CARTERA RD'!$I$10:$P$97,8,0)</f>
        <v>129757.5</v>
      </c>
      <c r="N61" s="14">
        <f t="shared" si="24"/>
        <v>7.2087500000000002</v>
      </c>
      <c r="O61" s="2">
        <f>_xll.BDP($G61,$O$11)</f>
        <v>22.78</v>
      </c>
      <c r="P61" s="69">
        <f t="shared" si="8"/>
        <v>2.1600485521068147</v>
      </c>
      <c r="Q61" s="2">
        <f>_xll.BDP($G61,$Q$11)</f>
        <v>7.9776486902816224</v>
      </c>
      <c r="R61" s="2">
        <f>_xll.BDP($G61,$R$11)</f>
        <v>3.0548288217001534</v>
      </c>
      <c r="S61" s="2">
        <f>_xll.BDP($G61,$S$11)</f>
        <v>34.892553286703972</v>
      </c>
      <c r="T61" s="2">
        <f>_xll.BDP($G61,$T$11)/1000000</f>
        <v>2481.54430972</v>
      </c>
      <c r="U61" s="2">
        <f>_xll.BDP($G61,$U$11)</f>
        <v>3744.9513097200002</v>
      </c>
      <c r="V61" s="2">
        <f t="shared" si="17"/>
        <v>-1263.4070000000002</v>
      </c>
      <c r="W61" s="4">
        <f>_xll.BDP($G61,$W$11)</f>
        <v>1.2433301992765997</v>
      </c>
      <c r="X61" s="2" t="e">
        <f>VLOOKUP($G61,DATA!$B$3:$G$2400,6,0)</f>
        <v>#N/A</v>
      </c>
      <c r="Y61" s="2" t="e">
        <f>VLOOKUP($G61,DATA!$B$3:$AY$2400,47,0)</f>
        <v>#N/A</v>
      </c>
      <c r="Z61" s="2" t="e">
        <f>VLOOKUP($G61,DATA!$B$3:$AY$2400,48,0)</f>
        <v>#N/A</v>
      </c>
      <c r="AA61" s="2" t="e">
        <f>VLOOKUP($G61,DATA!$B$3:$AY$2400,49,0)</f>
        <v>#N/A</v>
      </c>
      <c r="AB61" s="46" t="e">
        <f>VLOOKUP($G61,DATA!$B$3:$AY$2400,50,0)</f>
        <v>#N/A</v>
      </c>
      <c r="AC61" s="45">
        <f t="shared" si="9"/>
        <v>0</v>
      </c>
      <c r="AD61" s="61">
        <f>_xll.BDP($G61,$AD$11)</f>
        <v>33.961540222167969</v>
      </c>
      <c r="AE61" s="59">
        <f t="shared" si="10"/>
        <v>0.49084900009516974</v>
      </c>
      <c r="AF61" s="2" t="str">
        <f>_xll.BDP($G61,$AF$11)</f>
        <v>BERMUDA</v>
      </c>
      <c r="AG61" s="1" t="str">
        <f>_xll.BDP($G61,$AG$11)</f>
        <v>USD</v>
      </c>
      <c r="AH61" s="1" t="str">
        <f>_xll.BDP($G61,$AH$11)</f>
        <v>Golar LNG Ltd</v>
      </c>
      <c r="AI61" s="1" t="str">
        <f>_xll.BDP($G61,$AI$11)</f>
        <v>Energy</v>
      </c>
      <c r="AJ61" s="1" t="str">
        <f>_xll.BDP($G61,$AJ$11)</f>
        <v>28/02/2023</v>
      </c>
      <c r="AK61" s="16">
        <f t="shared" ca="1" si="25"/>
        <v>22</v>
      </c>
      <c r="AL61" s="27">
        <f t="shared" ca="1" si="26"/>
        <v>44985</v>
      </c>
      <c r="AM61" s="1">
        <f>_xll.BDP($G61,$AM$11)</f>
        <v>0</v>
      </c>
      <c r="AN61" s="1" t="str">
        <f>_xll.BDP($G61,$AN$11)</f>
        <v>28/05/2020</v>
      </c>
      <c r="AO61" s="1" t="str">
        <f>_xll.BDP($G61,$AO$11)</f>
        <v>#N/A Field Not Applicable</v>
      </c>
    </row>
    <row r="62" spans="2:41" x14ac:dyDescent="0.25">
      <c r="B62" s="1">
        <v>51</v>
      </c>
      <c r="C62" s="1" t="str">
        <f>_xll.BDP($G62,$C$11)</f>
        <v>ES0105065009</v>
      </c>
      <c r="D62" s="30">
        <f ca="1">_xll.BDP($C62&amp;" ISIN","INTERVAL_HIGH","START_DATE_OVERRIDE",TEXT($D$8,"AAAAMMDD"),"END_DATE_OVERRIDE",TEXT($D$9,"AAAAMMDD"),"MARKET_DATA_OVERRIDE",$D$10)</f>
        <v>4.95</v>
      </c>
      <c r="E62" s="14">
        <f t="shared" si="6"/>
        <v>4.5161470000000001</v>
      </c>
      <c r="F62" s="30">
        <f ca="1">_xll.BDP($C62&amp;" ISIN","INTERVAL_LOW","START_DATE_OVERRIDE",TEXT($D$8,"AAAAMMDD"),"END_DATE_OVERRIDE",TEXT($D$9,"AAAAMMDD"),"MARKET_DATA_OVERRIDE",$D$10)</f>
        <v>4.3437999999999999</v>
      </c>
      <c r="G62" s="95" t="s">
        <v>26</v>
      </c>
      <c r="H62" s="53">
        <f t="shared" si="15"/>
        <v>8.3895612024661621E-3</v>
      </c>
      <c r="I62" s="1" t="str">
        <f>_xll.BDP($G62,$I$11)</f>
        <v>EUR</v>
      </c>
      <c r="J62" s="13" t="str">
        <f>_xll.BDP($G62,$J$11)</f>
        <v>Talgo SA</v>
      </c>
      <c r="K62" s="76">
        <f>VLOOKUP($G62,'CARTERA RD'!$I$10:$O$96,6,0)</f>
        <v>30000</v>
      </c>
      <c r="L62" s="29">
        <f t="shared" si="16"/>
        <v>107250</v>
      </c>
      <c r="M62" s="29">
        <f>VLOOKUP($G62,'CARTERA RD'!$I$10:$P$97,8,0)</f>
        <v>135484.41</v>
      </c>
      <c r="N62" s="14">
        <f t="shared" si="24"/>
        <v>4.5161470000000001</v>
      </c>
      <c r="O62" s="2">
        <f>_xll.BDP($G62,$O$11)</f>
        <v>3.5750000000000002</v>
      </c>
      <c r="P62" s="69">
        <f t="shared" si="8"/>
        <v>-0.20839600659588797</v>
      </c>
      <c r="Q62" s="2">
        <f>_xll.BDP($G62,$Q$11)</f>
        <v>12.247449232884474</v>
      </c>
      <c r="R62" s="2">
        <f>_xll.BDP($G62,$R$11)</f>
        <v>19.833332962459984</v>
      </c>
      <c r="S62" s="2">
        <f>_xll.BDP($G62,$S$11)</f>
        <v>8.2253648651561857</v>
      </c>
      <c r="T62" s="2">
        <f>_xll.BDP($G62,$T$11)/1000000</f>
        <v>440.68945724999998</v>
      </c>
      <c r="U62" s="2">
        <f>_xll.BDP($G62,$U$11)</f>
        <v>634.61145724999994</v>
      </c>
      <c r="V62" s="2">
        <f t="shared" si="17"/>
        <v>-193.92199999999997</v>
      </c>
      <c r="W62" s="4">
        <f>_xll.BDP($G62,$W$11)</f>
        <v>3.7031873673552838</v>
      </c>
      <c r="X62" s="2" t="e">
        <f>VLOOKUP($G62,DATA!$B$3:$G$2400,6,0)</f>
        <v>#N/A</v>
      </c>
      <c r="Y62" s="2" t="e">
        <f>VLOOKUP($G62,DATA!$B$3:$AY$2400,47,0)</f>
        <v>#N/A</v>
      </c>
      <c r="Z62" s="2" t="e">
        <f>VLOOKUP($G62,DATA!$B$3:$AY$2400,48,0)</f>
        <v>#N/A</v>
      </c>
      <c r="AA62" s="2" t="e">
        <f>VLOOKUP($G62,DATA!$B$3:$AY$2400,49,0)</f>
        <v>#N/A</v>
      </c>
      <c r="AB62" s="46" t="e">
        <f>VLOOKUP($G62,DATA!$B$3:$AY$2400,50,0)</f>
        <v>#N/A</v>
      </c>
      <c r="AC62" s="45">
        <f t="shared" si="9"/>
        <v>0</v>
      </c>
      <c r="AD62" s="61">
        <f>_xll.BDP($G62,$AD$11)</f>
        <v>4.4175000190734863</v>
      </c>
      <c r="AE62" s="59">
        <f t="shared" si="10"/>
        <v>0.23566434099957645</v>
      </c>
      <c r="AF62" s="2" t="str">
        <f>_xll.BDP($G62,$AF$11)</f>
        <v>SPAIN</v>
      </c>
      <c r="AG62" s="1" t="str">
        <f>_xll.BDP($G62,$AG$11)</f>
        <v>EUR</v>
      </c>
      <c r="AH62" s="1" t="str">
        <f>_xll.BDP($G62,$AH$11)</f>
        <v>Talgo SA</v>
      </c>
      <c r="AI62" s="1" t="str">
        <f>_xll.BDP($G62,$AI$11)</f>
        <v>Industrials</v>
      </c>
      <c r="AJ62" s="1" t="str">
        <f>_xll.BDP($G62,$AJ$11)</f>
        <v>28/02/2023</v>
      </c>
      <c r="AK62" s="16">
        <f t="shared" ca="1" si="25"/>
        <v>22</v>
      </c>
      <c r="AL62" s="27">
        <f t="shared" ca="1" si="26"/>
        <v>44985</v>
      </c>
      <c r="AM62" s="1">
        <f>_xll.BDP($G62,$AM$11)</f>
        <v>0</v>
      </c>
      <c r="AN62" s="1" t="str">
        <f>_xll.BDP($G62,$AN$11)</f>
        <v>04/04/2022</v>
      </c>
      <c r="AO62" s="1" t="str">
        <f>_xll.BDP($G62,$AO$11)</f>
        <v>26/04/2022</v>
      </c>
    </row>
    <row r="63" spans="2:41" x14ac:dyDescent="0.25">
      <c r="B63" s="1">
        <v>52</v>
      </c>
      <c r="C63" s="1" t="str">
        <f>_xll.BDP($G63,$C$11)</f>
        <v>IT0005495657</v>
      </c>
      <c r="D63" s="30">
        <f ca="1">_xll.BDP($C63&amp;" ISIN","INTERVAL_HIGH","START_DATE_OVERRIDE",TEXT($D$8,"AAAAMMDD"),"END_DATE_OVERRIDE",TEXT($D$9,"AAAAMMDD"),"MARKET_DATA_OVERRIDE",$D$10)</f>
        <v>22.84</v>
      </c>
      <c r="E63" s="14">
        <f t="shared" ref="E63:E66" si="27">M63/K63</f>
        <v>4.6500000000000004</v>
      </c>
      <c r="F63" s="30">
        <f ca="1">_xll.BDP($C63&amp;" ISIN","INTERVAL_LOW","START_DATE_OVERRIDE",TEXT($D$8,"AAAAMMDD"),"END_DATE_OVERRIDE",TEXT($D$9,"AAAAMMDD"),"MARKET_DATA_OVERRIDE",$D$10)</f>
        <v>0.62250000000000005</v>
      </c>
      <c r="G63" s="95" t="s">
        <v>32</v>
      </c>
      <c r="H63" s="53">
        <f t="shared" si="15"/>
        <v>3.3173381023234032E-3</v>
      </c>
      <c r="I63" s="1" t="str">
        <f>_xll.BDP($G63,$I$11)</f>
        <v>EUR</v>
      </c>
      <c r="J63" s="13" t="str">
        <f>_xll.BDP($G63,$J$11)</f>
        <v>Saipem SpA</v>
      </c>
      <c r="K63" s="76">
        <f>VLOOKUP($G63,'CARTERA RD'!$I$10:$O$96,6,0)</f>
        <v>31000</v>
      </c>
      <c r="L63" s="29">
        <f t="shared" si="16"/>
        <v>42408</v>
      </c>
      <c r="M63" s="29">
        <f>VLOOKUP($G63,'CARTERA RD'!$I$10:$P$97,8,0)</f>
        <v>144150</v>
      </c>
      <c r="N63" s="14">
        <f t="shared" ref="N63:N66" si="28">M63/K63</f>
        <v>4.6500000000000004</v>
      </c>
      <c r="O63" s="2">
        <f>_xll.BDP($G63,$O$11)</f>
        <v>1.3680000000000001</v>
      </c>
      <c r="P63" s="69">
        <f t="shared" si="8"/>
        <v>-0.70580645161290323</v>
      </c>
      <c r="Q63" s="2" t="str">
        <f>_xll.BDP($G63,$Q$11)</f>
        <v>#N/A N/A</v>
      </c>
      <c r="R63" s="2" t="str">
        <f>_xll.BDP($G63,$R$11)</f>
        <v>#N/A N/A</v>
      </c>
      <c r="S63" s="2">
        <f>_xll.BDP($G63,$S$11)</f>
        <v>-79.93536224077566</v>
      </c>
      <c r="T63" s="2">
        <f>_xll.BDP($G63,$T$11)/1000000</f>
        <v>2704.0622698599996</v>
      </c>
      <c r="U63" s="2">
        <f>_xll.BDP($G63,$U$11)</f>
        <v>4565.06226986</v>
      </c>
      <c r="V63" s="2">
        <f t="shared" si="17"/>
        <v>-1861.0000000000005</v>
      </c>
      <c r="W63" s="4" t="str">
        <f>_xll.BDP($G63,$W$11)</f>
        <v>#N/A N/A</v>
      </c>
      <c r="X63" s="2" t="e">
        <f>VLOOKUP($G63,DATA!$B$3:$G$2400,6,0)</f>
        <v>#N/A</v>
      </c>
      <c r="Y63" s="2" t="e">
        <f>VLOOKUP($G63,DATA!$B$3:$AY$2400,47,0)</f>
        <v>#N/A</v>
      </c>
      <c r="Z63" s="2" t="e">
        <f>VLOOKUP($G63,DATA!$B$3:$AY$2400,48,0)</f>
        <v>#N/A</v>
      </c>
      <c r="AA63" s="2" t="e">
        <f>VLOOKUP($G63,DATA!$B$3:$AY$2400,49,0)</f>
        <v>#N/A</v>
      </c>
      <c r="AB63" s="46" t="e">
        <f>VLOOKUP($G63,DATA!$B$3:$AY$2400,50,0)</f>
        <v>#N/A</v>
      </c>
      <c r="AC63" s="45">
        <f t="shared" si="9"/>
        <v>0</v>
      </c>
      <c r="AD63" s="61">
        <f>_xll.BDP($G63,$AD$11)</f>
        <v>1.4789999723434448</v>
      </c>
      <c r="AE63" s="59">
        <f t="shared" si="10"/>
        <v>8.1140330660412818E-2</v>
      </c>
      <c r="AF63" s="2" t="str">
        <f>_xll.BDP($G63,$AF$11)</f>
        <v>ITALY</v>
      </c>
      <c r="AG63" s="1" t="str">
        <f>_xll.BDP($G63,$AG$11)</f>
        <v>EUR</v>
      </c>
      <c r="AH63" s="1" t="str">
        <f>_xll.BDP($G63,$AH$11)</f>
        <v>Saipem SpA</v>
      </c>
      <c r="AI63" s="1" t="str">
        <f>_xll.BDP($G63,$AI$11)</f>
        <v>Energy</v>
      </c>
      <c r="AJ63" s="1" t="str">
        <f>_xll.BDP($G63,$AJ$11)</f>
        <v>27/02/2023</v>
      </c>
      <c r="AK63" s="16">
        <f t="shared" ref="AK63:AK66" ca="1" si="29">AJ63-$AK$11</f>
        <v>21</v>
      </c>
      <c r="AL63" s="27">
        <f t="shared" ref="AL63:AL66" ca="1" si="30">$AK$11+AK63</f>
        <v>44984</v>
      </c>
      <c r="AM63" s="1">
        <f>_xll.BDP($G63,$AM$11)</f>
        <v>0</v>
      </c>
      <c r="AN63" s="1" t="str">
        <f>_xll.BDP($G63,$AN$11)</f>
        <v>18/05/2020</v>
      </c>
      <c r="AO63" s="1" t="str">
        <f>_xll.BDP($G63,$AO$11)</f>
        <v>20/05/2020</v>
      </c>
    </row>
    <row r="64" spans="2:41" x14ac:dyDescent="0.25">
      <c r="B64" s="1">
        <v>53</v>
      </c>
      <c r="C64" s="1" t="str">
        <f>_xll.BDP($G64,$C$11)</f>
        <v>MHY8564W1030</v>
      </c>
      <c r="D64" s="30">
        <f ca="1">_xll.BDP($C64&amp;" ISIN","INTERVAL_HIGH","START_DATE_OVERRIDE",TEXT($D$8,"AAAAMMDD"),"END_DATE_OVERRIDE",TEXT($D$9,"AAAAMMDD"),"MARKET_DATA_OVERRIDE",$D$10)</f>
        <v>5.26</v>
      </c>
      <c r="E64" s="14">
        <f t="shared" si="27"/>
        <v>4.3754558333333327</v>
      </c>
      <c r="F64" s="30">
        <f ca="1">_xll.BDP($C64&amp;" ISIN","INTERVAL_LOW","START_DATE_OVERRIDE",TEXT($D$8,"AAAAMMDD"),"END_DATE_OVERRIDE",TEXT($D$9,"AAAAMMDD"),"MARKET_DATA_OVERRIDE",$D$10)</f>
        <v>1.72</v>
      </c>
      <c r="G64" s="95" t="s">
        <v>43</v>
      </c>
      <c r="H64" s="53">
        <f t="shared" si="15"/>
        <v>2.2000597558914762E-2</v>
      </c>
      <c r="I64" s="1" t="str">
        <f>_xll.BDP($G64,$I$11)</f>
        <v>USD</v>
      </c>
      <c r="J64" s="13" t="str">
        <f>_xll.BDP($G64,$J$11)</f>
        <v>Teekay Corp</v>
      </c>
      <c r="K64" s="76">
        <f>VLOOKUP($G64,'CARTERA RD'!$I$10:$O$96,6,0)</f>
        <v>60000</v>
      </c>
      <c r="L64" s="29">
        <f t="shared" si="16"/>
        <v>281250</v>
      </c>
      <c r="M64" s="29">
        <f>VLOOKUP($G64,'CARTERA RD'!$I$10:$P$97,8,0)</f>
        <v>262527.34999999998</v>
      </c>
      <c r="N64" s="14">
        <f t="shared" si="28"/>
        <v>4.3754558333333327</v>
      </c>
      <c r="O64" s="2">
        <f>_xll.BDP($G64,$O$11)</f>
        <v>5.0250000000000004</v>
      </c>
      <c r="P64" s="69">
        <f t="shared" si="8"/>
        <v>0.14845177083454386</v>
      </c>
      <c r="Q64" s="2" t="str">
        <f>_xll.BDP($G64,$Q$11)</f>
        <v>#N/A N/A</v>
      </c>
      <c r="R64" s="2">
        <f>_xll.BDP($G64,$R$11)</f>
        <v>13.854353083058243</v>
      </c>
      <c r="S64" s="2">
        <f>_xll.BDP($G64,$S$11)</f>
        <v>-3.9279239990316932</v>
      </c>
      <c r="T64" s="2">
        <f>_xll.BDP($G64,$T$11)/1000000</f>
        <v>498.99478404999996</v>
      </c>
      <c r="U64" s="2">
        <f>_xll.BDP($G64,$U$11)</f>
        <v>1319.2957840499998</v>
      </c>
      <c r="V64" s="2">
        <f t="shared" si="17"/>
        <v>-820.30099999999993</v>
      </c>
      <c r="W64" s="4">
        <f>_xll.BDP($G64,$W$11)</f>
        <v>1.0495065645832726</v>
      </c>
      <c r="X64" s="2" t="e">
        <f>VLOOKUP($G64,DATA!$B$3:$G$2400,6,0)</f>
        <v>#N/A</v>
      </c>
      <c r="Y64" s="2" t="e">
        <f>VLOOKUP($G64,DATA!$B$3:$AY$2400,47,0)</f>
        <v>#N/A</v>
      </c>
      <c r="Z64" s="2" t="e">
        <f>VLOOKUP($G64,DATA!$B$3:$AY$2400,48,0)</f>
        <v>#N/A</v>
      </c>
      <c r="AA64" s="2" t="e">
        <f>VLOOKUP($G64,DATA!$B$3:$AY$2400,49,0)</f>
        <v>#N/A</v>
      </c>
      <c r="AB64" s="46" t="e">
        <f>VLOOKUP($G64,DATA!$B$3:$AY$2400,50,0)</f>
        <v>#N/A</v>
      </c>
      <c r="AC64" s="45">
        <f t="shared" si="9"/>
        <v>0</v>
      </c>
      <c r="AD64" s="61" t="str">
        <f>_xll.BDP($G64,$AD$11)</f>
        <v>#N/A N/A</v>
      </c>
      <c r="AE64" s="59">
        <f t="shared" si="10"/>
        <v>0</v>
      </c>
      <c r="AF64" s="2" t="str">
        <f>_xll.BDP($G64,$AF$11)</f>
        <v>BERMUDA</v>
      </c>
      <c r="AG64" s="1" t="str">
        <f>_xll.BDP($G64,$AG$11)</f>
        <v>USD</v>
      </c>
      <c r="AH64" s="1" t="str">
        <f>_xll.BDP($G64,$AH$11)</f>
        <v>Teekay Corp</v>
      </c>
      <c r="AI64" s="1" t="str">
        <f>_xll.BDP($G64,$AI$11)</f>
        <v>Industrials</v>
      </c>
      <c r="AJ64" s="1" t="str">
        <f>_xll.BDP($G64,$AJ$11)</f>
        <v>24/02/2023</v>
      </c>
      <c r="AK64" s="16">
        <f t="shared" ca="1" si="29"/>
        <v>18</v>
      </c>
      <c r="AL64" s="27">
        <f t="shared" ca="1" si="30"/>
        <v>44981</v>
      </c>
      <c r="AM64" s="1">
        <f>_xll.BDP($G64,$AM$11)</f>
        <v>0</v>
      </c>
      <c r="AN64" s="1" t="str">
        <f>_xll.BDP($G64,$AN$11)</f>
        <v>03/05/2019</v>
      </c>
      <c r="AO64" s="1" t="str">
        <f>_xll.BDP($G64,$AO$11)</f>
        <v>#N/A Field Not Applicable</v>
      </c>
    </row>
    <row r="65" spans="2:41" x14ac:dyDescent="0.25">
      <c r="B65" s="1">
        <v>54</v>
      </c>
      <c r="C65" s="1" t="str">
        <f>_xll.BDP($G65,$C$11)</f>
        <v>IT0004931058</v>
      </c>
      <c r="D65" s="30" t="str">
        <f ca="1">_xll.BDP($C65&amp;" ISIN","INTERVAL_HIGH","START_DATE_OVERRIDE",TEXT($D$8,"AAAAMMDD"),"END_DATE_OVERRIDE",TEXT($D$9,"AAAAMMDD"),"MARKET_DATA_OVERRIDE",$D$10)</f>
        <v>#N/A N/A</v>
      </c>
      <c r="E65" s="14">
        <f t="shared" si="27"/>
        <v>2.1696040000000001</v>
      </c>
      <c r="F65" s="30" t="str">
        <f ca="1">_xll.BDP($C65&amp;" ISIN","INTERVAL_LOW","START_DATE_OVERRIDE",TEXT($D$8,"AAAAMMDD"),"END_DATE_OVERRIDE",TEXT($D$9,"AAAAMMDD"),"MARKET_DATA_OVERRIDE",$D$10)</f>
        <v>#N/A N/A</v>
      </c>
      <c r="G65" s="95" t="s">
        <v>23</v>
      </c>
      <c r="H65" s="53">
        <f t="shared" si="15"/>
        <v>2.8943008344172308E-2</v>
      </c>
      <c r="I65" s="1" t="str">
        <f>_xll.BDP($G65,$I$11)</f>
        <v>EUR</v>
      </c>
      <c r="J65" s="13" t="str">
        <f>_xll.BDP($G65,$J$11)</f>
        <v>Maire Tecnimont SpA</v>
      </c>
      <c r="K65" s="76">
        <f>VLOOKUP($G65,'CARTERA RD'!$I$10:$O$96,6,0)</f>
        <v>100000</v>
      </c>
      <c r="L65" s="29">
        <f t="shared" si="16"/>
        <v>370000</v>
      </c>
      <c r="M65" s="29">
        <f>VLOOKUP($G65,'CARTERA RD'!$I$10:$P$97,8,0)</f>
        <v>216960.4</v>
      </c>
      <c r="N65" s="14">
        <f t="shared" si="28"/>
        <v>2.1696040000000001</v>
      </c>
      <c r="O65" s="2">
        <f>_xll.BDP($G65,$O$11)</f>
        <v>3.7</v>
      </c>
      <c r="P65" s="69">
        <f t="shared" si="8"/>
        <v>0.70538033668816991</v>
      </c>
      <c r="Q65" s="2">
        <f>_xll.BDP($G65,$Q$11)</f>
        <v>8.8634638529162579</v>
      </c>
      <c r="R65" s="2">
        <f>_xll.BDP($G65,$R$11)</f>
        <v>14.456550029998446</v>
      </c>
      <c r="S65" s="2">
        <f>_xll.BDP($G65,$S$11)</f>
        <v>19.538015344637259</v>
      </c>
      <c r="T65" s="2">
        <f>_xll.BDP($G65,$T$11)/1000000</f>
        <v>1215.3123175359999</v>
      </c>
      <c r="U65" s="2">
        <f>_xll.BDP($G65,$U$11)</f>
        <v>1343.3813175359999</v>
      </c>
      <c r="V65" s="2">
        <f t="shared" si="17"/>
        <v>-128.06899999999996</v>
      </c>
      <c r="W65" s="4">
        <f>_xll.BDP($G65,$W$11)</f>
        <v>0.51246197651864267</v>
      </c>
      <c r="X65" s="2" t="e">
        <f>VLOOKUP($G65,DATA!$B$3:$G$2400,6,0)</f>
        <v>#N/A</v>
      </c>
      <c r="Y65" s="2" t="e">
        <f>VLOOKUP($G65,DATA!$B$3:$AY$2400,47,0)</f>
        <v>#N/A</v>
      </c>
      <c r="Z65" s="2" t="e">
        <f>VLOOKUP($G65,DATA!$B$3:$AY$2400,48,0)</f>
        <v>#N/A</v>
      </c>
      <c r="AA65" s="2" t="e">
        <f>VLOOKUP($G65,DATA!$B$3:$AY$2400,49,0)</f>
        <v>#N/A</v>
      </c>
      <c r="AB65" s="46" t="e">
        <f>VLOOKUP($G65,DATA!$B$3:$AY$2400,50,0)</f>
        <v>#N/A</v>
      </c>
      <c r="AC65" s="45">
        <f t="shared" si="9"/>
        <v>0</v>
      </c>
      <c r="AD65" s="61">
        <f>_xll.BDP($G65,$AD$11)</f>
        <v>4.0857143402099609</v>
      </c>
      <c r="AE65" s="59">
        <f t="shared" si="10"/>
        <v>0.10424711897566508</v>
      </c>
      <c r="AF65" s="2" t="str">
        <f>_xll.BDP($G65,$AF$11)</f>
        <v>ITALY</v>
      </c>
      <c r="AG65" s="1" t="str">
        <f>_xll.BDP($G65,$AG$11)</f>
        <v>EUR</v>
      </c>
      <c r="AH65" s="1" t="str">
        <f>_xll.BDP($G65,$AH$11)</f>
        <v>Maire Tecnimont SpA</v>
      </c>
      <c r="AI65" s="1" t="str">
        <f>_xll.BDP($G65,$AI$11)</f>
        <v>Industrials</v>
      </c>
      <c r="AJ65" s="1" t="str">
        <f>_xll.BDP($G65,$AJ$11)</f>
        <v>01/03/2023</v>
      </c>
      <c r="AK65" s="16">
        <f t="shared" ca="1" si="29"/>
        <v>23</v>
      </c>
      <c r="AL65" s="27">
        <f t="shared" ca="1" si="30"/>
        <v>44986</v>
      </c>
      <c r="AM65" s="1">
        <f>_xll.BDP($G65,$AM$11)</f>
        <v>0.183</v>
      </c>
      <c r="AN65" s="1" t="str">
        <f>_xll.BDP($G65,$AN$11)</f>
        <v>19/04/2022</v>
      </c>
      <c r="AO65" s="1" t="str">
        <f>_xll.BDP($G65,$AO$11)</f>
        <v>21/04/2022</v>
      </c>
    </row>
    <row r="66" spans="2:41" x14ac:dyDescent="0.25">
      <c r="B66" s="1">
        <v>55</v>
      </c>
      <c r="C66" s="1" t="str">
        <f>_xll.BDP($G66,$C$11)</f>
        <v>BMG6955J1036</v>
      </c>
      <c r="D66" s="30">
        <f ca="1">_xll.BDP($C66&amp;" ISIN","INTERVAL_HIGH","START_DATE_OVERRIDE",TEXT($D$8,"AAAAMMDD"),"END_DATE_OVERRIDE",TEXT($D$9,"AAAAMMDD"),"MARKET_DATA_OVERRIDE",$D$10)</f>
        <v>1.38</v>
      </c>
      <c r="E66" s="14">
        <f t="shared" si="27"/>
        <v>4.0367671999999999</v>
      </c>
      <c r="F66" s="30">
        <f ca="1">_xll.BDP($C66&amp;" ISIN","INTERVAL_LOW","START_DATE_OVERRIDE",TEXT($D$8,"AAAAMMDD"),"END_DATE_OVERRIDE",TEXT($D$9,"AAAAMMDD"),"MARKET_DATA_OVERRIDE",$D$10)</f>
        <v>0.35</v>
      </c>
      <c r="G66" s="95" t="s">
        <v>47</v>
      </c>
      <c r="H66" s="53">
        <f t="shared" si="15"/>
        <v>2.1314383898631196E-2</v>
      </c>
      <c r="I66" s="1" t="str">
        <f>_xll.BDP($G66,$I$11)</f>
        <v>HKD</v>
      </c>
      <c r="J66" s="13" t="str">
        <f>_xll.BDP($G66,$J$11)</f>
        <v>PAX Global Technology Ltd</v>
      </c>
      <c r="K66" s="76">
        <f>VLOOKUP($G66,'CARTERA RD'!$I$10:$O$96,6,0)</f>
        <v>300000</v>
      </c>
      <c r="L66" s="29">
        <f t="shared" si="16"/>
        <v>272477.6204572203</v>
      </c>
      <c r="M66" s="29">
        <f>VLOOKUP($G66,'CARTERA RD'!$I$10:$P$97,8,0)</f>
        <v>1211030.1599999999</v>
      </c>
      <c r="N66" s="14">
        <f t="shared" si="28"/>
        <v>4.0367671999999999</v>
      </c>
      <c r="O66" s="2">
        <f>_xll.BDP($G66,$O$11)</f>
        <v>7.64</v>
      </c>
      <c r="P66" s="69">
        <f t="shared" si="8"/>
        <v>0.89260356653710415</v>
      </c>
      <c r="Q66" s="2">
        <f>_xll.BDP($G66,$Q$11)</f>
        <v>1.926909816523193</v>
      </c>
      <c r="R66" s="2">
        <f>_xll.BDP($G66,$R$11)</f>
        <v>6.5599274857408263</v>
      </c>
      <c r="S66" s="2">
        <f>_xll.BDP($G66,$S$11)</f>
        <v>19.7816971247798</v>
      </c>
      <c r="T66" s="2">
        <f>_xll.BDP($G66,$T$11)/1000000</f>
        <v>8249.7865999999995</v>
      </c>
      <c r="U66" s="2">
        <f>_xll.BDP($G66,$U$11)</f>
        <v>5308.6445999999996</v>
      </c>
      <c r="V66" s="2">
        <f t="shared" si="17"/>
        <v>2941.1419999999998</v>
      </c>
      <c r="W66" s="4">
        <f>_xll.BDP($G66,$W$11)</f>
        <v>-1.9461907224045687</v>
      </c>
      <c r="X66" s="2" t="e">
        <f>VLOOKUP($G66,DATA!$B$3:$G$2400,6,0)</f>
        <v>#N/A</v>
      </c>
      <c r="Y66" s="2" t="e">
        <f>VLOOKUP($G66,DATA!$B$3:$AY$2400,47,0)</f>
        <v>#N/A</v>
      </c>
      <c r="Z66" s="2" t="e">
        <f>VLOOKUP($G66,DATA!$B$3:$AY$2400,48,0)</f>
        <v>#N/A</v>
      </c>
      <c r="AA66" s="2" t="e">
        <f>VLOOKUP($G66,DATA!$B$3:$AY$2400,49,0)</f>
        <v>#N/A</v>
      </c>
      <c r="AB66" s="46" t="e">
        <f>VLOOKUP($G66,DATA!$B$3:$AY$2400,50,0)</f>
        <v>#N/A</v>
      </c>
      <c r="AC66" s="45">
        <f t="shared" si="9"/>
        <v>0</v>
      </c>
      <c r="AD66" s="61" t="str">
        <f>_xll.BDP($G66,$AD$11)</f>
        <v>#N/A N/A</v>
      </c>
      <c r="AE66" s="59">
        <f t="shared" si="10"/>
        <v>0</v>
      </c>
      <c r="AF66" s="2" t="str">
        <f>_xll.BDP($G66,$AF$11)</f>
        <v>HONG KONG</v>
      </c>
      <c r="AG66" s="1" t="str">
        <f>_xll.BDP($G66,$AG$11)</f>
        <v>HKD</v>
      </c>
      <c r="AH66" s="1" t="str">
        <f>_xll.BDP($G66,$AH$11)</f>
        <v>PAX Global Technology Ltd</v>
      </c>
      <c r="AI66" s="1" t="str">
        <f>_xll.BDP($G66,$AI$11)</f>
        <v>Technology</v>
      </c>
      <c r="AJ66" s="1" t="str">
        <f>_xll.BDP($G66,$AJ$11)</f>
        <v>23/03/2023</v>
      </c>
      <c r="AK66" s="16">
        <f t="shared" ca="1" si="29"/>
        <v>45</v>
      </c>
      <c r="AL66" s="27">
        <f t="shared" ca="1" si="30"/>
        <v>45008</v>
      </c>
      <c r="AM66" s="1">
        <f>_xll.BDP($G66,$AM$11)</f>
        <v>0.27</v>
      </c>
      <c r="AN66" s="1" t="str">
        <f>_xll.BDP($G66,$AN$11)</f>
        <v>26/08/2022</v>
      </c>
      <c r="AO66" s="1" t="str">
        <f>_xll.BDP($G66,$AO$11)</f>
        <v>16/09/2022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B3:AJ72"/>
  <sheetViews>
    <sheetView workbookViewId="0">
      <selection activeCell="S4" sqref="A4:S19"/>
    </sheetView>
  </sheetViews>
  <sheetFormatPr baseColWidth="10" defaultRowHeight="15" x14ac:dyDescent="0.25"/>
  <cols>
    <col min="5" max="5" width="13.5703125" bestFit="1" customWidth="1"/>
    <col min="8" max="8" width="14.28515625" bestFit="1" customWidth="1"/>
    <col min="9" max="9" width="23.7109375" bestFit="1" customWidth="1"/>
    <col min="10" max="10" width="14.85546875" bestFit="1" customWidth="1"/>
  </cols>
  <sheetData>
    <row r="3" spans="2:36" x14ac:dyDescent="0.25">
      <c r="B3" s="49" t="s">
        <v>484</v>
      </c>
      <c r="C3" s="50">
        <f ca="1">TODAY()</f>
        <v>44963</v>
      </c>
    </row>
    <row r="4" spans="2:36" x14ac:dyDescent="0.25">
      <c r="C4" s="50">
        <v>44196</v>
      </c>
    </row>
    <row r="5" spans="2:36" x14ac:dyDescent="0.25">
      <c r="C5" s="50">
        <f ca="1">WORKDAY(TODAY(),-2)</f>
        <v>44959</v>
      </c>
      <c r="E5" s="49">
        <v>485</v>
      </c>
      <c r="F5" s="49" t="s">
        <v>1332</v>
      </c>
      <c r="H5" s="54">
        <v>12783743.68</v>
      </c>
      <c r="I5" s="55" t="s">
        <v>485</v>
      </c>
      <c r="J5" s="100">
        <v>12783743.68</v>
      </c>
    </row>
    <row r="6" spans="2:36" x14ac:dyDescent="0.25">
      <c r="H6" s="56">
        <v>1062577.55</v>
      </c>
      <c r="I6" s="49" t="s">
        <v>530</v>
      </c>
      <c r="J6" s="100">
        <v>1062577.55</v>
      </c>
    </row>
    <row r="8" spans="2:36" x14ac:dyDescent="0.25">
      <c r="C8" s="49" t="s">
        <v>1331</v>
      </c>
    </row>
    <row r="9" spans="2:36" x14ac:dyDescent="0.25">
      <c r="C9" s="51" t="s">
        <v>486</v>
      </c>
      <c r="D9" s="51" t="s">
        <v>487</v>
      </c>
      <c r="E9" s="51" t="s">
        <v>488</v>
      </c>
      <c r="F9" s="51" t="s">
        <v>489</v>
      </c>
      <c r="G9" s="51" t="s">
        <v>490</v>
      </c>
      <c r="H9" s="51" t="s">
        <v>65</v>
      </c>
      <c r="I9" s="51" t="s">
        <v>0</v>
      </c>
      <c r="J9" s="51" t="s">
        <v>49</v>
      </c>
      <c r="K9" s="51" t="s">
        <v>491</v>
      </c>
      <c r="L9" s="51" t="s">
        <v>492</v>
      </c>
      <c r="M9" s="51" t="s">
        <v>493</v>
      </c>
      <c r="N9" s="51" t="s">
        <v>494</v>
      </c>
      <c r="O9" s="51" t="s">
        <v>495</v>
      </c>
      <c r="P9" s="51" t="s">
        <v>48</v>
      </c>
      <c r="Q9" s="51" t="s">
        <v>496</v>
      </c>
      <c r="R9" s="51" t="s">
        <v>497</v>
      </c>
      <c r="S9" s="51" t="s">
        <v>498</v>
      </c>
      <c r="T9" s="51" t="s">
        <v>499</v>
      </c>
      <c r="U9" s="51" t="s">
        <v>500</v>
      </c>
      <c r="V9" s="51" t="s">
        <v>501</v>
      </c>
      <c r="W9" s="51" t="s">
        <v>502</v>
      </c>
      <c r="X9" s="51" t="s">
        <v>503</v>
      </c>
      <c r="Y9" s="51" t="s">
        <v>504</v>
      </c>
      <c r="Z9" s="51" t="s">
        <v>505</v>
      </c>
      <c r="AA9" s="51" t="s">
        <v>506</v>
      </c>
      <c r="AB9" s="51" t="s">
        <v>507</v>
      </c>
      <c r="AC9" s="51" t="s">
        <v>508</v>
      </c>
      <c r="AD9" s="51" t="s">
        <v>509</v>
      </c>
      <c r="AE9" s="51" t="s">
        <v>510</v>
      </c>
      <c r="AF9" s="51" t="s">
        <v>511</v>
      </c>
      <c r="AG9" s="51" t="s">
        <v>512</v>
      </c>
      <c r="AH9" s="51" t="s">
        <v>513</v>
      </c>
      <c r="AI9" s="51" t="s">
        <v>514</v>
      </c>
      <c r="AJ9" s="51" t="s">
        <v>515</v>
      </c>
    </row>
    <row r="10" spans="2:36" hidden="1" x14ac:dyDescent="0.25">
      <c r="C10" s="49">
        <v>485</v>
      </c>
      <c r="D10" s="99">
        <v>44326</v>
      </c>
      <c r="E10" s="49" t="s">
        <v>516</v>
      </c>
      <c r="F10" s="49">
        <v>8962</v>
      </c>
      <c r="G10" s="49" t="s">
        <v>1333</v>
      </c>
      <c r="H10" s="49" t="s">
        <v>1334</v>
      </c>
      <c r="I10" s="49" t="s">
        <v>1335</v>
      </c>
      <c r="J10" s="49" t="s">
        <v>50</v>
      </c>
      <c r="K10" s="49" t="s">
        <v>517</v>
      </c>
      <c r="L10" s="49">
        <v>125</v>
      </c>
      <c r="M10" s="49" t="s">
        <v>1336</v>
      </c>
      <c r="N10" s="49">
        <v>-30</v>
      </c>
      <c r="O10" s="49">
        <v>-30</v>
      </c>
      <c r="P10" s="49">
        <v>-1176075</v>
      </c>
      <c r="Q10" s="49">
        <v>0</v>
      </c>
      <c r="R10" s="49">
        <v>0</v>
      </c>
      <c r="S10" s="49">
        <v>-1176075</v>
      </c>
      <c r="T10" s="49">
        <v>4011</v>
      </c>
      <c r="U10" s="49">
        <v>4011</v>
      </c>
      <c r="V10" s="49">
        <v>1</v>
      </c>
      <c r="W10" s="49" t="s">
        <v>518</v>
      </c>
      <c r="Y10" s="49">
        <v>-1203300</v>
      </c>
      <c r="Z10" s="49">
        <v>0</v>
      </c>
      <c r="AA10" s="49">
        <v>0</v>
      </c>
      <c r="AB10" s="49">
        <v>0</v>
      </c>
      <c r="AC10">
        <v>0</v>
      </c>
      <c r="AD10">
        <v>0</v>
      </c>
      <c r="AI10" s="49">
        <v>0</v>
      </c>
      <c r="AJ10" s="99">
        <v>44365</v>
      </c>
    </row>
    <row r="11" spans="2:36" hidden="1" x14ac:dyDescent="0.25">
      <c r="C11" s="49">
        <v>485</v>
      </c>
      <c r="D11" s="99">
        <v>44326</v>
      </c>
      <c r="E11" s="49" t="s">
        <v>516</v>
      </c>
      <c r="F11" s="49">
        <v>9009</v>
      </c>
      <c r="G11" s="49" t="s">
        <v>1337</v>
      </c>
      <c r="H11" s="49" t="s">
        <v>525</v>
      </c>
      <c r="I11" s="49" t="s">
        <v>1338</v>
      </c>
      <c r="J11" s="49" t="s">
        <v>51</v>
      </c>
      <c r="K11" s="49" t="s">
        <v>1303</v>
      </c>
      <c r="L11" s="49">
        <v>125</v>
      </c>
      <c r="M11" s="49" t="s">
        <v>1336</v>
      </c>
      <c r="N11" s="49">
        <v>-10</v>
      </c>
      <c r="O11" s="49">
        <v>-10</v>
      </c>
      <c r="P11" s="49">
        <v>-2085947.26</v>
      </c>
      <c r="Q11" s="49">
        <v>0</v>
      </c>
      <c r="R11" s="49">
        <v>0</v>
      </c>
      <c r="S11" s="49">
        <v>-2085947.26</v>
      </c>
      <c r="T11" s="49">
        <v>4183.3999999999996</v>
      </c>
      <c r="U11" s="49">
        <v>4183.3999999999996</v>
      </c>
      <c r="V11" s="49">
        <v>1</v>
      </c>
      <c r="W11" s="49" t="s">
        <v>518</v>
      </c>
      <c r="Y11" s="49">
        <v>-2091700</v>
      </c>
      <c r="Z11" s="49">
        <v>0</v>
      </c>
      <c r="AA11" s="49">
        <v>0</v>
      </c>
      <c r="AB11" s="49">
        <v>0</v>
      </c>
      <c r="AC11">
        <v>0</v>
      </c>
      <c r="AD11">
        <v>0</v>
      </c>
      <c r="AI11" s="49">
        <v>0</v>
      </c>
      <c r="AJ11" s="99">
        <v>44365</v>
      </c>
    </row>
    <row r="12" spans="2:36" hidden="1" x14ac:dyDescent="0.25">
      <c r="C12" s="49">
        <v>485</v>
      </c>
      <c r="D12" s="99">
        <v>44326</v>
      </c>
      <c r="E12" s="49" t="s">
        <v>516</v>
      </c>
      <c r="F12" s="49">
        <v>9005</v>
      </c>
      <c r="G12" s="49" t="s">
        <v>1339</v>
      </c>
      <c r="H12" s="49" t="s">
        <v>1340</v>
      </c>
      <c r="I12" s="49" t="s">
        <v>1341</v>
      </c>
      <c r="J12" s="49" t="s">
        <v>50</v>
      </c>
      <c r="K12" s="49" t="s">
        <v>517</v>
      </c>
      <c r="L12" s="49">
        <v>125</v>
      </c>
      <c r="M12" s="49" t="s">
        <v>1336</v>
      </c>
      <c r="N12" s="49">
        <v>-7</v>
      </c>
      <c r="O12" s="49">
        <v>-700000</v>
      </c>
      <c r="P12" s="49">
        <v>-1198400</v>
      </c>
      <c r="Q12" s="49">
        <v>0</v>
      </c>
      <c r="R12" s="49">
        <v>0</v>
      </c>
      <c r="S12" s="49">
        <v>-1198400</v>
      </c>
      <c r="T12" s="49">
        <v>170.29</v>
      </c>
      <c r="U12" s="49">
        <v>170.29</v>
      </c>
      <c r="V12" s="49">
        <v>1</v>
      </c>
      <c r="W12" s="49" t="s">
        <v>518</v>
      </c>
      <c r="Y12" s="49">
        <v>-1192030</v>
      </c>
      <c r="Z12" s="49">
        <v>0</v>
      </c>
      <c r="AA12" s="49">
        <v>8.7170889999999996</v>
      </c>
      <c r="AB12" s="49">
        <v>3203</v>
      </c>
      <c r="AC12">
        <v>8.7753424659999997</v>
      </c>
      <c r="AD12">
        <v>8.6904109589999994</v>
      </c>
      <c r="AI12" s="49">
        <v>0</v>
      </c>
      <c r="AJ12" s="99">
        <v>44355</v>
      </c>
    </row>
    <row r="13" spans="2:36" hidden="1" x14ac:dyDescent="0.25">
      <c r="C13" s="49">
        <v>485</v>
      </c>
      <c r="D13" s="99">
        <v>44326</v>
      </c>
      <c r="E13" s="49" t="s">
        <v>516</v>
      </c>
      <c r="F13" s="49">
        <v>9029</v>
      </c>
      <c r="G13" s="49" t="s">
        <v>1342</v>
      </c>
      <c r="H13" s="49" t="s">
        <v>525</v>
      </c>
      <c r="I13" s="49" t="s">
        <v>1343</v>
      </c>
      <c r="J13" s="49" t="s">
        <v>51</v>
      </c>
      <c r="K13" s="49" t="s">
        <v>1303</v>
      </c>
      <c r="L13" s="49">
        <v>125</v>
      </c>
      <c r="M13" s="49" t="s">
        <v>1336</v>
      </c>
      <c r="N13" s="49">
        <v>55</v>
      </c>
      <c r="O13" s="49">
        <v>55</v>
      </c>
      <c r="P13" s="49">
        <v>8242918.75</v>
      </c>
      <c r="Q13" s="49">
        <v>0</v>
      </c>
      <c r="R13" s="49">
        <v>0</v>
      </c>
      <c r="S13" s="49">
        <v>8242918.75</v>
      </c>
      <c r="T13" s="49">
        <v>1.2154</v>
      </c>
      <c r="U13" s="49">
        <v>1.2154</v>
      </c>
      <c r="V13" s="49">
        <v>1</v>
      </c>
      <c r="W13" s="49" t="s">
        <v>518</v>
      </c>
      <c r="Y13" s="49">
        <v>8355875</v>
      </c>
      <c r="Z13" s="49">
        <v>0</v>
      </c>
      <c r="AA13" s="49">
        <v>0</v>
      </c>
      <c r="AB13" s="49">
        <v>0</v>
      </c>
      <c r="AI13" s="49">
        <v>0</v>
      </c>
      <c r="AJ13" s="99">
        <v>44361</v>
      </c>
    </row>
    <row r="14" spans="2:36" x14ac:dyDescent="0.25">
      <c r="C14" s="49">
        <v>485</v>
      </c>
      <c r="D14" s="99">
        <v>44326</v>
      </c>
      <c r="E14" s="49" t="s">
        <v>519</v>
      </c>
      <c r="F14" s="49">
        <v>8074</v>
      </c>
      <c r="G14" s="49" t="s">
        <v>626</v>
      </c>
      <c r="H14" s="49" t="s">
        <v>1344</v>
      </c>
      <c r="I14" s="49" t="s">
        <v>36</v>
      </c>
      <c r="J14" s="49" t="s">
        <v>51</v>
      </c>
      <c r="K14" s="49" t="s">
        <v>1303</v>
      </c>
      <c r="L14" s="49">
        <v>20</v>
      </c>
      <c r="M14" s="49" t="s">
        <v>1301</v>
      </c>
      <c r="N14" s="49">
        <v>150</v>
      </c>
      <c r="O14" s="49">
        <v>1.2</v>
      </c>
      <c r="P14" s="49">
        <v>205498.16</v>
      </c>
      <c r="Q14" s="49">
        <v>0</v>
      </c>
      <c r="R14" s="49">
        <v>0</v>
      </c>
      <c r="S14" s="49">
        <v>205498.16</v>
      </c>
      <c r="T14" s="49">
        <v>2263.1</v>
      </c>
      <c r="U14" s="49">
        <v>2263.1</v>
      </c>
      <c r="V14" s="49">
        <v>1</v>
      </c>
      <c r="W14" s="49" t="s">
        <v>518</v>
      </c>
      <c r="Y14" s="49">
        <v>339465</v>
      </c>
      <c r="Z14" s="49">
        <v>0</v>
      </c>
      <c r="AA14" s="49">
        <v>0</v>
      </c>
      <c r="AB14" s="49">
        <v>0</v>
      </c>
      <c r="AI14" s="49">
        <v>0</v>
      </c>
      <c r="AJ14" s="99"/>
    </row>
    <row r="15" spans="2:36" x14ac:dyDescent="0.25">
      <c r="C15" s="49">
        <v>485</v>
      </c>
      <c r="D15" s="99">
        <v>44326</v>
      </c>
      <c r="E15" s="49" t="s">
        <v>519</v>
      </c>
      <c r="F15" s="49">
        <v>1184</v>
      </c>
      <c r="G15" s="49" t="s">
        <v>1237</v>
      </c>
      <c r="H15" s="49" t="s">
        <v>73</v>
      </c>
      <c r="I15" s="49" t="s">
        <v>34</v>
      </c>
      <c r="J15" s="49" t="s">
        <v>50</v>
      </c>
      <c r="K15" s="49" t="s">
        <v>522</v>
      </c>
      <c r="L15" s="49">
        <v>73</v>
      </c>
      <c r="M15" s="49" t="s">
        <v>1295</v>
      </c>
      <c r="N15" s="49">
        <v>260</v>
      </c>
      <c r="O15" s="49">
        <v>260</v>
      </c>
      <c r="P15" s="49">
        <v>262772.49</v>
      </c>
      <c r="Q15" s="49">
        <v>0</v>
      </c>
      <c r="R15" s="49">
        <v>0</v>
      </c>
      <c r="S15" s="49">
        <v>262772.49</v>
      </c>
      <c r="T15" s="49">
        <v>975</v>
      </c>
      <c r="U15" s="49">
        <v>975</v>
      </c>
      <c r="V15" s="49">
        <v>1</v>
      </c>
      <c r="W15" s="49" t="s">
        <v>518</v>
      </c>
      <c r="Y15" s="49">
        <v>253500</v>
      </c>
      <c r="Z15" s="49">
        <v>0</v>
      </c>
      <c r="AA15" s="49">
        <v>0</v>
      </c>
      <c r="AB15" s="49">
        <v>0</v>
      </c>
      <c r="AI15" s="49">
        <v>0</v>
      </c>
      <c r="AJ15" s="99"/>
    </row>
    <row r="16" spans="2:36" x14ac:dyDescent="0.25">
      <c r="C16" s="49">
        <v>485</v>
      </c>
      <c r="D16" s="99">
        <v>44326</v>
      </c>
      <c r="E16" s="49" t="s">
        <v>519</v>
      </c>
      <c r="F16" s="49">
        <v>3856</v>
      </c>
      <c r="G16" s="49" t="s">
        <v>1345</v>
      </c>
      <c r="H16" s="49" t="s">
        <v>79</v>
      </c>
      <c r="I16" s="49" t="s">
        <v>16</v>
      </c>
      <c r="J16" s="49" t="s">
        <v>51</v>
      </c>
      <c r="K16" s="49" t="s">
        <v>1303</v>
      </c>
      <c r="L16" s="49">
        <v>20</v>
      </c>
      <c r="M16" s="49" t="s">
        <v>1301</v>
      </c>
      <c r="N16" s="49">
        <v>320</v>
      </c>
      <c r="O16" s="49">
        <v>320</v>
      </c>
      <c r="P16" s="49">
        <v>238616.6</v>
      </c>
      <c r="Q16" s="49">
        <v>0</v>
      </c>
      <c r="R16" s="49">
        <v>0</v>
      </c>
      <c r="S16" s="49">
        <v>238616.6</v>
      </c>
      <c r="T16" s="49">
        <v>2291.75</v>
      </c>
      <c r="U16" s="49">
        <v>2291.75</v>
      </c>
      <c r="V16" s="49">
        <v>1</v>
      </c>
      <c r="W16" s="49" t="s">
        <v>518</v>
      </c>
      <c r="Y16" s="49">
        <v>733360</v>
      </c>
      <c r="Z16" s="49">
        <v>0</v>
      </c>
      <c r="AA16" s="49">
        <v>0</v>
      </c>
      <c r="AB16" s="49">
        <v>0</v>
      </c>
      <c r="AI16" s="49">
        <v>0</v>
      </c>
      <c r="AJ16" s="99"/>
    </row>
    <row r="17" spans="3:36" x14ac:dyDescent="0.25">
      <c r="C17" s="49">
        <v>485</v>
      </c>
      <c r="D17" s="99">
        <v>44326</v>
      </c>
      <c r="E17" s="49" t="s">
        <v>519</v>
      </c>
      <c r="F17" s="49">
        <v>2258</v>
      </c>
      <c r="G17" s="49" t="s">
        <v>1310</v>
      </c>
      <c r="H17" s="49" t="s">
        <v>1289</v>
      </c>
      <c r="I17" s="49" t="s">
        <v>1290</v>
      </c>
      <c r="J17" s="49" t="s">
        <v>50</v>
      </c>
      <c r="K17" s="49" t="s">
        <v>517</v>
      </c>
      <c r="L17" s="49">
        <v>72</v>
      </c>
      <c r="M17" s="49" t="s">
        <v>1297</v>
      </c>
      <c r="N17" s="49">
        <v>600</v>
      </c>
      <c r="O17" s="49">
        <v>150</v>
      </c>
      <c r="P17" s="49">
        <v>55903.44</v>
      </c>
      <c r="Q17" s="49">
        <v>0</v>
      </c>
      <c r="R17" s="49">
        <v>0</v>
      </c>
      <c r="S17" s="49">
        <v>55903.44</v>
      </c>
      <c r="T17" s="49">
        <v>115.6</v>
      </c>
      <c r="U17" s="49">
        <v>115.6</v>
      </c>
      <c r="V17" s="49">
        <v>1</v>
      </c>
      <c r="W17" s="49" t="s">
        <v>518</v>
      </c>
      <c r="Y17" s="49">
        <v>69360</v>
      </c>
      <c r="Z17" s="49">
        <v>0</v>
      </c>
      <c r="AA17" s="49">
        <v>0</v>
      </c>
      <c r="AB17" s="49">
        <v>0</v>
      </c>
      <c r="AI17" s="49">
        <v>0</v>
      </c>
      <c r="AJ17" s="99"/>
    </row>
    <row r="18" spans="3:36" x14ac:dyDescent="0.25">
      <c r="C18" s="49">
        <v>485</v>
      </c>
      <c r="D18" s="99">
        <v>44326</v>
      </c>
      <c r="E18" s="49" t="s">
        <v>519</v>
      </c>
      <c r="F18" s="49">
        <v>7795</v>
      </c>
      <c r="G18" s="49" t="s">
        <v>1211</v>
      </c>
      <c r="H18" s="49" t="s">
        <v>1346</v>
      </c>
      <c r="I18" s="49" t="s">
        <v>21</v>
      </c>
      <c r="J18" s="49" t="s">
        <v>51</v>
      </c>
      <c r="K18" s="49" t="s">
        <v>1303</v>
      </c>
      <c r="L18" s="49">
        <v>73</v>
      </c>
      <c r="M18" s="49" t="s">
        <v>1295</v>
      </c>
      <c r="N18" s="49">
        <v>800</v>
      </c>
      <c r="O18" s="49">
        <v>8</v>
      </c>
      <c r="P18" s="49">
        <v>68624.72</v>
      </c>
      <c r="Q18" s="49">
        <v>0</v>
      </c>
      <c r="R18" s="49">
        <v>0</v>
      </c>
      <c r="S18" s="49">
        <v>68624.72</v>
      </c>
      <c r="T18" s="49">
        <v>307.82</v>
      </c>
      <c r="U18" s="49">
        <v>307.82</v>
      </c>
      <c r="V18" s="49">
        <v>1</v>
      </c>
      <c r="W18" s="49" t="s">
        <v>518</v>
      </c>
      <c r="Y18" s="49">
        <v>246256</v>
      </c>
      <c r="Z18" s="49">
        <v>0</v>
      </c>
      <c r="AA18" s="49">
        <v>0</v>
      </c>
      <c r="AB18" s="49">
        <v>0</v>
      </c>
      <c r="AI18" s="49">
        <v>0</v>
      </c>
      <c r="AJ18" s="99"/>
    </row>
    <row r="19" spans="3:36" x14ac:dyDescent="0.25">
      <c r="C19" s="49">
        <v>485</v>
      </c>
      <c r="D19" s="99">
        <v>44326</v>
      </c>
      <c r="E19" s="49" t="s">
        <v>519</v>
      </c>
      <c r="F19" s="49">
        <v>1295</v>
      </c>
      <c r="G19" s="49" t="s">
        <v>1292</v>
      </c>
      <c r="H19" s="49" t="s">
        <v>82</v>
      </c>
      <c r="I19" s="49" t="s">
        <v>46</v>
      </c>
      <c r="J19" s="49" t="s">
        <v>52</v>
      </c>
      <c r="K19" s="49" t="s">
        <v>524</v>
      </c>
      <c r="L19" s="49">
        <v>120</v>
      </c>
      <c r="M19" s="49" t="s">
        <v>1293</v>
      </c>
      <c r="N19" s="49">
        <v>800</v>
      </c>
      <c r="O19" s="49">
        <v>305</v>
      </c>
      <c r="P19" s="49">
        <v>227360.1</v>
      </c>
      <c r="Q19" s="49">
        <v>0</v>
      </c>
      <c r="R19" s="49">
        <v>0</v>
      </c>
      <c r="S19" s="49">
        <v>227360.1</v>
      </c>
      <c r="T19" s="49">
        <v>301.75</v>
      </c>
      <c r="U19" s="49">
        <v>301.75</v>
      </c>
      <c r="V19" s="49">
        <v>1</v>
      </c>
      <c r="W19" s="49" t="s">
        <v>518</v>
      </c>
      <c r="Y19" s="49">
        <v>241400</v>
      </c>
      <c r="Z19" s="49">
        <v>0</v>
      </c>
      <c r="AA19" s="49">
        <v>0</v>
      </c>
      <c r="AB19" s="49">
        <v>0</v>
      </c>
      <c r="AI19" s="49">
        <v>0</v>
      </c>
      <c r="AJ19" s="99"/>
    </row>
    <row r="20" spans="3:36" x14ac:dyDescent="0.25">
      <c r="C20" s="49">
        <v>485</v>
      </c>
      <c r="D20" s="99">
        <v>44326</v>
      </c>
      <c r="E20" s="49" t="s">
        <v>519</v>
      </c>
      <c r="F20" s="49">
        <v>9093</v>
      </c>
      <c r="G20" s="49" t="s">
        <v>1347</v>
      </c>
      <c r="H20" s="49" t="s">
        <v>1348</v>
      </c>
      <c r="I20" s="49" t="s">
        <v>1349</v>
      </c>
      <c r="J20" s="49" t="s">
        <v>51</v>
      </c>
      <c r="K20" s="49" t="s">
        <v>1303</v>
      </c>
      <c r="L20" s="49">
        <v>120</v>
      </c>
      <c r="M20" s="49" t="s">
        <v>1293</v>
      </c>
      <c r="N20" s="49">
        <v>820</v>
      </c>
      <c r="O20" s="49">
        <v>0.82</v>
      </c>
      <c r="P20" s="49">
        <v>49200</v>
      </c>
      <c r="Q20" s="49">
        <v>0</v>
      </c>
      <c r="R20" s="49">
        <v>0</v>
      </c>
      <c r="S20" s="49">
        <v>49200</v>
      </c>
      <c r="T20" s="49">
        <v>46.96</v>
      </c>
      <c r="U20" s="49">
        <v>46.96</v>
      </c>
      <c r="V20" s="49">
        <v>1</v>
      </c>
      <c r="W20" s="49" t="s">
        <v>518</v>
      </c>
      <c r="Y20" s="49">
        <v>38507.199999999997</v>
      </c>
      <c r="Z20" s="49">
        <v>0</v>
      </c>
      <c r="AA20" s="49">
        <v>0</v>
      </c>
      <c r="AB20" s="49">
        <v>0</v>
      </c>
      <c r="AI20" s="49">
        <v>0</v>
      </c>
      <c r="AJ20" s="99"/>
    </row>
    <row r="21" spans="3:36" x14ac:dyDescent="0.25">
      <c r="C21" s="49">
        <v>485</v>
      </c>
      <c r="D21" s="99">
        <v>44326</v>
      </c>
      <c r="E21" s="49" t="s">
        <v>519</v>
      </c>
      <c r="F21" s="49">
        <v>3099</v>
      </c>
      <c r="G21" s="49" t="s">
        <v>1313</v>
      </c>
      <c r="H21" s="49" t="s">
        <v>1291</v>
      </c>
      <c r="I21" s="49" t="s">
        <v>1285</v>
      </c>
      <c r="J21" s="49" t="s">
        <v>50</v>
      </c>
      <c r="K21" s="49" t="s">
        <v>522</v>
      </c>
      <c r="L21" s="49">
        <v>119</v>
      </c>
      <c r="M21" s="49" t="s">
        <v>1314</v>
      </c>
      <c r="N21" s="49">
        <v>1000</v>
      </c>
      <c r="O21" s="49">
        <v>5500</v>
      </c>
      <c r="P21" s="49">
        <v>136600</v>
      </c>
      <c r="Q21" s="49">
        <v>0</v>
      </c>
      <c r="R21" s="49">
        <v>0</v>
      </c>
      <c r="S21" s="49">
        <v>136600</v>
      </c>
      <c r="T21" s="49">
        <v>143.30000000000001</v>
      </c>
      <c r="U21" s="49">
        <v>143.30000000000001</v>
      </c>
      <c r="V21" s="49">
        <v>1</v>
      </c>
      <c r="W21" s="49" t="s">
        <v>518</v>
      </c>
      <c r="Y21" s="49">
        <v>143300</v>
      </c>
      <c r="Z21" s="49">
        <v>0</v>
      </c>
      <c r="AA21" s="49">
        <v>0</v>
      </c>
      <c r="AB21" s="49">
        <v>0</v>
      </c>
      <c r="AI21" s="49">
        <v>0</v>
      </c>
      <c r="AJ21" s="99"/>
    </row>
    <row r="22" spans="3:36" x14ac:dyDescent="0.25">
      <c r="C22" s="49">
        <v>485</v>
      </c>
      <c r="D22" s="99">
        <v>44326</v>
      </c>
      <c r="E22" s="49" t="s">
        <v>519</v>
      </c>
      <c r="F22" s="49">
        <v>5722</v>
      </c>
      <c r="G22" s="49" t="s">
        <v>1328</v>
      </c>
      <c r="H22" s="49" t="s">
        <v>1329</v>
      </c>
      <c r="I22" s="49" t="s">
        <v>1330</v>
      </c>
      <c r="J22" s="49" t="s">
        <v>51</v>
      </c>
      <c r="K22" s="49" t="s">
        <v>1303</v>
      </c>
      <c r="L22" s="49">
        <v>120</v>
      </c>
      <c r="M22" s="49" t="s">
        <v>1293</v>
      </c>
      <c r="N22" s="49">
        <v>1000</v>
      </c>
      <c r="O22" s="49">
        <v>10</v>
      </c>
      <c r="P22" s="49">
        <v>305145.40999999997</v>
      </c>
      <c r="Q22" s="49">
        <v>0</v>
      </c>
      <c r="R22" s="49">
        <v>0</v>
      </c>
      <c r="S22" s="49">
        <v>305145.40999999997</v>
      </c>
      <c r="T22" s="49">
        <v>333.62</v>
      </c>
      <c r="U22" s="49">
        <v>333.62</v>
      </c>
      <c r="V22" s="49">
        <v>1</v>
      </c>
      <c r="W22" s="49" t="s">
        <v>518</v>
      </c>
      <c r="Y22" s="49">
        <v>333620</v>
      </c>
      <c r="Z22" s="49">
        <v>0</v>
      </c>
      <c r="AA22" s="49">
        <v>0</v>
      </c>
      <c r="AB22" s="49">
        <v>0</v>
      </c>
      <c r="AI22" s="49">
        <v>0</v>
      </c>
      <c r="AJ22" s="99"/>
    </row>
    <row r="23" spans="3:36" x14ac:dyDescent="0.25">
      <c r="C23" s="49">
        <v>485</v>
      </c>
      <c r="D23" s="99">
        <v>44326</v>
      </c>
      <c r="E23" s="49" t="s">
        <v>519</v>
      </c>
      <c r="F23" s="49">
        <v>4189</v>
      </c>
      <c r="G23" s="49" t="s">
        <v>1324</v>
      </c>
      <c r="H23" s="49" t="s">
        <v>1325</v>
      </c>
      <c r="I23" s="49" t="s">
        <v>1326</v>
      </c>
      <c r="J23" s="49" t="s">
        <v>51</v>
      </c>
      <c r="K23" s="49" t="s">
        <v>1303</v>
      </c>
      <c r="L23" s="49">
        <v>120</v>
      </c>
      <c r="M23" s="49" t="s">
        <v>1293</v>
      </c>
      <c r="N23" s="49">
        <v>1000</v>
      </c>
      <c r="O23" s="49">
        <v>1000</v>
      </c>
      <c r="P23" s="49">
        <v>363134.05</v>
      </c>
      <c r="Q23" s="49">
        <v>0</v>
      </c>
      <c r="R23" s="49">
        <v>0</v>
      </c>
      <c r="S23" s="49">
        <v>363134.05</v>
      </c>
      <c r="T23" s="49">
        <v>390.36</v>
      </c>
      <c r="U23" s="49">
        <v>390.36</v>
      </c>
      <c r="V23" s="49">
        <v>1</v>
      </c>
      <c r="W23" s="49" t="s">
        <v>518</v>
      </c>
      <c r="Y23" s="49">
        <v>390360</v>
      </c>
      <c r="Z23" s="49">
        <v>0</v>
      </c>
      <c r="AA23" s="49">
        <v>0</v>
      </c>
      <c r="AB23" s="49">
        <v>0</v>
      </c>
      <c r="AI23" s="49">
        <v>0</v>
      </c>
      <c r="AJ23" s="99"/>
    </row>
    <row r="24" spans="3:36" x14ac:dyDescent="0.25">
      <c r="C24" s="49">
        <v>485</v>
      </c>
      <c r="D24" s="99">
        <v>44326</v>
      </c>
      <c r="E24" s="49" t="s">
        <v>519</v>
      </c>
      <c r="F24" s="49">
        <v>7736</v>
      </c>
      <c r="G24" s="49" t="s">
        <v>628</v>
      </c>
      <c r="H24" s="49" t="s">
        <v>1350</v>
      </c>
      <c r="I24" s="49" t="s">
        <v>24</v>
      </c>
      <c r="J24" s="49" t="s">
        <v>51</v>
      </c>
      <c r="K24" s="49" t="s">
        <v>1303</v>
      </c>
      <c r="L24" s="49">
        <v>20</v>
      </c>
      <c r="M24" s="49" t="s">
        <v>1301</v>
      </c>
      <c r="N24" s="49">
        <v>1380</v>
      </c>
      <c r="O24" s="49">
        <v>1380</v>
      </c>
      <c r="P24" s="49">
        <v>177040.34</v>
      </c>
      <c r="Q24" s="49">
        <v>0</v>
      </c>
      <c r="R24" s="49">
        <v>0</v>
      </c>
      <c r="S24" s="49">
        <v>177040.34</v>
      </c>
      <c r="T24" s="49">
        <v>341.34</v>
      </c>
      <c r="U24" s="49">
        <v>341.34</v>
      </c>
      <c r="V24" s="49">
        <v>1</v>
      </c>
      <c r="W24" s="49" t="s">
        <v>518</v>
      </c>
      <c r="Y24" s="49">
        <v>471049.2</v>
      </c>
      <c r="Z24" s="49">
        <v>0</v>
      </c>
      <c r="AA24" s="49">
        <v>0</v>
      </c>
      <c r="AB24" s="49">
        <v>0</v>
      </c>
      <c r="AI24" s="49">
        <v>0</v>
      </c>
      <c r="AJ24" s="99"/>
    </row>
    <row r="25" spans="3:36" x14ac:dyDescent="0.25">
      <c r="C25" s="49">
        <v>485</v>
      </c>
      <c r="D25" s="99">
        <v>44326</v>
      </c>
      <c r="E25" s="49" t="s">
        <v>519</v>
      </c>
      <c r="F25" s="49">
        <v>8550</v>
      </c>
      <c r="G25" s="49" t="s">
        <v>1351</v>
      </c>
      <c r="H25" s="49" t="s">
        <v>1352</v>
      </c>
      <c r="I25" s="49" t="s">
        <v>1353</v>
      </c>
      <c r="J25" s="49" t="s">
        <v>51</v>
      </c>
      <c r="K25" s="49" t="s">
        <v>1354</v>
      </c>
      <c r="L25" s="49">
        <v>20</v>
      </c>
      <c r="M25" s="49" t="s">
        <v>1301</v>
      </c>
      <c r="N25" s="49">
        <v>1500</v>
      </c>
      <c r="O25" s="49">
        <v>0.03</v>
      </c>
      <c r="P25" s="49">
        <v>217682.45</v>
      </c>
      <c r="Q25" s="49">
        <v>0</v>
      </c>
      <c r="R25" s="49">
        <v>0</v>
      </c>
      <c r="S25" s="49">
        <v>217682.45</v>
      </c>
      <c r="T25" s="49">
        <v>121.6</v>
      </c>
      <c r="U25" s="49">
        <v>121.6</v>
      </c>
      <c r="V25" s="49">
        <v>1</v>
      </c>
      <c r="W25" s="49" t="s">
        <v>518</v>
      </c>
      <c r="Y25" s="49">
        <v>182400</v>
      </c>
      <c r="Z25" s="49">
        <v>0</v>
      </c>
      <c r="AA25" s="49">
        <v>0</v>
      </c>
      <c r="AB25" s="49">
        <v>0</v>
      </c>
      <c r="AI25" s="49">
        <v>0</v>
      </c>
      <c r="AJ25" s="99"/>
    </row>
    <row r="26" spans="3:36" x14ac:dyDescent="0.25">
      <c r="C26" s="49">
        <v>485</v>
      </c>
      <c r="D26" s="99">
        <v>44326</v>
      </c>
      <c r="E26" s="49" t="s">
        <v>519</v>
      </c>
      <c r="F26" s="49">
        <v>7758</v>
      </c>
      <c r="G26" s="49" t="s">
        <v>1355</v>
      </c>
      <c r="H26" s="49" t="s">
        <v>1356</v>
      </c>
      <c r="I26" s="49" t="s">
        <v>1263</v>
      </c>
      <c r="J26" s="49" t="s">
        <v>51</v>
      </c>
      <c r="K26" s="49" t="s">
        <v>1303</v>
      </c>
      <c r="L26" s="49">
        <v>73</v>
      </c>
      <c r="M26" s="49" t="s">
        <v>1295</v>
      </c>
      <c r="N26" s="49">
        <v>1500</v>
      </c>
      <c r="O26" s="49">
        <v>7500</v>
      </c>
      <c r="P26" s="49">
        <v>236120.69</v>
      </c>
      <c r="Q26" s="49">
        <v>0</v>
      </c>
      <c r="R26" s="49">
        <v>0</v>
      </c>
      <c r="S26" s="49">
        <v>236120.69</v>
      </c>
      <c r="T26" s="49">
        <v>232.93</v>
      </c>
      <c r="U26" s="49">
        <v>232.93</v>
      </c>
      <c r="V26" s="49">
        <v>1</v>
      </c>
      <c r="W26" s="49" t="s">
        <v>518</v>
      </c>
      <c r="Y26" s="49">
        <v>349395</v>
      </c>
      <c r="Z26" s="49">
        <v>0</v>
      </c>
      <c r="AA26" s="49">
        <v>0</v>
      </c>
      <c r="AB26" s="49">
        <v>0</v>
      </c>
      <c r="AI26" s="49">
        <v>0</v>
      </c>
      <c r="AJ26" s="99"/>
    </row>
    <row r="27" spans="3:36" x14ac:dyDescent="0.25">
      <c r="C27" s="49">
        <v>485</v>
      </c>
      <c r="D27" s="99">
        <v>44326</v>
      </c>
      <c r="E27" s="49" t="s">
        <v>519</v>
      </c>
      <c r="F27" s="49">
        <v>7760</v>
      </c>
      <c r="G27" s="49" t="s">
        <v>1357</v>
      </c>
      <c r="H27" s="49" t="s">
        <v>1358</v>
      </c>
      <c r="I27" s="49" t="s">
        <v>1264</v>
      </c>
      <c r="J27" s="49" t="s">
        <v>51</v>
      </c>
      <c r="K27" s="49" t="s">
        <v>1303</v>
      </c>
      <c r="L27" s="49">
        <v>73</v>
      </c>
      <c r="M27" s="49" t="s">
        <v>1295</v>
      </c>
      <c r="N27" s="49">
        <v>1500</v>
      </c>
      <c r="O27" s="49">
        <v>15</v>
      </c>
      <c r="P27" s="49">
        <v>120169.84</v>
      </c>
      <c r="Q27" s="49">
        <v>0</v>
      </c>
      <c r="R27" s="49">
        <v>0</v>
      </c>
      <c r="S27" s="49">
        <v>120169.84</v>
      </c>
      <c r="T27" s="49">
        <v>139.1</v>
      </c>
      <c r="U27" s="49">
        <v>139.1</v>
      </c>
      <c r="V27" s="49">
        <v>1</v>
      </c>
      <c r="W27" s="49" t="s">
        <v>518</v>
      </c>
      <c r="Y27" s="49">
        <v>208650</v>
      </c>
      <c r="Z27" s="49">
        <v>0</v>
      </c>
      <c r="AA27" s="49">
        <v>0</v>
      </c>
      <c r="AB27" s="49">
        <v>0</v>
      </c>
      <c r="AI27" s="49">
        <v>0</v>
      </c>
      <c r="AJ27" s="99"/>
    </row>
    <row r="28" spans="3:36" x14ac:dyDescent="0.25">
      <c r="C28" s="49">
        <v>485</v>
      </c>
      <c r="D28" s="99">
        <v>44326</v>
      </c>
      <c r="E28" s="49" t="s">
        <v>519</v>
      </c>
      <c r="F28" s="49">
        <v>2200</v>
      </c>
      <c r="G28" s="49" t="s">
        <v>1307</v>
      </c>
      <c r="H28" s="49" t="s">
        <v>72</v>
      </c>
      <c r="I28" s="49" t="s">
        <v>25</v>
      </c>
      <c r="J28" s="49" t="s">
        <v>50</v>
      </c>
      <c r="K28" s="49" t="s">
        <v>522</v>
      </c>
      <c r="L28" s="49">
        <v>120</v>
      </c>
      <c r="M28" s="49" t="s">
        <v>1293</v>
      </c>
      <c r="N28" s="49">
        <v>1500</v>
      </c>
      <c r="O28" s="49">
        <v>1500</v>
      </c>
      <c r="P28" s="49">
        <v>122705.32</v>
      </c>
      <c r="Q28" s="49">
        <v>0</v>
      </c>
      <c r="R28" s="49">
        <v>0</v>
      </c>
      <c r="S28" s="49">
        <v>122705.32</v>
      </c>
      <c r="T28" s="49">
        <v>86.37</v>
      </c>
      <c r="U28" s="49">
        <v>86.37</v>
      </c>
      <c r="V28" s="49">
        <v>1</v>
      </c>
      <c r="W28" s="49" t="s">
        <v>518</v>
      </c>
      <c r="Y28" s="49">
        <v>129555</v>
      </c>
      <c r="Z28" s="49">
        <v>0</v>
      </c>
      <c r="AA28" s="49">
        <v>0</v>
      </c>
      <c r="AB28" s="49">
        <v>0</v>
      </c>
      <c r="AI28" s="49">
        <v>0</v>
      </c>
      <c r="AJ28" s="99"/>
    </row>
    <row r="29" spans="3:36" x14ac:dyDescent="0.25">
      <c r="C29" s="49">
        <v>485</v>
      </c>
      <c r="D29" s="99">
        <v>44326</v>
      </c>
      <c r="E29" s="49" t="s">
        <v>519</v>
      </c>
      <c r="F29" s="49">
        <v>4201</v>
      </c>
      <c r="G29" s="49" t="s">
        <v>1327</v>
      </c>
      <c r="H29" s="49" t="s">
        <v>77</v>
      </c>
      <c r="I29" s="49" t="s">
        <v>40</v>
      </c>
      <c r="J29" s="49" t="s">
        <v>51</v>
      </c>
      <c r="K29" s="49" t="s">
        <v>1303</v>
      </c>
      <c r="L29" s="49">
        <v>120</v>
      </c>
      <c r="M29" s="49" t="s">
        <v>1293</v>
      </c>
      <c r="N29" s="49">
        <v>1600</v>
      </c>
      <c r="O29" s="49">
        <v>1600</v>
      </c>
      <c r="P29" s="49">
        <v>134427.84</v>
      </c>
      <c r="Q29" s="49">
        <v>0</v>
      </c>
      <c r="R29" s="49">
        <v>0</v>
      </c>
      <c r="S29" s="49">
        <v>134427.84</v>
      </c>
      <c r="T29" s="49">
        <v>243.63</v>
      </c>
      <c r="U29" s="49">
        <v>243.63</v>
      </c>
      <c r="V29" s="49">
        <v>1</v>
      </c>
      <c r="W29" s="49" t="s">
        <v>518</v>
      </c>
      <c r="Y29" s="49">
        <v>389808</v>
      </c>
      <c r="Z29" s="49">
        <v>0</v>
      </c>
      <c r="AA29" s="49">
        <v>0</v>
      </c>
      <c r="AB29" s="49">
        <v>0</v>
      </c>
      <c r="AI29" s="49">
        <v>0</v>
      </c>
      <c r="AJ29" s="99"/>
    </row>
    <row r="30" spans="3:36" x14ac:dyDescent="0.25">
      <c r="C30" s="49">
        <v>485</v>
      </c>
      <c r="D30" s="99">
        <v>44326</v>
      </c>
      <c r="E30" s="49" t="s">
        <v>519</v>
      </c>
      <c r="F30" s="49">
        <v>3923</v>
      </c>
      <c r="G30" s="49" t="s">
        <v>1323</v>
      </c>
      <c r="H30" s="49" t="s">
        <v>1281</v>
      </c>
      <c r="I30" s="49" t="s">
        <v>1282</v>
      </c>
      <c r="J30" s="49" t="s">
        <v>51</v>
      </c>
      <c r="K30" s="49" t="s">
        <v>1303</v>
      </c>
      <c r="L30" s="49">
        <v>72</v>
      </c>
      <c r="M30" s="49" t="s">
        <v>1297</v>
      </c>
      <c r="N30" s="49">
        <v>1600</v>
      </c>
      <c r="O30" s="49">
        <v>800</v>
      </c>
      <c r="P30" s="49">
        <v>88032</v>
      </c>
      <c r="Q30" s="49">
        <v>0</v>
      </c>
      <c r="R30" s="49">
        <v>0</v>
      </c>
      <c r="S30" s="49">
        <v>88032</v>
      </c>
      <c r="T30" s="49">
        <v>55.97</v>
      </c>
      <c r="U30" s="49">
        <v>55.97</v>
      </c>
      <c r="V30" s="49">
        <v>1</v>
      </c>
      <c r="W30" s="49" t="s">
        <v>518</v>
      </c>
      <c r="Y30" s="49">
        <v>89552</v>
      </c>
      <c r="Z30" s="49">
        <v>0</v>
      </c>
      <c r="AA30" s="49">
        <v>0</v>
      </c>
      <c r="AB30" s="49">
        <v>0</v>
      </c>
      <c r="AI30" s="49">
        <v>0</v>
      </c>
      <c r="AJ30" s="99"/>
    </row>
    <row r="31" spans="3:36" x14ac:dyDescent="0.25">
      <c r="C31" s="49">
        <v>485</v>
      </c>
      <c r="D31" s="99">
        <v>44326</v>
      </c>
      <c r="E31" s="49" t="s">
        <v>519</v>
      </c>
      <c r="F31" s="49">
        <v>2653</v>
      </c>
      <c r="G31" s="49" t="s">
        <v>1311</v>
      </c>
      <c r="H31" s="49" t="s">
        <v>81</v>
      </c>
      <c r="I31" s="49" t="s">
        <v>42</v>
      </c>
      <c r="J31" s="49" t="s">
        <v>51</v>
      </c>
      <c r="K31" s="49" t="s">
        <v>1303</v>
      </c>
      <c r="L31" s="49">
        <v>105</v>
      </c>
      <c r="M31" s="49" t="s">
        <v>1312</v>
      </c>
      <c r="N31" s="49">
        <v>1800</v>
      </c>
      <c r="O31" s="49">
        <v>5.9450000000000003</v>
      </c>
      <c r="P31" s="49">
        <v>395713.98</v>
      </c>
      <c r="Q31" s="49">
        <v>0</v>
      </c>
      <c r="R31" s="49">
        <v>0</v>
      </c>
      <c r="S31" s="49">
        <v>395713.98</v>
      </c>
      <c r="T31" s="49">
        <v>292.33</v>
      </c>
      <c r="U31" s="49">
        <v>292.33</v>
      </c>
      <c r="V31" s="49">
        <v>1</v>
      </c>
      <c r="W31" s="49" t="s">
        <v>518</v>
      </c>
      <c r="Y31" s="49">
        <v>526194</v>
      </c>
      <c r="Z31" s="49">
        <v>0</v>
      </c>
      <c r="AA31" s="49">
        <v>0</v>
      </c>
      <c r="AB31" s="49">
        <v>0</v>
      </c>
      <c r="AI31" s="49">
        <v>0</v>
      </c>
      <c r="AJ31" s="99"/>
    </row>
    <row r="32" spans="3:36" x14ac:dyDescent="0.25">
      <c r="C32" s="49">
        <v>485</v>
      </c>
      <c r="D32" s="99">
        <v>44326</v>
      </c>
      <c r="E32" s="49" t="s">
        <v>519</v>
      </c>
      <c r="F32" s="49">
        <v>2168</v>
      </c>
      <c r="G32" s="49" t="s">
        <v>1305</v>
      </c>
      <c r="H32" s="49" t="s">
        <v>80</v>
      </c>
      <c r="I32" s="49" t="s">
        <v>41</v>
      </c>
      <c r="J32" s="49" t="s">
        <v>51</v>
      </c>
      <c r="K32" s="49" t="s">
        <v>1303</v>
      </c>
      <c r="L32" s="49">
        <v>72</v>
      </c>
      <c r="M32" s="49" t="s">
        <v>1297</v>
      </c>
      <c r="N32" s="49">
        <v>1900</v>
      </c>
      <c r="O32" s="49">
        <v>2.3E-2</v>
      </c>
      <c r="P32" s="49">
        <v>309023.84999999998</v>
      </c>
      <c r="Q32" s="49">
        <v>0</v>
      </c>
      <c r="R32" s="49">
        <v>0</v>
      </c>
      <c r="S32" s="49">
        <v>309023.84999999998</v>
      </c>
      <c r="T32" s="49">
        <v>247.18</v>
      </c>
      <c r="U32" s="49">
        <v>247.18</v>
      </c>
      <c r="V32" s="49">
        <v>1</v>
      </c>
      <c r="W32" s="49" t="s">
        <v>518</v>
      </c>
      <c r="Y32" s="49">
        <v>469642</v>
      </c>
      <c r="Z32" s="49">
        <v>0</v>
      </c>
      <c r="AA32" s="49">
        <v>0</v>
      </c>
      <c r="AB32" s="49">
        <v>0</v>
      </c>
      <c r="AI32" s="49">
        <v>0</v>
      </c>
      <c r="AJ32" s="99"/>
    </row>
    <row r="33" spans="3:36" x14ac:dyDescent="0.25">
      <c r="C33" s="49">
        <v>485</v>
      </c>
      <c r="D33" s="99">
        <v>44326</v>
      </c>
      <c r="E33" s="49" t="s">
        <v>519</v>
      </c>
      <c r="F33" s="49">
        <v>6105</v>
      </c>
      <c r="G33" s="49" t="s">
        <v>1359</v>
      </c>
      <c r="H33" s="49" t="s">
        <v>1360</v>
      </c>
      <c r="I33" s="49" t="s">
        <v>38</v>
      </c>
      <c r="J33" s="49" t="s">
        <v>51</v>
      </c>
      <c r="K33" s="49" t="s">
        <v>1303</v>
      </c>
      <c r="L33" s="49">
        <v>89</v>
      </c>
      <c r="M33" s="49" t="s">
        <v>1320</v>
      </c>
      <c r="N33" s="49">
        <v>2000</v>
      </c>
      <c r="O33" s="49">
        <v>1000</v>
      </c>
      <c r="P33" s="49">
        <v>173147.6</v>
      </c>
      <c r="Q33" s="49">
        <v>0</v>
      </c>
      <c r="R33" s="49">
        <v>0</v>
      </c>
      <c r="S33" s="49">
        <v>173147.6</v>
      </c>
      <c r="T33" s="49">
        <v>211.31</v>
      </c>
      <c r="U33" s="49">
        <v>211.31</v>
      </c>
      <c r="V33" s="49">
        <v>1</v>
      </c>
      <c r="W33" s="49" t="s">
        <v>518</v>
      </c>
      <c r="Y33" s="49">
        <v>422620</v>
      </c>
      <c r="Z33" s="49">
        <v>0</v>
      </c>
      <c r="AA33" s="49">
        <v>0</v>
      </c>
      <c r="AB33" s="49">
        <v>0</v>
      </c>
      <c r="AI33" s="49">
        <v>0</v>
      </c>
      <c r="AJ33" s="99"/>
    </row>
    <row r="34" spans="3:36" x14ac:dyDescent="0.25">
      <c r="C34" s="49">
        <v>485</v>
      </c>
      <c r="D34" s="99">
        <v>44326</v>
      </c>
      <c r="E34" s="49" t="s">
        <v>519</v>
      </c>
      <c r="F34" s="49">
        <v>1366</v>
      </c>
      <c r="G34" s="49" t="s">
        <v>1294</v>
      </c>
      <c r="H34" s="49" t="s">
        <v>1258</v>
      </c>
      <c r="I34" s="49" t="s">
        <v>1259</v>
      </c>
      <c r="J34" s="49" t="s">
        <v>50</v>
      </c>
      <c r="K34" s="49" t="s">
        <v>523</v>
      </c>
      <c r="L34" s="49">
        <v>73</v>
      </c>
      <c r="M34" s="49" t="s">
        <v>1295</v>
      </c>
      <c r="N34" s="49">
        <v>2000</v>
      </c>
      <c r="O34" s="49">
        <v>2000</v>
      </c>
      <c r="P34" s="49">
        <v>119817.63</v>
      </c>
      <c r="Q34" s="49">
        <v>0</v>
      </c>
      <c r="R34" s="49">
        <v>0</v>
      </c>
      <c r="S34" s="49">
        <v>119817.63</v>
      </c>
      <c r="T34" s="49">
        <v>98.36</v>
      </c>
      <c r="U34" s="49">
        <v>98.36</v>
      </c>
      <c r="V34" s="49">
        <v>1</v>
      </c>
      <c r="W34" s="49" t="s">
        <v>518</v>
      </c>
      <c r="Y34" s="49">
        <v>196720</v>
      </c>
      <c r="Z34" s="49">
        <v>0</v>
      </c>
      <c r="AA34" s="49">
        <v>0</v>
      </c>
      <c r="AB34" s="49">
        <v>0</v>
      </c>
      <c r="AI34" s="49">
        <v>0</v>
      </c>
      <c r="AJ34" s="99"/>
    </row>
    <row r="35" spans="3:36" x14ac:dyDescent="0.25">
      <c r="C35" s="49">
        <v>485</v>
      </c>
      <c r="D35" s="99">
        <v>44326</v>
      </c>
      <c r="E35" s="49" t="s">
        <v>519</v>
      </c>
      <c r="F35" s="49">
        <v>8632</v>
      </c>
      <c r="G35" s="49" t="s">
        <v>1361</v>
      </c>
      <c r="H35" s="49" t="s">
        <v>1362</v>
      </c>
      <c r="I35" s="49" t="s">
        <v>1363</v>
      </c>
      <c r="J35" s="49" t="s">
        <v>51</v>
      </c>
      <c r="K35" s="49" t="s">
        <v>1354</v>
      </c>
      <c r="L35" s="49">
        <v>89</v>
      </c>
      <c r="M35" s="49" t="s">
        <v>1320</v>
      </c>
      <c r="N35" s="49">
        <v>2000</v>
      </c>
      <c r="O35" s="49">
        <v>0.02</v>
      </c>
      <c r="P35" s="49">
        <v>120500</v>
      </c>
      <c r="Q35" s="49">
        <v>0</v>
      </c>
      <c r="R35" s="49">
        <v>0</v>
      </c>
      <c r="S35" s="49">
        <v>120500</v>
      </c>
      <c r="T35" s="49">
        <v>25.46</v>
      </c>
      <c r="U35" s="49">
        <v>25.46</v>
      </c>
      <c r="V35" s="49">
        <v>1</v>
      </c>
      <c r="W35" s="49" t="s">
        <v>518</v>
      </c>
      <c r="Y35" s="49">
        <v>50920</v>
      </c>
      <c r="Z35" s="49">
        <v>0</v>
      </c>
      <c r="AA35" s="49">
        <v>0</v>
      </c>
      <c r="AB35" s="49">
        <v>0</v>
      </c>
      <c r="AI35" s="49">
        <v>0</v>
      </c>
      <c r="AJ35" s="99"/>
    </row>
    <row r="36" spans="3:36" x14ac:dyDescent="0.25">
      <c r="C36" s="49">
        <v>485</v>
      </c>
      <c r="D36" s="99">
        <v>44326</v>
      </c>
      <c r="E36" s="49" t="s">
        <v>519</v>
      </c>
      <c r="F36" s="49">
        <v>3845</v>
      </c>
      <c r="G36" s="49" t="s">
        <v>1319</v>
      </c>
      <c r="H36" s="49" t="s">
        <v>75</v>
      </c>
      <c r="I36" s="49" t="s">
        <v>35</v>
      </c>
      <c r="J36" s="49" t="s">
        <v>51</v>
      </c>
      <c r="K36" s="49" t="s">
        <v>1303</v>
      </c>
      <c r="L36" s="49">
        <v>89</v>
      </c>
      <c r="M36" s="49" t="s">
        <v>1320</v>
      </c>
      <c r="N36" s="49">
        <v>2300</v>
      </c>
      <c r="O36" s="49">
        <v>1.1499999999999999</v>
      </c>
      <c r="P36" s="49">
        <v>150048.4</v>
      </c>
      <c r="Q36" s="49">
        <v>0</v>
      </c>
      <c r="R36" s="49">
        <v>0</v>
      </c>
      <c r="S36" s="49">
        <v>150048.4</v>
      </c>
      <c r="T36" s="49">
        <v>114.3</v>
      </c>
      <c r="U36" s="49">
        <v>114.3</v>
      </c>
      <c r="V36" s="49">
        <v>1</v>
      </c>
      <c r="W36" s="49" t="s">
        <v>518</v>
      </c>
      <c r="Y36" s="49">
        <v>262890</v>
      </c>
      <c r="Z36" s="49">
        <v>0</v>
      </c>
      <c r="AA36" s="49">
        <v>0</v>
      </c>
      <c r="AB36" s="49">
        <v>0</v>
      </c>
      <c r="AI36" s="49">
        <v>0</v>
      </c>
      <c r="AJ36" s="99"/>
    </row>
    <row r="37" spans="3:36" x14ac:dyDescent="0.25">
      <c r="C37" s="49">
        <v>485</v>
      </c>
      <c r="D37" s="99">
        <v>44326</v>
      </c>
      <c r="E37" s="49" t="s">
        <v>519</v>
      </c>
      <c r="F37" s="49">
        <v>7793</v>
      </c>
      <c r="G37" s="49" t="s">
        <v>1364</v>
      </c>
      <c r="H37" s="49" t="s">
        <v>1365</v>
      </c>
      <c r="I37" s="49" t="s">
        <v>45</v>
      </c>
      <c r="J37" s="49" t="s">
        <v>51</v>
      </c>
      <c r="K37" s="49" t="s">
        <v>1366</v>
      </c>
      <c r="L37" s="49">
        <v>72</v>
      </c>
      <c r="M37" s="49" t="s">
        <v>1297</v>
      </c>
      <c r="N37" s="49">
        <v>2400</v>
      </c>
      <c r="O37" s="49">
        <v>24</v>
      </c>
      <c r="P37" s="49">
        <v>278436.19</v>
      </c>
      <c r="Q37" s="49">
        <v>0</v>
      </c>
      <c r="R37" s="49">
        <v>0</v>
      </c>
      <c r="S37" s="49">
        <v>278436.19</v>
      </c>
      <c r="T37" s="49">
        <v>119.85</v>
      </c>
      <c r="U37" s="49">
        <v>119.85</v>
      </c>
      <c r="V37" s="49">
        <v>1</v>
      </c>
      <c r="W37" s="49" t="s">
        <v>518</v>
      </c>
      <c r="Y37" s="49">
        <v>287640</v>
      </c>
      <c r="Z37" s="49">
        <v>0</v>
      </c>
      <c r="AA37" s="49">
        <v>0</v>
      </c>
      <c r="AB37" s="49">
        <v>0</v>
      </c>
      <c r="AI37" s="49">
        <v>0</v>
      </c>
      <c r="AJ37" s="99"/>
    </row>
    <row r="38" spans="3:36" x14ac:dyDescent="0.25">
      <c r="C38" s="49">
        <v>485</v>
      </c>
      <c r="D38" s="99">
        <v>44326</v>
      </c>
      <c r="E38" s="49" t="s">
        <v>519</v>
      </c>
      <c r="F38" s="49">
        <v>3815</v>
      </c>
      <c r="G38" s="49" t="s">
        <v>1321</v>
      </c>
      <c r="H38" s="49" t="s">
        <v>66</v>
      </c>
      <c r="I38" s="49" t="s">
        <v>31</v>
      </c>
      <c r="J38" s="49" t="s">
        <v>50</v>
      </c>
      <c r="K38" s="49" t="s">
        <v>520</v>
      </c>
      <c r="L38" s="49">
        <v>120</v>
      </c>
      <c r="M38" s="49" t="s">
        <v>1293</v>
      </c>
      <c r="N38" s="49">
        <v>2400</v>
      </c>
      <c r="O38" s="49">
        <v>144</v>
      </c>
      <c r="P38" s="49">
        <v>59784.75</v>
      </c>
      <c r="Q38" s="49">
        <v>0</v>
      </c>
      <c r="R38" s="49">
        <v>0</v>
      </c>
      <c r="S38" s="49">
        <v>59784.75</v>
      </c>
      <c r="T38" s="49">
        <v>48.25</v>
      </c>
      <c r="U38" s="49">
        <v>48.25</v>
      </c>
      <c r="V38" s="49">
        <v>1</v>
      </c>
      <c r="W38" s="49" t="s">
        <v>518</v>
      </c>
      <c r="Y38" s="49">
        <v>115800</v>
      </c>
      <c r="Z38" s="49">
        <v>0</v>
      </c>
      <c r="AA38" s="49">
        <v>0</v>
      </c>
      <c r="AB38" s="49">
        <v>0</v>
      </c>
      <c r="AI38" s="49">
        <v>0</v>
      </c>
      <c r="AJ38" s="99"/>
    </row>
    <row r="39" spans="3:36" x14ac:dyDescent="0.25">
      <c r="C39" s="49">
        <v>485</v>
      </c>
      <c r="D39" s="99">
        <v>44326</v>
      </c>
      <c r="E39" s="49" t="s">
        <v>519</v>
      </c>
      <c r="F39" s="49">
        <v>2042</v>
      </c>
      <c r="G39" s="49" t="s">
        <v>1302</v>
      </c>
      <c r="H39" s="49" t="s">
        <v>76</v>
      </c>
      <c r="I39" s="49" t="s">
        <v>37</v>
      </c>
      <c r="J39" s="49" t="s">
        <v>51</v>
      </c>
      <c r="K39" s="49" t="s">
        <v>1303</v>
      </c>
      <c r="L39" s="49">
        <v>20</v>
      </c>
      <c r="M39" s="49" t="s">
        <v>1301</v>
      </c>
      <c r="N39" s="49">
        <v>2500</v>
      </c>
      <c r="O39" s="49">
        <v>2500</v>
      </c>
      <c r="P39" s="49">
        <v>499262.18</v>
      </c>
      <c r="Q39" s="49">
        <v>0</v>
      </c>
      <c r="R39" s="49">
        <v>0</v>
      </c>
      <c r="S39" s="49">
        <v>499262.18</v>
      </c>
      <c r="T39" s="49">
        <v>305.97000000000003</v>
      </c>
      <c r="U39" s="49">
        <v>305.97000000000003</v>
      </c>
      <c r="V39" s="49">
        <v>1</v>
      </c>
      <c r="W39" s="49" t="s">
        <v>518</v>
      </c>
      <c r="Y39" s="49">
        <v>764925</v>
      </c>
      <c r="Z39" s="49">
        <v>0</v>
      </c>
      <c r="AA39" s="49">
        <v>0</v>
      </c>
      <c r="AB39" s="49">
        <v>0</v>
      </c>
      <c r="AI39" s="49">
        <v>0</v>
      </c>
      <c r="AJ39" s="99"/>
    </row>
    <row r="40" spans="3:36" x14ac:dyDescent="0.25">
      <c r="C40" s="49">
        <v>485</v>
      </c>
      <c r="D40" s="99">
        <v>44326</v>
      </c>
      <c r="E40" s="49" t="s">
        <v>519</v>
      </c>
      <c r="F40" s="49">
        <v>2155</v>
      </c>
      <c r="G40" s="49" t="s">
        <v>1304</v>
      </c>
      <c r="H40" s="49" t="s">
        <v>71</v>
      </c>
      <c r="I40" s="49" t="s">
        <v>33</v>
      </c>
      <c r="J40" s="49" t="s">
        <v>50</v>
      </c>
      <c r="K40" s="49" t="s">
        <v>517</v>
      </c>
      <c r="L40" s="49">
        <v>72</v>
      </c>
      <c r="M40" s="49" t="s">
        <v>1297</v>
      </c>
      <c r="N40" s="49">
        <v>2500</v>
      </c>
      <c r="O40" s="49">
        <v>2500</v>
      </c>
      <c r="P40" s="49">
        <v>120070</v>
      </c>
      <c r="Q40" s="49">
        <v>0</v>
      </c>
      <c r="R40" s="49">
        <v>0</v>
      </c>
      <c r="S40" s="49">
        <v>120070</v>
      </c>
      <c r="T40" s="49">
        <v>34.880000000000003</v>
      </c>
      <c r="U40" s="49">
        <v>34.880000000000003</v>
      </c>
      <c r="V40" s="49">
        <v>1</v>
      </c>
      <c r="W40" s="49" t="s">
        <v>518</v>
      </c>
      <c r="Y40" s="49">
        <v>87200</v>
      </c>
      <c r="Z40" s="49">
        <v>0</v>
      </c>
      <c r="AA40" s="49">
        <v>0</v>
      </c>
      <c r="AB40" s="49">
        <v>0</v>
      </c>
      <c r="AI40" s="49">
        <v>0</v>
      </c>
      <c r="AJ40" s="99"/>
    </row>
    <row r="41" spans="3:36" x14ac:dyDescent="0.25">
      <c r="C41" s="49">
        <v>485</v>
      </c>
      <c r="D41" s="99">
        <v>44326</v>
      </c>
      <c r="E41" s="49" t="s">
        <v>519</v>
      </c>
      <c r="F41" s="49">
        <v>1176</v>
      </c>
      <c r="G41" s="49" t="s">
        <v>1296</v>
      </c>
      <c r="H41" s="49" t="s">
        <v>1256</v>
      </c>
      <c r="I41" s="49" t="s">
        <v>1257</v>
      </c>
      <c r="J41" s="49" t="s">
        <v>50</v>
      </c>
      <c r="K41" s="49" t="s">
        <v>520</v>
      </c>
      <c r="L41" s="49">
        <v>72</v>
      </c>
      <c r="M41" s="49" t="s">
        <v>1297</v>
      </c>
      <c r="N41" s="49">
        <v>2700</v>
      </c>
      <c r="O41" s="49">
        <v>27</v>
      </c>
      <c r="P41" s="49">
        <v>124232.17</v>
      </c>
      <c r="Q41" s="49">
        <v>0</v>
      </c>
      <c r="R41" s="49">
        <v>0</v>
      </c>
      <c r="S41" s="49">
        <v>124232.17</v>
      </c>
      <c r="T41" s="49">
        <v>59.26</v>
      </c>
      <c r="U41" s="49">
        <v>59.26</v>
      </c>
      <c r="V41" s="49">
        <v>1</v>
      </c>
      <c r="W41" s="49" t="s">
        <v>518</v>
      </c>
      <c r="Y41" s="49">
        <v>160002</v>
      </c>
      <c r="Z41" s="49">
        <v>0</v>
      </c>
      <c r="AA41" s="49">
        <v>0</v>
      </c>
      <c r="AB41" s="49">
        <v>0</v>
      </c>
      <c r="AI41" s="49">
        <v>0</v>
      </c>
      <c r="AJ41" s="99"/>
    </row>
    <row r="42" spans="3:36" x14ac:dyDescent="0.25">
      <c r="C42" s="49">
        <v>485</v>
      </c>
      <c r="D42" s="99">
        <v>44326</v>
      </c>
      <c r="E42" s="49" t="s">
        <v>519</v>
      </c>
      <c r="F42" s="49">
        <v>6605</v>
      </c>
      <c r="G42" s="49" t="s">
        <v>1367</v>
      </c>
      <c r="H42" s="49" t="s">
        <v>1368</v>
      </c>
      <c r="I42" s="49" t="s">
        <v>1287</v>
      </c>
      <c r="J42" s="49" t="s">
        <v>51</v>
      </c>
      <c r="K42" s="49" t="s">
        <v>1354</v>
      </c>
      <c r="L42" s="49">
        <v>20</v>
      </c>
      <c r="M42" s="49" t="s">
        <v>1301</v>
      </c>
      <c r="N42" s="49">
        <v>3000</v>
      </c>
      <c r="O42" s="49">
        <v>3000</v>
      </c>
      <c r="P42" s="49">
        <v>211572.4</v>
      </c>
      <c r="Q42" s="49">
        <v>0</v>
      </c>
      <c r="R42" s="49">
        <v>0</v>
      </c>
      <c r="S42" s="49">
        <v>211572.4</v>
      </c>
      <c r="T42" s="49">
        <v>74.900000000000006</v>
      </c>
      <c r="U42" s="49">
        <v>74.900000000000006</v>
      </c>
      <c r="V42" s="49">
        <v>1</v>
      </c>
      <c r="W42" s="49" t="s">
        <v>518</v>
      </c>
      <c r="Y42" s="49">
        <v>224700</v>
      </c>
      <c r="Z42" s="49">
        <v>0</v>
      </c>
      <c r="AA42" s="49">
        <v>0</v>
      </c>
      <c r="AB42" s="49">
        <v>0</v>
      </c>
      <c r="AI42" s="49">
        <v>0</v>
      </c>
      <c r="AJ42" s="99"/>
    </row>
    <row r="43" spans="3:36" x14ac:dyDescent="0.25">
      <c r="C43" s="49">
        <v>485</v>
      </c>
      <c r="D43" s="99">
        <v>44326</v>
      </c>
      <c r="E43" s="49" t="s">
        <v>519</v>
      </c>
      <c r="F43" s="49">
        <v>6601</v>
      </c>
      <c r="G43" s="49" t="s">
        <v>1222</v>
      </c>
      <c r="H43" s="49" t="s">
        <v>1369</v>
      </c>
      <c r="I43" s="49" t="s">
        <v>15</v>
      </c>
      <c r="J43" s="49" t="s">
        <v>51</v>
      </c>
      <c r="K43" s="49" t="s">
        <v>1354</v>
      </c>
      <c r="L43" s="49">
        <v>20</v>
      </c>
      <c r="M43" s="49" t="s">
        <v>1301</v>
      </c>
      <c r="N43" s="49">
        <v>3500</v>
      </c>
      <c r="O43" s="49">
        <v>3500</v>
      </c>
      <c r="P43" s="49">
        <v>251002.5</v>
      </c>
      <c r="Q43" s="49">
        <v>0</v>
      </c>
      <c r="R43" s="49">
        <v>0</v>
      </c>
      <c r="S43" s="49">
        <v>251002.5</v>
      </c>
      <c r="T43" s="49">
        <v>219.53</v>
      </c>
      <c r="U43" s="49">
        <v>219.53</v>
      </c>
      <c r="V43" s="49">
        <v>1</v>
      </c>
      <c r="W43" s="49" t="s">
        <v>518</v>
      </c>
      <c r="Y43" s="49">
        <v>768355</v>
      </c>
      <c r="Z43" s="49">
        <v>0</v>
      </c>
      <c r="AA43" s="49">
        <v>0</v>
      </c>
      <c r="AB43" s="49">
        <v>0</v>
      </c>
      <c r="AI43" s="49">
        <v>0</v>
      </c>
      <c r="AJ43" s="99"/>
    </row>
    <row r="44" spans="3:36" x14ac:dyDescent="0.25">
      <c r="C44" s="49">
        <v>485</v>
      </c>
      <c r="D44" s="99">
        <v>44326</v>
      </c>
      <c r="E44" s="49" t="s">
        <v>519</v>
      </c>
      <c r="F44" s="49">
        <v>3833</v>
      </c>
      <c r="G44" s="49" t="s">
        <v>1318</v>
      </c>
      <c r="H44" s="49" t="s">
        <v>1283</v>
      </c>
      <c r="I44" s="49" t="s">
        <v>1284</v>
      </c>
      <c r="J44" s="49" t="s">
        <v>51</v>
      </c>
      <c r="K44" s="49" t="s">
        <v>1303</v>
      </c>
      <c r="L44" s="49">
        <v>120</v>
      </c>
      <c r="M44" s="49" t="s">
        <v>1293</v>
      </c>
      <c r="N44" s="49">
        <v>4000</v>
      </c>
      <c r="O44" s="49">
        <v>670</v>
      </c>
      <c r="P44" s="49">
        <v>198875.04</v>
      </c>
      <c r="Q44" s="49">
        <v>0</v>
      </c>
      <c r="R44" s="49">
        <v>0</v>
      </c>
      <c r="S44" s="49">
        <v>198875.04</v>
      </c>
      <c r="T44" s="49">
        <v>54.91</v>
      </c>
      <c r="U44" s="49">
        <v>54.91</v>
      </c>
      <c r="V44" s="49">
        <v>1</v>
      </c>
      <c r="W44" s="49" t="s">
        <v>518</v>
      </c>
      <c r="Y44" s="49">
        <v>219640</v>
      </c>
      <c r="Z44" s="49">
        <v>0</v>
      </c>
      <c r="AA44" s="49">
        <v>0</v>
      </c>
      <c r="AB44" s="49">
        <v>0</v>
      </c>
      <c r="AI44" s="49">
        <v>0</v>
      </c>
      <c r="AJ44" s="99"/>
    </row>
    <row r="45" spans="3:36" x14ac:dyDescent="0.25">
      <c r="C45" s="49">
        <v>485</v>
      </c>
      <c r="D45" s="99">
        <v>44326</v>
      </c>
      <c r="E45" s="49" t="s">
        <v>519</v>
      </c>
      <c r="F45" s="49">
        <v>8984</v>
      </c>
      <c r="G45" s="49" t="s">
        <v>1370</v>
      </c>
      <c r="H45" s="49" t="s">
        <v>1371</v>
      </c>
      <c r="I45" s="49" t="s">
        <v>1372</v>
      </c>
      <c r="J45" s="49" t="s">
        <v>51</v>
      </c>
      <c r="K45" s="49" t="s">
        <v>1303</v>
      </c>
      <c r="L45" s="49">
        <v>120</v>
      </c>
      <c r="M45" s="49" t="s">
        <v>1293</v>
      </c>
      <c r="N45" s="49">
        <v>4000</v>
      </c>
      <c r="O45" s="49">
        <v>4000</v>
      </c>
      <c r="P45" s="49">
        <v>139870.20000000001</v>
      </c>
      <c r="Q45" s="49">
        <v>0</v>
      </c>
      <c r="R45" s="49">
        <v>0</v>
      </c>
      <c r="S45" s="49">
        <v>139870.20000000001</v>
      </c>
      <c r="T45" s="49">
        <v>38.86</v>
      </c>
      <c r="U45" s="49">
        <v>38.86</v>
      </c>
      <c r="V45" s="49">
        <v>1</v>
      </c>
      <c r="W45" s="49" t="s">
        <v>518</v>
      </c>
      <c r="Y45" s="49">
        <v>155440</v>
      </c>
      <c r="Z45" s="49">
        <v>0</v>
      </c>
      <c r="AA45" s="49">
        <v>0</v>
      </c>
      <c r="AB45" s="49">
        <v>0</v>
      </c>
      <c r="AI45" s="49">
        <v>0</v>
      </c>
      <c r="AJ45" s="99"/>
    </row>
    <row r="46" spans="3:36" x14ac:dyDescent="0.25">
      <c r="C46" s="49">
        <v>485</v>
      </c>
      <c r="D46" s="99">
        <v>44326</v>
      </c>
      <c r="E46" s="49" t="s">
        <v>519</v>
      </c>
      <c r="F46" s="49">
        <v>8635</v>
      </c>
      <c r="G46" s="49" t="s">
        <v>1373</v>
      </c>
      <c r="H46" s="49" t="s">
        <v>1374</v>
      </c>
      <c r="I46" s="49" t="s">
        <v>1375</v>
      </c>
      <c r="J46" s="49" t="s">
        <v>50</v>
      </c>
      <c r="K46" s="49" t="s">
        <v>517</v>
      </c>
      <c r="L46" s="49">
        <v>124</v>
      </c>
      <c r="M46" s="49" t="s">
        <v>1376</v>
      </c>
      <c r="N46" s="49">
        <v>4200</v>
      </c>
      <c r="O46" s="49">
        <v>4200</v>
      </c>
      <c r="P46" s="49">
        <v>116801.58</v>
      </c>
      <c r="Q46" s="49">
        <v>0</v>
      </c>
      <c r="R46" s="49">
        <v>0</v>
      </c>
      <c r="S46" s="49">
        <v>116801.58</v>
      </c>
      <c r="T46" s="49">
        <v>31.885000000000002</v>
      </c>
      <c r="U46" s="49">
        <v>31.885000000000002</v>
      </c>
      <c r="V46" s="49">
        <v>1</v>
      </c>
      <c r="W46" s="49" t="s">
        <v>518</v>
      </c>
      <c r="Y46" s="49">
        <v>133917</v>
      </c>
      <c r="Z46" s="49">
        <v>0</v>
      </c>
      <c r="AA46" s="49">
        <v>0</v>
      </c>
      <c r="AB46" s="49">
        <v>0</v>
      </c>
      <c r="AI46" s="49">
        <v>0</v>
      </c>
      <c r="AJ46" s="99"/>
    </row>
    <row r="47" spans="3:36" x14ac:dyDescent="0.25">
      <c r="C47" s="49">
        <v>485</v>
      </c>
      <c r="D47" s="99">
        <v>44326</v>
      </c>
      <c r="E47" s="49" t="s">
        <v>519</v>
      </c>
      <c r="F47" s="49">
        <v>3827</v>
      </c>
      <c r="G47" s="49" t="s">
        <v>1317</v>
      </c>
      <c r="H47" s="49" t="s">
        <v>1265</v>
      </c>
      <c r="I47" s="49" t="s">
        <v>1266</v>
      </c>
      <c r="J47" s="49" t="s">
        <v>51</v>
      </c>
      <c r="K47" s="49" t="s">
        <v>1303</v>
      </c>
      <c r="L47" s="49">
        <v>72</v>
      </c>
      <c r="M47" s="49" t="s">
        <v>1297</v>
      </c>
      <c r="N47" s="49">
        <v>4600</v>
      </c>
      <c r="O47" s="49">
        <v>11.5</v>
      </c>
      <c r="P47" s="49">
        <v>221663.65</v>
      </c>
      <c r="Q47" s="49">
        <v>0</v>
      </c>
      <c r="R47" s="49">
        <v>0</v>
      </c>
      <c r="S47" s="49">
        <v>221663.65</v>
      </c>
      <c r="T47" s="49">
        <v>80.150000000000006</v>
      </c>
      <c r="U47" s="49">
        <v>80.150000000000006</v>
      </c>
      <c r="V47" s="49">
        <v>1</v>
      </c>
      <c r="W47" s="49" t="s">
        <v>518</v>
      </c>
      <c r="Y47" s="49">
        <v>368690</v>
      </c>
      <c r="Z47" s="49">
        <v>0</v>
      </c>
      <c r="AA47" s="49">
        <v>0</v>
      </c>
      <c r="AB47" s="49">
        <v>0</v>
      </c>
      <c r="AI47" s="49">
        <v>0</v>
      </c>
      <c r="AJ47" s="99"/>
    </row>
    <row r="48" spans="3:36" x14ac:dyDescent="0.25">
      <c r="C48" s="49">
        <v>485</v>
      </c>
      <c r="D48" s="99">
        <v>44326</v>
      </c>
      <c r="E48" s="49" t="s">
        <v>519</v>
      </c>
      <c r="F48" s="49">
        <v>7797</v>
      </c>
      <c r="G48" s="49" t="s">
        <v>1377</v>
      </c>
      <c r="H48" s="49" t="s">
        <v>1378</v>
      </c>
      <c r="I48" s="49" t="s">
        <v>18</v>
      </c>
      <c r="J48" s="49" t="s">
        <v>50</v>
      </c>
      <c r="K48" s="49" t="s">
        <v>517</v>
      </c>
      <c r="L48" s="49">
        <v>72</v>
      </c>
      <c r="M48" s="49" t="s">
        <v>1297</v>
      </c>
      <c r="N48" s="49">
        <v>4700</v>
      </c>
      <c r="O48" s="49">
        <v>2200</v>
      </c>
      <c r="P48" s="49">
        <v>115714.7</v>
      </c>
      <c r="Q48" s="49">
        <v>0</v>
      </c>
      <c r="R48" s="49">
        <v>0</v>
      </c>
      <c r="S48" s="49">
        <v>115714.7</v>
      </c>
      <c r="T48" s="49">
        <v>49.29</v>
      </c>
      <c r="U48" s="49">
        <v>49.29</v>
      </c>
      <c r="V48" s="49">
        <v>1</v>
      </c>
      <c r="W48" s="49" t="s">
        <v>518</v>
      </c>
      <c r="Y48" s="49">
        <v>231663</v>
      </c>
      <c r="Z48" s="49">
        <v>0</v>
      </c>
      <c r="AA48" s="49">
        <v>0</v>
      </c>
      <c r="AB48" s="49">
        <v>0</v>
      </c>
      <c r="AI48" s="49">
        <v>0</v>
      </c>
      <c r="AJ48" s="99"/>
    </row>
    <row r="49" spans="3:36" x14ac:dyDescent="0.25">
      <c r="C49" s="49">
        <v>485</v>
      </c>
      <c r="D49" s="99">
        <v>44326</v>
      </c>
      <c r="E49" s="49" t="s">
        <v>519</v>
      </c>
      <c r="F49" s="49">
        <v>1557</v>
      </c>
      <c r="G49" s="49" t="s">
        <v>1299</v>
      </c>
      <c r="H49" s="49" t="s">
        <v>68</v>
      </c>
      <c r="I49" s="49" t="s">
        <v>1300</v>
      </c>
      <c r="J49" s="49" t="s">
        <v>50</v>
      </c>
      <c r="K49" s="49" t="s">
        <v>520</v>
      </c>
      <c r="L49" s="49">
        <v>20</v>
      </c>
      <c r="M49" s="49" t="s">
        <v>1301</v>
      </c>
      <c r="N49" s="49">
        <v>6875</v>
      </c>
      <c r="O49" s="49">
        <v>528.84615384999995</v>
      </c>
      <c r="P49" s="49">
        <v>58000.94</v>
      </c>
      <c r="Q49" s="49">
        <v>0</v>
      </c>
      <c r="R49" s="49">
        <v>0</v>
      </c>
      <c r="S49" s="49">
        <v>58000.94</v>
      </c>
      <c r="T49" s="49">
        <v>11.06</v>
      </c>
      <c r="U49" s="49">
        <v>11.06</v>
      </c>
      <c r="V49" s="49">
        <v>1</v>
      </c>
      <c r="W49" s="49" t="s">
        <v>518</v>
      </c>
      <c r="Y49" s="49">
        <v>76037.5</v>
      </c>
      <c r="Z49" s="49">
        <v>0</v>
      </c>
      <c r="AA49" s="49">
        <v>0</v>
      </c>
      <c r="AB49" s="49">
        <v>0</v>
      </c>
      <c r="AI49" s="49">
        <v>0</v>
      </c>
      <c r="AJ49" s="99"/>
    </row>
    <row r="50" spans="3:36" x14ac:dyDescent="0.25">
      <c r="C50" s="49">
        <v>485</v>
      </c>
      <c r="D50" s="99">
        <v>44326</v>
      </c>
      <c r="E50" s="49" t="s">
        <v>519</v>
      </c>
      <c r="F50" s="49">
        <v>6353</v>
      </c>
      <c r="G50" s="49" t="s">
        <v>1379</v>
      </c>
      <c r="H50" s="49" t="s">
        <v>1380</v>
      </c>
      <c r="I50" s="49" t="s">
        <v>1286</v>
      </c>
      <c r="J50" s="49" t="s">
        <v>50</v>
      </c>
      <c r="K50" s="49" t="s">
        <v>1262</v>
      </c>
      <c r="L50" s="49">
        <v>119</v>
      </c>
      <c r="M50" s="49" t="s">
        <v>1314</v>
      </c>
      <c r="N50" s="49">
        <v>6999</v>
      </c>
      <c r="O50" s="49">
        <v>6999</v>
      </c>
      <c r="P50" s="49">
        <v>52519.89</v>
      </c>
      <c r="Q50" s="49">
        <v>0</v>
      </c>
      <c r="R50" s="49">
        <v>0</v>
      </c>
      <c r="S50" s="49">
        <v>52519.89</v>
      </c>
      <c r="T50" s="49">
        <v>11.7</v>
      </c>
      <c r="U50" s="49">
        <v>11.7</v>
      </c>
      <c r="V50" s="49">
        <v>1</v>
      </c>
      <c r="W50" s="49" t="s">
        <v>518</v>
      </c>
      <c r="Y50" s="49">
        <v>81888.3</v>
      </c>
      <c r="Z50" s="49">
        <v>0</v>
      </c>
      <c r="AA50" s="49">
        <v>0</v>
      </c>
      <c r="AB50" s="49">
        <v>0</v>
      </c>
      <c r="AI50" s="49">
        <v>0</v>
      </c>
      <c r="AJ50" s="99"/>
    </row>
    <row r="51" spans="3:36" x14ac:dyDescent="0.25">
      <c r="C51" s="49">
        <v>485</v>
      </c>
      <c r="D51" s="99">
        <v>44326</v>
      </c>
      <c r="E51" s="49" t="s">
        <v>519</v>
      </c>
      <c r="F51" s="49">
        <v>1517</v>
      </c>
      <c r="G51" s="49" t="s">
        <v>1381</v>
      </c>
      <c r="H51" s="49" t="s">
        <v>1382</v>
      </c>
      <c r="I51" s="49" t="s">
        <v>1383</v>
      </c>
      <c r="J51" s="49" t="s">
        <v>50</v>
      </c>
      <c r="K51" s="49" t="s">
        <v>520</v>
      </c>
      <c r="L51" s="49">
        <v>120</v>
      </c>
      <c r="M51" s="49" t="s">
        <v>1293</v>
      </c>
      <c r="N51" s="49">
        <v>7000</v>
      </c>
      <c r="O51" s="49">
        <v>4207</v>
      </c>
      <c r="P51" s="49">
        <v>124250</v>
      </c>
      <c r="Q51" s="49">
        <v>0</v>
      </c>
      <c r="R51" s="49">
        <v>0</v>
      </c>
      <c r="S51" s="49">
        <v>124250</v>
      </c>
      <c r="T51" s="49">
        <v>17.82</v>
      </c>
      <c r="U51" s="49">
        <v>17.82</v>
      </c>
      <c r="V51" s="49">
        <v>1</v>
      </c>
      <c r="W51" s="49" t="s">
        <v>518</v>
      </c>
      <c r="Y51" s="49">
        <v>124740</v>
      </c>
      <c r="Z51" s="49">
        <v>0</v>
      </c>
      <c r="AA51" s="49">
        <v>0</v>
      </c>
      <c r="AB51" s="49">
        <v>0</v>
      </c>
      <c r="AI51" s="49">
        <v>0</v>
      </c>
      <c r="AJ51" s="99"/>
    </row>
    <row r="52" spans="3:36" x14ac:dyDescent="0.25">
      <c r="C52" s="49">
        <v>485</v>
      </c>
      <c r="D52" s="99">
        <v>44326</v>
      </c>
      <c r="E52" s="49" t="s">
        <v>519</v>
      </c>
      <c r="F52" s="49">
        <v>2169</v>
      </c>
      <c r="G52" s="49" t="s">
        <v>1306</v>
      </c>
      <c r="H52" s="49" t="s">
        <v>78</v>
      </c>
      <c r="I52" s="49" t="s">
        <v>17</v>
      </c>
      <c r="J52" s="49" t="s">
        <v>51</v>
      </c>
      <c r="K52" s="49" t="s">
        <v>1303</v>
      </c>
      <c r="L52" s="49">
        <v>72</v>
      </c>
      <c r="M52" s="49" t="s">
        <v>1297</v>
      </c>
      <c r="N52" s="49">
        <v>7500</v>
      </c>
      <c r="O52" s="49">
        <v>133.92599999999999</v>
      </c>
      <c r="P52" s="49">
        <v>181958.62</v>
      </c>
      <c r="Q52" s="49">
        <v>0</v>
      </c>
      <c r="R52" s="49">
        <v>0</v>
      </c>
      <c r="S52" s="49">
        <v>181958.62</v>
      </c>
      <c r="T52" s="49">
        <v>126.85</v>
      </c>
      <c r="U52" s="49">
        <v>126.85</v>
      </c>
      <c r="V52" s="49">
        <v>1</v>
      </c>
      <c r="W52" s="49" t="s">
        <v>518</v>
      </c>
      <c r="Y52" s="49">
        <v>951375</v>
      </c>
      <c r="Z52" s="49">
        <v>0</v>
      </c>
      <c r="AA52" s="49">
        <v>0</v>
      </c>
      <c r="AB52" s="49">
        <v>0</v>
      </c>
      <c r="AI52" s="49">
        <v>0</v>
      </c>
      <c r="AJ52" s="99"/>
    </row>
    <row r="53" spans="3:36" x14ac:dyDescent="0.25">
      <c r="C53" s="49">
        <v>485</v>
      </c>
      <c r="D53" s="99">
        <v>44326</v>
      </c>
      <c r="E53" s="49" t="s">
        <v>519</v>
      </c>
      <c r="F53" s="49">
        <v>3517</v>
      </c>
      <c r="G53" s="49" t="s">
        <v>1315</v>
      </c>
      <c r="H53" s="49" t="s">
        <v>74</v>
      </c>
      <c r="I53" s="49" t="s">
        <v>22</v>
      </c>
      <c r="J53" s="49" t="s">
        <v>50</v>
      </c>
      <c r="K53" s="49" t="s">
        <v>523</v>
      </c>
      <c r="L53" s="49">
        <v>120</v>
      </c>
      <c r="M53" s="49" t="s">
        <v>1293</v>
      </c>
      <c r="N53" s="49">
        <v>8000</v>
      </c>
      <c r="O53" s="49">
        <v>80</v>
      </c>
      <c r="P53" s="49">
        <v>132696.63</v>
      </c>
      <c r="Q53" s="49">
        <v>0</v>
      </c>
      <c r="R53" s="49">
        <v>0</v>
      </c>
      <c r="S53" s="49">
        <v>132696.63</v>
      </c>
      <c r="T53" s="49">
        <v>23.25</v>
      </c>
      <c r="U53" s="49">
        <v>23.25</v>
      </c>
      <c r="V53" s="49">
        <v>1</v>
      </c>
      <c r="W53" s="49" t="s">
        <v>518</v>
      </c>
      <c r="Y53" s="49">
        <v>186000</v>
      </c>
      <c r="Z53" s="49">
        <v>0</v>
      </c>
      <c r="AA53" s="49">
        <v>0</v>
      </c>
      <c r="AB53" s="49">
        <v>0</v>
      </c>
      <c r="AI53" s="49">
        <v>0</v>
      </c>
      <c r="AJ53" s="99"/>
    </row>
    <row r="54" spans="3:36" x14ac:dyDescent="0.25">
      <c r="C54" s="49">
        <v>485</v>
      </c>
      <c r="D54" s="99">
        <v>44326</v>
      </c>
      <c r="E54" s="49" t="s">
        <v>519</v>
      </c>
      <c r="F54" s="49">
        <v>8544</v>
      </c>
      <c r="G54" s="49" t="s">
        <v>1384</v>
      </c>
      <c r="H54" s="49" t="s">
        <v>1385</v>
      </c>
      <c r="I54" s="49" t="s">
        <v>1288</v>
      </c>
      <c r="J54" s="49" t="s">
        <v>51</v>
      </c>
      <c r="K54" s="49" t="s">
        <v>1303</v>
      </c>
      <c r="L54" s="49">
        <v>124</v>
      </c>
      <c r="M54" s="49" t="s">
        <v>1376</v>
      </c>
      <c r="N54" s="49">
        <v>8000</v>
      </c>
      <c r="O54" s="49">
        <v>8000</v>
      </c>
      <c r="P54" s="49">
        <v>179968.7</v>
      </c>
      <c r="Q54" s="49">
        <v>0</v>
      </c>
      <c r="R54" s="49">
        <v>0</v>
      </c>
      <c r="S54" s="49">
        <v>179968.7</v>
      </c>
      <c r="T54" s="49">
        <v>21.38</v>
      </c>
      <c r="U54" s="49">
        <v>21.38</v>
      </c>
      <c r="V54" s="49">
        <v>1</v>
      </c>
      <c r="W54" s="49" t="s">
        <v>518</v>
      </c>
      <c r="Y54" s="49">
        <v>171040</v>
      </c>
      <c r="Z54" s="49">
        <v>0</v>
      </c>
      <c r="AA54" s="49">
        <v>0</v>
      </c>
      <c r="AB54" s="49">
        <v>0</v>
      </c>
      <c r="AI54" s="49">
        <v>0</v>
      </c>
      <c r="AJ54" s="99"/>
    </row>
    <row r="55" spans="3:36" x14ac:dyDescent="0.25">
      <c r="C55" s="49">
        <v>485</v>
      </c>
      <c r="D55" s="99">
        <v>44326</v>
      </c>
      <c r="E55" s="49" t="s">
        <v>519</v>
      </c>
      <c r="F55" s="49">
        <v>7728</v>
      </c>
      <c r="G55" s="49" t="s">
        <v>1386</v>
      </c>
      <c r="H55" s="49" t="s">
        <v>1387</v>
      </c>
      <c r="I55" s="49" t="s">
        <v>14</v>
      </c>
      <c r="J55" s="49" t="s">
        <v>50</v>
      </c>
      <c r="K55" s="49" t="s">
        <v>1388</v>
      </c>
      <c r="L55" s="49">
        <v>72</v>
      </c>
      <c r="M55" s="49" t="s">
        <v>1297</v>
      </c>
      <c r="N55" s="49">
        <v>8000</v>
      </c>
      <c r="O55" s="49">
        <v>8000</v>
      </c>
      <c r="P55" s="49">
        <v>97474.4</v>
      </c>
      <c r="Q55" s="49">
        <v>0</v>
      </c>
      <c r="R55" s="49">
        <v>0</v>
      </c>
      <c r="S55" s="49">
        <v>97474.4</v>
      </c>
      <c r="T55" s="49">
        <v>21.26</v>
      </c>
      <c r="U55" s="49">
        <v>21.26</v>
      </c>
      <c r="V55" s="49">
        <v>1</v>
      </c>
      <c r="W55" s="49" t="s">
        <v>518</v>
      </c>
      <c r="Y55" s="49">
        <v>170080</v>
      </c>
      <c r="Z55" s="49">
        <v>0</v>
      </c>
      <c r="AA55" s="49">
        <v>0</v>
      </c>
      <c r="AB55" s="49">
        <v>0</v>
      </c>
      <c r="AI55" s="49">
        <v>0</v>
      </c>
      <c r="AJ55" s="99"/>
    </row>
    <row r="56" spans="3:36" x14ac:dyDescent="0.25">
      <c r="C56" s="49">
        <v>485</v>
      </c>
      <c r="D56" s="99">
        <v>44326</v>
      </c>
      <c r="E56" s="49" t="s">
        <v>519</v>
      </c>
      <c r="F56" s="49">
        <v>3816</v>
      </c>
      <c r="G56" s="49" t="s">
        <v>1322</v>
      </c>
      <c r="H56" s="49" t="s">
        <v>1260</v>
      </c>
      <c r="I56" s="49" t="s">
        <v>1261</v>
      </c>
      <c r="J56" s="49" t="s">
        <v>50</v>
      </c>
      <c r="K56" s="49" t="s">
        <v>1262</v>
      </c>
      <c r="L56" s="49">
        <v>119</v>
      </c>
      <c r="M56" s="49" t="s">
        <v>1314</v>
      </c>
      <c r="N56" s="49">
        <v>10000</v>
      </c>
      <c r="O56" s="49">
        <v>10000</v>
      </c>
      <c r="P56" s="49">
        <v>91456.76</v>
      </c>
      <c r="Q56" s="49">
        <v>0</v>
      </c>
      <c r="R56" s="49">
        <v>0</v>
      </c>
      <c r="S56" s="49">
        <v>91456.76</v>
      </c>
      <c r="T56" s="49">
        <v>10.38</v>
      </c>
      <c r="U56" s="49">
        <v>10.38</v>
      </c>
      <c r="V56" s="49">
        <v>1</v>
      </c>
      <c r="W56" s="49" t="s">
        <v>518</v>
      </c>
      <c r="Y56" s="49">
        <v>103800</v>
      </c>
      <c r="Z56" s="49">
        <v>0</v>
      </c>
      <c r="AA56" s="49">
        <v>0</v>
      </c>
      <c r="AB56" s="49">
        <v>0</v>
      </c>
      <c r="AI56" s="49">
        <v>0</v>
      </c>
      <c r="AJ56" s="99"/>
    </row>
    <row r="57" spans="3:36" x14ac:dyDescent="0.25">
      <c r="C57" s="49">
        <v>485</v>
      </c>
      <c r="D57" s="99">
        <v>44326</v>
      </c>
      <c r="E57" s="49" t="s">
        <v>519</v>
      </c>
      <c r="F57" s="49">
        <v>7798</v>
      </c>
      <c r="G57" s="49" t="s">
        <v>1389</v>
      </c>
      <c r="H57" s="49" t="s">
        <v>1390</v>
      </c>
      <c r="I57" s="49" t="s">
        <v>20</v>
      </c>
      <c r="J57" s="49" t="s">
        <v>50</v>
      </c>
      <c r="K57" s="49" t="s">
        <v>517</v>
      </c>
      <c r="L57" s="49">
        <v>72</v>
      </c>
      <c r="M57" s="49" t="s">
        <v>1297</v>
      </c>
      <c r="N57" s="49">
        <v>10000</v>
      </c>
      <c r="O57" s="49">
        <v>10000</v>
      </c>
      <c r="P57" s="49">
        <v>140443</v>
      </c>
      <c r="Q57" s="49">
        <v>0</v>
      </c>
      <c r="R57" s="49">
        <v>0</v>
      </c>
      <c r="S57" s="49">
        <v>140443</v>
      </c>
      <c r="T57" s="49">
        <v>24.58</v>
      </c>
      <c r="U57" s="49">
        <v>24.58</v>
      </c>
      <c r="V57" s="49">
        <v>1</v>
      </c>
      <c r="W57" s="49" t="s">
        <v>518</v>
      </c>
      <c r="Y57" s="49">
        <v>245800</v>
      </c>
      <c r="Z57" s="49">
        <v>0</v>
      </c>
      <c r="AA57" s="49">
        <v>0</v>
      </c>
      <c r="AB57" s="49">
        <v>0</v>
      </c>
      <c r="AI57" s="49">
        <v>0</v>
      </c>
      <c r="AJ57" s="99"/>
    </row>
    <row r="58" spans="3:36" x14ac:dyDescent="0.25">
      <c r="C58" s="49">
        <v>485</v>
      </c>
      <c r="D58" s="99">
        <v>44326</v>
      </c>
      <c r="E58" s="49" t="s">
        <v>519</v>
      </c>
      <c r="F58" s="49">
        <v>7731</v>
      </c>
      <c r="G58" s="49" t="s">
        <v>1391</v>
      </c>
      <c r="H58" s="49" t="s">
        <v>1392</v>
      </c>
      <c r="I58" s="49" t="s">
        <v>44</v>
      </c>
      <c r="J58" s="49" t="s">
        <v>51</v>
      </c>
      <c r="K58" s="49" t="s">
        <v>1393</v>
      </c>
      <c r="L58" s="49">
        <v>73</v>
      </c>
      <c r="M58" s="49" t="s">
        <v>1295</v>
      </c>
      <c r="N58" s="49">
        <v>10000</v>
      </c>
      <c r="O58" s="49">
        <v>10000</v>
      </c>
      <c r="P58" s="49">
        <v>125295.44</v>
      </c>
      <c r="Q58" s="49">
        <v>0</v>
      </c>
      <c r="R58" s="49">
        <v>0</v>
      </c>
      <c r="S58" s="49">
        <v>125295.44</v>
      </c>
      <c r="T58" s="49">
        <v>15.2</v>
      </c>
      <c r="U58" s="49">
        <v>15.2</v>
      </c>
      <c r="V58" s="49">
        <v>1</v>
      </c>
      <c r="W58" s="49" t="s">
        <v>518</v>
      </c>
      <c r="Y58" s="49">
        <v>152000</v>
      </c>
      <c r="Z58" s="49">
        <v>0</v>
      </c>
      <c r="AA58" s="49">
        <v>0</v>
      </c>
      <c r="AB58" s="49">
        <v>0</v>
      </c>
      <c r="AI58" s="49">
        <v>0</v>
      </c>
      <c r="AJ58" s="99"/>
    </row>
    <row r="59" spans="3:36" x14ac:dyDescent="0.25">
      <c r="C59" s="49">
        <v>485</v>
      </c>
      <c r="D59" s="99">
        <v>44326</v>
      </c>
      <c r="E59" s="49" t="s">
        <v>519</v>
      </c>
      <c r="F59" s="49">
        <v>7739</v>
      </c>
      <c r="G59" s="49" t="s">
        <v>1394</v>
      </c>
      <c r="H59" s="49" t="s">
        <v>1395</v>
      </c>
      <c r="I59" s="49" t="s">
        <v>39</v>
      </c>
      <c r="J59" s="49" t="s">
        <v>51</v>
      </c>
      <c r="K59" s="49" t="s">
        <v>1396</v>
      </c>
      <c r="L59" s="49">
        <v>119</v>
      </c>
      <c r="M59" s="49" t="s">
        <v>1314</v>
      </c>
      <c r="N59" s="49">
        <v>11000</v>
      </c>
      <c r="O59" s="49">
        <v>11000</v>
      </c>
      <c r="P59" s="49">
        <v>148940</v>
      </c>
      <c r="Q59" s="49">
        <v>0</v>
      </c>
      <c r="R59" s="49">
        <v>0</v>
      </c>
      <c r="S59" s="49">
        <v>148940</v>
      </c>
      <c r="T59" s="49">
        <v>23.93</v>
      </c>
      <c r="U59" s="49">
        <v>23.93</v>
      </c>
      <c r="V59" s="49">
        <v>1</v>
      </c>
      <c r="W59" s="49" t="s">
        <v>518</v>
      </c>
      <c r="Y59" s="49">
        <v>263230</v>
      </c>
      <c r="Z59" s="49">
        <v>0</v>
      </c>
      <c r="AA59" s="49">
        <v>0</v>
      </c>
      <c r="AB59" s="49">
        <v>0</v>
      </c>
      <c r="AI59" s="49">
        <v>0</v>
      </c>
      <c r="AJ59" s="99"/>
    </row>
    <row r="60" spans="3:36" x14ac:dyDescent="0.25">
      <c r="C60" s="49">
        <v>485</v>
      </c>
      <c r="D60" s="99">
        <v>44326</v>
      </c>
      <c r="E60" s="49" t="s">
        <v>519</v>
      </c>
      <c r="F60" s="49">
        <v>7796</v>
      </c>
      <c r="G60" s="49" t="s">
        <v>1218</v>
      </c>
      <c r="H60" s="49" t="s">
        <v>1397</v>
      </c>
      <c r="I60" s="49" t="s">
        <v>27</v>
      </c>
      <c r="J60" s="49" t="s">
        <v>51</v>
      </c>
      <c r="K60" s="49" t="s">
        <v>1354</v>
      </c>
      <c r="L60" s="49">
        <v>20</v>
      </c>
      <c r="M60" s="49" t="s">
        <v>1301</v>
      </c>
      <c r="N60" s="49">
        <v>12000</v>
      </c>
      <c r="O60" s="49">
        <v>17999.400000000001</v>
      </c>
      <c r="P60" s="49">
        <v>152808.03</v>
      </c>
      <c r="Q60" s="49">
        <v>0</v>
      </c>
      <c r="R60" s="49">
        <v>0</v>
      </c>
      <c r="S60" s="49">
        <v>152808.03</v>
      </c>
      <c r="T60" s="49">
        <v>25.78</v>
      </c>
      <c r="U60" s="49">
        <v>25.78</v>
      </c>
      <c r="V60" s="49">
        <v>1</v>
      </c>
      <c r="W60" s="49" t="s">
        <v>518</v>
      </c>
      <c r="Y60" s="49">
        <v>309360</v>
      </c>
      <c r="Z60" s="49">
        <v>0</v>
      </c>
      <c r="AA60" s="49">
        <v>0</v>
      </c>
      <c r="AB60" s="49">
        <v>0</v>
      </c>
      <c r="AI60" s="49">
        <v>0</v>
      </c>
      <c r="AJ60" s="99"/>
    </row>
    <row r="61" spans="3:36" x14ac:dyDescent="0.25">
      <c r="C61" s="49">
        <v>485</v>
      </c>
      <c r="D61" s="99">
        <v>44326</v>
      </c>
      <c r="E61" s="49" t="s">
        <v>519</v>
      </c>
      <c r="F61" s="49">
        <v>7794</v>
      </c>
      <c r="G61" s="49" t="s">
        <v>1228</v>
      </c>
      <c r="H61" s="49" t="s">
        <v>1398</v>
      </c>
      <c r="I61" s="49" t="s">
        <v>1254</v>
      </c>
      <c r="J61" s="49" t="s">
        <v>53</v>
      </c>
      <c r="K61" s="49" t="s">
        <v>1399</v>
      </c>
      <c r="L61" s="49">
        <v>20</v>
      </c>
      <c r="M61" s="49" t="s">
        <v>1301</v>
      </c>
      <c r="N61" s="49">
        <v>17000</v>
      </c>
      <c r="O61" s="49">
        <v>1700</v>
      </c>
      <c r="P61" s="49">
        <v>1070537.3999999999</v>
      </c>
      <c r="Q61" s="49">
        <v>0</v>
      </c>
      <c r="R61" s="49">
        <v>0</v>
      </c>
      <c r="S61" s="49">
        <v>1070537.3999999999</v>
      </c>
      <c r="T61" s="49">
        <v>49.85</v>
      </c>
      <c r="U61" s="49">
        <v>49.85</v>
      </c>
      <c r="V61" s="49">
        <v>1</v>
      </c>
      <c r="W61" s="49" t="s">
        <v>518</v>
      </c>
      <c r="Y61" s="49">
        <v>847450</v>
      </c>
      <c r="Z61" s="49">
        <v>0</v>
      </c>
      <c r="AA61" s="49">
        <v>0</v>
      </c>
      <c r="AB61" s="49">
        <v>0</v>
      </c>
      <c r="AI61" s="49">
        <v>0</v>
      </c>
      <c r="AJ61" s="99"/>
    </row>
    <row r="62" spans="3:36" x14ac:dyDescent="0.25">
      <c r="C62" s="49">
        <v>485</v>
      </c>
      <c r="D62" s="99">
        <v>44326</v>
      </c>
      <c r="E62" s="49" t="s">
        <v>519</v>
      </c>
      <c r="F62" s="49">
        <v>5961</v>
      </c>
      <c r="G62" s="49" t="s">
        <v>1400</v>
      </c>
      <c r="H62" s="49" t="s">
        <v>1401</v>
      </c>
      <c r="I62" s="49" t="s">
        <v>19</v>
      </c>
      <c r="J62" s="49" t="s">
        <v>50</v>
      </c>
      <c r="K62" s="49" t="s">
        <v>521</v>
      </c>
      <c r="L62" s="49">
        <v>73</v>
      </c>
      <c r="M62" s="49" t="s">
        <v>1295</v>
      </c>
      <c r="N62" s="49">
        <v>17000</v>
      </c>
      <c r="O62" s="49">
        <v>74800</v>
      </c>
      <c r="P62" s="49">
        <v>180561.13</v>
      </c>
      <c r="Q62" s="49">
        <v>0</v>
      </c>
      <c r="R62" s="49">
        <v>0</v>
      </c>
      <c r="S62" s="49">
        <v>180561.13</v>
      </c>
      <c r="T62" s="49">
        <v>6.97</v>
      </c>
      <c r="U62" s="49">
        <v>6.97</v>
      </c>
      <c r="V62" s="49">
        <v>1</v>
      </c>
      <c r="W62" s="49" t="s">
        <v>518</v>
      </c>
      <c r="Y62" s="49">
        <v>118490</v>
      </c>
      <c r="Z62" s="49">
        <v>0</v>
      </c>
      <c r="AA62" s="49">
        <v>0</v>
      </c>
      <c r="AB62" s="49">
        <v>0</v>
      </c>
      <c r="AI62" s="49">
        <v>0</v>
      </c>
      <c r="AJ62" s="99"/>
    </row>
    <row r="63" spans="3:36" x14ac:dyDescent="0.25">
      <c r="C63" s="49">
        <v>485</v>
      </c>
      <c r="D63" s="99">
        <v>44326</v>
      </c>
      <c r="E63" s="49" t="s">
        <v>519</v>
      </c>
      <c r="F63" s="49">
        <v>7732</v>
      </c>
      <c r="G63" s="49" t="s">
        <v>1402</v>
      </c>
      <c r="H63" s="49" t="s">
        <v>1403</v>
      </c>
      <c r="I63" s="49" t="s">
        <v>1279</v>
      </c>
      <c r="J63" s="49" t="s">
        <v>51</v>
      </c>
      <c r="K63" s="49" t="s">
        <v>1393</v>
      </c>
      <c r="L63" s="49">
        <v>73</v>
      </c>
      <c r="M63" s="49" t="s">
        <v>1295</v>
      </c>
      <c r="N63" s="49">
        <v>18000</v>
      </c>
      <c r="O63" s="49">
        <v>18000</v>
      </c>
      <c r="P63" s="49">
        <v>129757.5</v>
      </c>
      <c r="Q63" s="49">
        <v>0</v>
      </c>
      <c r="R63" s="49">
        <v>0</v>
      </c>
      <c r="S63" s="49">
        <v>129757.5</v>
      </c>
      <c r="T63" s="49">
        <v>10.87</v>
      </c>
      <c r="U63" s="49">
        <v>10.87</v>
      </c>
      <c r="V63" s="49">
        <v>1</v>
      </c>
      <c r="W63" s="49" t="s">
        <v>518</v>
      </c>
      <c r="Y63" s="49">
        <v>195660</v>
      </c>
      <c r="Z63" s="49">
        <v>0</v>
      </c>
      <c r="AA63" s="49">
        <v>0</v>
      </c>
      <c r="AB63" s="49">
        <v>0</v>
      </c>
      <c r="AI63" s="49">
        <v>0</v>
      </c>
      <c r="AJ63" s="99"/>
    </row>
    <row r="64" spans="3:36" x14ac:dyDescent="0.25">
      <c r="C64" s="49">
        <v>485</v>
      </c>
      <c r="D64" s="99">
        <v>44326</v>
      </c>
      <c r="E64" s="49" t="s">
        <v>519</v>
      </c>
      <c r="F64" s="49">
        <v>1226</v>
      </c>
      <c r="G64" s="49" t="s">
        <v>1298</v>
      </c>
      <c r="H64" s="49" t="s">
        <v>67</v>
      </c>
      <c r="I64" s="49" t="s">
        <v>26</v>
      </c>
      <c r="J64" s="49" t="s">
        <v>50</v>
      </c>
      <c r="K64" s="49" t="s">
        <v>520</v>
      </c>
      <c r="L64" s="49">
        <v>73</v>
      </c>
      <c r="M64" s="49" t="s">
        <v>1295</v>
      </c>
      <c r="N64" s="49">
        <v>30000</v>
      </c>
      <c r="O64" s="49">
        <v>9030</v>
      </c>
      <c r="P64" s="49">
        <v>135484.41</v>
      </c>
      <c r="Q64" s="49">
        <v>0</v>
      </c>
      <c r="R64" s="49">
        <v>0</v>
      </c>
      <c r="S64" s="49">
        <v>135484.41</v>
      </c>
      <c r="T64" s="49">
        <v>4.3600000000000003</v>
      </c>
      <c r="U64" s="49">
        <v>4.3600000000000003</v>
      </c>
      <c r="V64" s="49">
        <v>1</v>
      </c>
      <c r="W64" s="49" t="s">
        <v>518</v>
      </c>
      <c r="Y64" s="49">
        <v>130800</v>
      </c>
      <c r="Z64" s="49">
        <v>0</v>
      </c>
      <c r="AA64" s="49">
        <v>0</v>
      </c>
      <c r="AB64" s="49">
        <v>0</v>
      </c>
      <c r="AI64" s="49">
        <v>0</v>
      </c>
      <c r="AJ64" s="99"/>
    </row>
    <row r="65" spans="3:36" x14ac:dyDescent="0.25">
      <c r="C65" s="49">
        <v>485</v>
      </c>
      <c r="D65" s="99">
        <v>44326</v>
      </c>
      <c r="E65" s="49" t="s">
        <v>519</v>
      </c>
      <c r="F65" s="49">
        <v>2201</v>
      </c>
      <c r="G65" s="49" t="s">
        <v>1308</v>
      </c>
      <c r="H65" s="49" t="s">
        <v>69</v>
      </c>
      <c r="I65" s="49" t="s">
        <v>32</v>
      </c>
      <c r="J65" s="49" t="s">
        <v>50</v>
      </c>
      <c r="K65" s="49" t="s">
        <v>521</v>
      </c>
      <c r="L65" s="49">
        <v>22</v>
      </c>
      <c r="M65" s="49" t="s">
        <v>1309</v>
      </c>
      <c r="N65" s="49">
        <v>31000</v>
      </c>
      <c r="O65" s="49">
        <v>31000</v>
      </c>
      <c r="P65" s="49">
        <v>144150</v>
      </c>
      <c r="Q65" s="49">
        <v>0</v>
      </c>
      <c r="R65" s="49">
        <v>0</v>
      </c>
      <c r="S65" s="49">
        <v>144150</v>
      </c>
      <c r="T65" s="49">
        <v>2.0499999999999998</v>
      </c>
      <c r="U65" s="49">
        <v>2.0499999999999998</v>
      </c>
      <c r="V65" s="49">
        <v>1</v>
      </c>
      <c r="W65" s="49" t="s">
        <v>518</v>
      </c>
      <c r="Y65" s="49">
        <v>63550</v>
      </c>
      <c r="Z65" s="49">
        <v>0</v>
      </c>
      <c r="AA65" s="49">
        <v>0</v>
      </c>
      <c r="AB65" s="49">
        <v>0</v>
      </c>
      <c r="AI65" s="49">
        <v>0</v>
      </c>
      <c r="AJ65" s="99"/>
    </row>
    <row r="66" spans="3:36" x14ac:dyDescent="0.25">
      <c r="C66" s="49">
        <v>485</v>
      </c>
      <c r="D66" s="99">
        <v>44326</v>
      </c>
      <c r="E66" s="49" t="s">
        <v>519</v>
      </c>
      <c r="F66" s="49">
        <v>7730</v>
      </c>
      <c r="G66" s="49" t="s">
        <v>1404</v>
      </c>
      <c r="H66" s="49" t="s">
        <v>1405</v>
      </c>
      <c r="I66" s="49" t="s">
        <v>43</v>
      </c>
      <c r="J66" s="49" t="s">
        <v>51</v>
      </c>
      <c r="K66" s="49" t="s">
        <v>1393</v>
      </c>
      <c r="L66" s="49">
        <v>73</v>
      </c>
      <c r="M66" s="49" t="s">
        <v>1295</v>
      </c>
      <c r="N66" s="49">
        <v>60000</v>
      </c>
      <c r="O66" s="49">
        <v>60000</v>
      </c>
      <c r="P66" s="49">
        <v>262527.34999999998</v>
      </c>
      <c r="Q66" s="49">
        <v>0</v>
      </c>
      <c r="R66" s="49">
        <v>0</v>
      </c>
      <c r="S66" s="49">
        <v>262527.34999999998</v>
      </c>
      <c r="T66" s="49">
        <v>3.58</v>
      </c>
      <c r="U66" s="49">
        <v>3.58</v>
      </c>
      <c r="V66" s="49">
        <v>1</v>
      </c>
      <c r="W66" s="49" t="s">
        <v>518</v>
      </c>
      <c r="Y66" s="49">
        <v>214800</v>
      </c>
      <c r="Z66" s="49">
        <v>0</v>
      </c>
      <c r="AA66" s="49">
        <v>0</v>
      </c>
      <c r="AB66" s="49">
        <v>0</v>
      </c>
      <c r="AI66" s="49">
        <v>0</v>
      </c>
      <c r="AJ66" s="99"/>
    </row>
    <row r="67" spans="3:36" x14ac:dyDescent="0.25">
      <c r="C67" s="49">
        <v>485</v>
      </c>
      <c r="D67" s="99">
        <v>44326</v>
      </c>
      <c r="E67" s="49" t="s">
        <v>519</v>
      </c>
      <c r="F67" s="49">
        <v>3520</v>
      </c>
      <c r="G67" s="49" t="s">
        <v>1316</v>
      </c>
      <c r="H67" s="49" t="s">
        <v>70</v>
      </c>
      <c r="I67" s="49" t="s">
        <v>23</v>
      </c>
      <c r="J67" s="49" t="s">
        <v>50</v>
      </c>
      <c r="K67" s="49" t="s">
        <v>521</v>
      </c>
      <c r="L67" s="49">
        <v>22</v>
      </c>
      <c r="M67" s="49" t="s">
        <v>1309</v>
      </c>
      <c r="N67" s="49">
        <v>100000</v>
      </c>
      <c r="O67" s="49">
        <v>100000</v>
      </c>
      <c r="P67" s="49">
        <v>216960.4</v>
      </c>
      <c r="Q67" s="49">
        <v>0</v>
      </c>
      <c r="R67" s="49">
        <v>0</v>
      </c>
      <c r="S67" s="49">
        <v>216960.4</v>
      </c>
      <c r="T67" s="49">
        <v>2.79</v>
      </c>
      <c r="U67" s="49">
        <v>2.79</v>
      </c>
      <c r="V67" s="49">
        <v>1</v>
      </c>
      <c r="W67" s="49" t="s">
        <v>518</v>
      </c>
      <c r="Y67" s="49">
        <v>279000</v>
      </c>
      <c r="Z67" s="49">
        <v>0</v>
      </c>
      <c r="AA67" s="49">
        <v>0</v>
      </c>
      <c r="AB67" s="49">
        <v>0</v>
      </c>
      <c r="AI67" s="49">
        <v>0</v>
      </c>
      <c r="AJ67" s="99"/>
    </row>
    <row r="68" spans="3:36" x14ac:dyDescent="0.25">
      <c r="C68" s="49">
        <v>485</v>
      </c>
      <c r="D68" s="99">
        <v>44326</v>
      </c>
      <c r="E68" s="49" t="s">
        <v>519</v>
      </c>
      <c r="F68" s="49">
        <v>7729</v>
      </c>
      <c r="G68" s="49" t="s">
        <v>1406</v>
      </c>
      <c r="H68" s="49" t="s">
        <v>1407</v>
      </c>
      <c r="I68" s="49" t="s">
        <v>47</v>
      </c>
      <c r="J68" s="49" t="s">
        <v>53</v>
      </c>
      <c r="K68" s="49" t="s">
        <v>1399</v>
      </c>
      <c r="L68" s="49">
        <v>72</v>
      </c>
      <c r="M68" s="49" t="s">
        <v>1297</v>
      </c>
      <c r="N68" s="49">
        <v>300000</v>
      </c>
      <c r="O68" s="49">
        <v>30000</v>
      </c>
      <c r="P68" s="49">
        <v>1211030.1599999999</v>
      </c>
      <c r="Q68" s="49">
        <v>0</v>
      </c>
      <c r="R68" s="49">
        <v>0</v>
      </c>
      <c r="S68" s="49">
        <v>1211030.1599999999</v>
      </c>
      <c r="T68" s="49">
        <v>8.5</v>
      </c>
      <c r="U68" s="49">
        <v>8.5</v>
      </c>
      <c r="V68" s="49">
        <v>1</v>
      </c>
      <c r="W68" s="49" t="s">
        <v>518</v>
      </c>
      <c r="Y68" s="49">
        <v>2550000</v>
      </c>
      <c r="Z68" s="49">
        <v>0</v>
      </c>
      <c r="AA68" s="49">
        <v>0</v>
      </c>
      <c r="AB68" s="49">
        <v>0</v>
      </c>
      <c r="AI68" s="49">
        <v>0</v>
      </c>
      <c r="AJ68" s="99"/>
    </row>
    <row r="69" spans="3:36" hidden="1" x14ac:dyDescent="0.25">
      <c r="C69" s="49">
        <v>485</v>
      </c>
      <c r="D69" s="99">
        <v>44326</v>
      </c>
      <c r="E69" s="49" t="s">
        <v>1408</v>
      </c>
      <c r="F69" s="49">
        <v>8887</v>
      </c>
      <c r="G69" s="49" t="s">
        <v>1409</v>
      </c>
      <c r="H69" s="49" t="s">
        <v>525</v>
      </c>
      <c r="I69" s="49" t="s">
        <v>1410</v>
      </c>
      <c r="J69" s="49" t="s">
        <v>51</v>
      </c>
      <c r="K69" s="49" t="s">
        <v>1303</v>
      </c>
      <c r="L69" s="49">
        <v>125</v>
      </c>
      <c r="M69" s="49" t="s">
        <v>1336</v>
      </c>
      <c r="N69" s="49">
        <v>60</v>
      </c>
      <c r="O69" s="49">
        <v>60</v>
      </c>
      <c r="P69" s="49">
        <v>35996.5</v>
      </c>
      <c r="Q69" s="49">
        <v>0</v>
      </c>
      <c r="R69" s="49">
        <v>0</v>
      </c>
      <c r="S69" s="49">
        <v>35996.5</v>
      </c>
      <c r="T69" s="49">
        <v>0.5</v>
      </c>
      <c r="U69" s="49">
        <v>0.5</v>
      </c>
      <c r="V69" s="49">
        <v>1</v>
      </c>
      <c r="W69" s="49" t="s">
        <v>518</v>
      </c>
      <c r="Y69" s="49">
        <v>3000</v>
      </c>
      <c r="Z69" s="49">
        <v>0</v>
      </c>
      <c r="AA69" s="49">
        <v>0</v>
      </c>
      <c r="AB69" s="49">
        <v>0</v>
      </c>
      <c r="AC69">
        <v>0</v>
      </c>
      <c r="AD69">
        <v>0</v>
      </c>
      <c r="AI69" s="49">
        <v>290</v>
      </c>
      <c r="AJ69" s="99">
        <v>44428</v>
      </c>
    </row>
    <row r="70" spans="3:36" x14ac:dyDescent="0.25">
      <c r="C70" s="49"/>
      <c r="D70" s="9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Y70" s="49"/>
      <c r="Z70" s="49"/>
      <c r="AA70" s="49"/>
      <c r="AB70" s="49"/>
      <c r="AI70" s="49"/>
      <c r="AJ70" s="99"/>
    </row>
    <row r="71" spans="3:36" x14ac:dyDescent="0.25">
      <c r="C71" s="49"/>
      <c r="D71" s="9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Y71" s="49"/>
      <c r="Z71" s="49"/>
      <c r="AA71" s="49"/>
      <c r="AB71" s="49"/>
      <c r="AI71" s="49"/>
      <c r="AJ71" s="99"/>
    </row>
    <row r="72" spans="3:36" x14ac:dyDescent="0.25">
      <c r="C72" s="49"/>
      <c r="D72" s="9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Y72" s="49"/>
      <c r="Z72" s="49"/>
      <c r="AA72" s="49"/>
      <c r="AB72" s="49"/>
      <c r="AI72" s="49"/>
      <c r="AJ72" s="99"/>
    </row>
  </sheetData>
  <autoFilter ref="C9:AJ69" xr:uid="{00000000-0009-0000-0000-000003000000}">
    <filterColumn colId="2">
      <filters>
        <filter val="Renta Variable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AS511"/>
  <sheetViews>
    <sheetView showGridLines="0" tabSelected="1" workbookViewId="0">
      <selection activeCell="H17" sqref="H17"/>
    </sheetView>
  </sheetViews>
  <sheetFormatPr baseColWidth="10" defaultRowHeight="15" x14ac:dyDescent="0.25"/>
  <cols>
    <col min="3" max="3" width="18.28515625" bestFit="1" customWidth="1"/>
    <col min="4" max="4" width="19.5703125" bestFit="1" customWidth="1"/>
    <col min="12" max="12" width="16.85546875" bestFit="1" customWidth="1"/>
    <col min="21" max="21" width="16.85546875" bestFit="1" customWidth="1"/>
    <col min="30" max="30" width="16.85546875" bestFit="1" customWidth="1"/>
    <col min="31" max="31" width="19.5703125" bestFit="1" customWidth="1"/>
    <col min="32" max="32" width="27.42578125" bestFit="1" customWidth="1"/>
    <col min="38" max="38" width="12.85546875" bestFit="1" customWidth="1"/>
    <col min="39" max="39" width="15.7109375" bestFit="1" customWidth="1"/>
  </cols>
  <sheetData>
    <row r="4" spans="2:45" x14ac:dyDescent="0.25">
      <c r="C4" s="88">
        <f>SUM(C7:C511)</f>
        <v>37104121875780.68</v>
      </c>
      <c r="L4" s="85">
        <f>SUM(L7:L56)</f>
        <v>3894818020015.5811</v>
      </c>
      <c r="U4" s="88">
        <f>SUM(U7:U46)</f>
        <v>2347805728579.5547</v>
      </c>
      <c r="AD4" s="88">
        <f>SUM(AD7:AD36)</f>
        <v>1107431758421.0881</v>
      </c>
      <c r="AM4" s="88">
        <f>SUM(AM7:AM41)</f>
        <v>587600633169.88281</v>
      </c>
    </row>
    <row r="5" spans="2:45" x14ac:dyDescent="0.25">
      <c r="B5" s="81" t="s">
        <v>634</v>
      </c>
      <c r="C5" s="82"/>
      <c r="H5" s="89" t="str">
        <f>B5</f>
        <v>SPX Index</v>
      </c>
      <c r="I5" s="89" t="s">
        <v>529</v>
      </c>
      <c r="K5" s="81" t="s">
        <v>1102</v>
      </c>
      <c r="L5" s="82"/>
      <c r="M5" s="16"/>
      <c r="N5" s="16"/>
      <c r="Q5" s="89" t="str">
        <f>K5</f>
        <v>SX5E Index</v>
      </c>
      <c r="R5" s="89" t="s">
        <v>529</v>
      </c>
      <c r="T5" s="81" t="s">
        <v>1146</v>
      </c>
      <c r="U5" s="82"/>
      <c r="V5" s="16"/>
      <c r="W5" s="16"/>
      <c r="Z5" s="89" t="str">
        <f>T5</f>
        <v>CAC Index</v>
      </c>
      <c r="AA5" s="89" t="s">
        <v>529</v>
      </c>
      <c r="AC5" s="81" t="s">
        <v>1163</v>
      </c>
      <c r="AD5" s="82"/>
      <c r="AE5" s="1"/>
      <c r="AF5" s="1"/>
      <c r="AI5" s="89" t="str">
        <f>AC5</f>
        <v>DAX Index</v>
      </c>
      <c r="AJ5" s="89" t="s">
        <v>529</v>
      </c>
      <c r="AL5" s="81" t="s">
        <v>1176</v>
      </c>
      <c r="AM5" s="82"/>
      <c r="AN5" s="1"/>
      <c r="AO5" s="1"/>
      <c r="AR5" s="89" t="str">
        <f>AL5</f>
        <v>IBEX Index</v>
      </c>
      <c r="AS5" s="89" t="s">
        <v>529</v>
      </c>
    </row>
    <row r="6" spans="2:45" x14ac:dyDescent="0.25">
      <c r="B6" s="81" t="s">
        <v>635</v>
      </c>
      <c r="C6" s="81" t="s">
        <v>333</v>
      </c>
      <c r="D6" s="81" t="s">
        <v>636</v>
      </c>
      <c r="E6" s="81" t="s">
        <v>1</v>
      </c>
      <c r="K6" s="81" t="s">
        <v>635</v>
      </c>
      <c r="L6" s="81" t="s">
        <v>333</v>
      </c>
      <c r="M6" s="81" t="s">
        <v>636</v>
      </c>
      <c r="N6" s="81" t="s">
        <v>1</v>
      </c>
      <c r="T6" s="81" t="s">
        <v>635</v>
      </c>
      <c r="U6" s="81" t="s">
        <v>333</v>
      </c>
      <c r="V6" s="81" t="s">
        <v>636</v>
      </c>
      <c r="W6" s="81" t="s">
        <v>1</v>
      </c>
      <c r="AC6" s="84" t="s">
        <v>635</v>
      </c>
      <c r="AD6" s="84" t="s">
        <v>333</v>
      </c>
      <c r="AE6" s="84" t="s">
        <v>636</v>
      </c>
      <c r="AF6" s="84" t="s">
        <v>1</v>
      </c>
      <c r="AL6" s="84" t="s">
        <v>635</v>
      </c>
      <c r="AM6" s="84" t="s">
        <v>333</v>
      </c>
      <c r="AN6" s="84" t="s">
        <v>636</v>
      </c>
      <c r="AO6" s="84" t="s">
        <v>1</v>
      </c>
    </row>
    <row r="7" spans="2:45" x14ac:dyDescent="0.25">
      <c r="B7" s="15" t="str">
        <f>_xll.BDS($B$5,$B$6,"cols=1;rows=505")</f>
        <v>A UN</v>
      </c>
      <c r="C7" s="83">
        <f>_xll.BDP(B7&amp;" Equity",$C$6)</f>
        <v>45547658546.249992</v>
      </c>
      <c r="D7" s="16" t="str">
        <f>_xll.BDP(B7&amp;" Equity",$D$6)</f>
        <v>Health Care</v>
      </c>
      <c r="E7" s="15" t="str">
        <f>_xll.BDP(B7&amp;" Equity",$E$6)</f>
        <v>Agilent Technologies Inc</v>
      </c>
      <c r="H7" s="90" t="str" cm="1">
        <f t="array" ref="H7">IFERROR(INDEX($D$7:$D$511,MATCH(0,COUNTIF($H$6:H6,$D$7:$D$511),0)),"")</f>
        <v>Health Care</v>
      </c>
      <c r="I7" s="87">
        <f t="shared" ref="I7:I18" si="0">SUMPRODUCT(--($D$7:$D$511=H7),$C$7:$C$511)/$C$4</f>
        <v>0.12620690520806585</v>
      </c>
      <c r="K7" s="15" t="str">
        <f>_xll.BDS($K$5,$K$6,"cols=1;rows=50")</f>
        <v>ABI BB</v>
      </c>
      <c r="L7" s="83">
        <f>_xll.BDP(K7&amp;" Equity",$L$6)</f>
        <v>110371867966.43999</v>
      </c>
      <c r="M7" s="16" t="str">
        <f>_xll.BDP(K7&amp;" Equity",$M$6)</f>
        <v>Consumer Staples</v>
      </c>
      <c r="N7" s="15" t="str">
        <f>_xll.BDP(K7&amp;" Equity",$N$6)</f>
        <v>Anheuser-Busch InBev SA/NV</v>
      </c>
      <c r="Q7" s="90" t="str">
        <f t="array" ref="Q7">IFERROR(INDEX($M$7:$M$56,MATCH(0,COUNTIF($Q$6:Q6,$M$7:$M$56),0)),"")</f>
        <v>Consumer Staples</v>
      </c>
      <c r="R7" s="87">
        <f>SUMPRODUCT(--($M$7:$M$56=Q7),$L$7:$L$56)/$L$4</f>
        <v>5.6853811165463418E-2</v>
      </c>
      <c r="T7" s="15" t="str">
        <f>_xll.BDS($T$5,$T$6,"cols=1;rows=40")</f>
        <v>ACA FP</v>
      </c>
      <c r="U7" s="83">
        <f>_xll.BDP(T7&amp;" Equity",$U$6)</f>
        <v>33626381033.231998</v>
      </c>
      <c r="V7" s="16" t="str">
        <f>_xll.BDP(T7&amp;" Equity",$V$6)</f>
        <v>Financials</v>
      </c>
      <c r="W7" s="15" t="str">
        <f>_xll.BDP(T7&amp;" Equity",$W$6)</f>
        <v>Credit Agricole SA</v>
      </c>
      <c r="Z7" s="90" t="str">
        <f t="array" ref="Z7">IFERROR(INDEX($V$7:$V$46,MATCH(0,COUNTIF($Z$6:Z6,$V$7:$V$46),0)),"")</f>
        <v>Financials</v>
      </c>
      <c r="AA7" s="87">
        <f>SUMPRODUCT(--($V$7:$V$46=Z7),$U$7:$U$46)/$U$4</f>
        <v>8.413617335233177E-2</v>
      </c>
      <c r="AC7" s="15" t="str">
        <f>_xll.BDS($AC$5,$AC$6,"cols=1;rows=40")</f>
        <v>1COV GY</v>
      </c>
      <c r="AD7" s="83">
        <f>_xll.BDP(AC7&amp;" Equity",$AD$6)</f>
        <v>8220660000</v>
      </c>
      <c r="AE7" s="16" t="str">
        <f>_xll.BDP(AC7&amp;" Equity",$AE$6)</f>
        <v>Basic Materials</v>
      </c>
      <c r="AF7" s="15" t="str">
        <f>_xll.BDP(AC7&amp;" Equity",$AF$6)</f>
        <v>Covestro AG</v>
      </c>
      <c r="AI7" s="90" t="str">
        <f t="array" ref="AI7">IFERROR(INDEX($AE$7:$AE$36,MATCH(0,COUNTIF($AI$6:AI6,$AE$7:$AE$36),0)),"")</f>
        <v>Basic Materials</v>
      </c>
      <c r="AJ7" s="87">
        <f>SUMPRODUCT(--($AE$7:$AE$36=AI7),$AD$7:$AD$36)/$AD$4</f>
        <v>0.1928274484461576</v>
      </c>
      <c r="AL7" s="15" t="str">
        <f>_xll.BDS($AL$5,$AL$6,"cols=1;rows=35")</f>
        <v>ACS SM</v>
      </c>
      <c r="AM7" s="83">
        <f>_xll.BDP(AL7&amp;" Equity",$AM$6)</f>
        <v>7760535062.1400003</v>
      </c>
      <c r="AN7" s="16" t="str">
        <f>_xll.BDP(AL7&amp;" Equity",$AN$6)</f>
        <v>Industrials</v>
      </c>
      <c r="AO7" s="15" t="str">
        <f>_xll.BDP(AL7&amp;" Equity",$AO$6)</f>
        <v>ACS Actividades de Construccio</v>
      </c>
      <c r="AR7" s="90" t="str">
        <f t="array" ref="AR7">IFERROR(INDEX($AN$7:$AN$41,MATCH(0,COUNTIF($AR$6:AR6,$AN$7:$AN$41),0)),"")</f>
        <v>Industrials</v>
      </c>
      <c r="AS7" s="87">
        <f>SUMPRODUCT(--($AN$7:$AN$41=AR7),$AM$7:$AM$41)/$AM$4</f>
        <v>0.10498665858063257</v>
      </c>
    </row>
    <row r="8" spans="2:45" x14ac:dyDescent="0.25">
      <c r="B8" s="15" t="s">
        <v>637</v>
      </c>
      <c r="C8" s="83">
        <f>_xll.BDP(B8&amp;" Equity",$C$6)</f>
        <v>10967077468.125</v>
      </c>
      <c r="D8" s="16" t="str">
        <f>_xll.BDP(B8&amp;" Equity",$D$6)</f>
        <v>Consumer Discretionary</v>
      </c>
      <c r="E8" s="15" t="str">
        <f>_xll.BDP(B8&amp;" Equity",$E$6)</f>
        <v>American Airlines Group Inc</v>
      </c>
      <c r="H8" s="90" t="str">
        <f t="array" ref="H8">IFERROR(INDEX($D$7:$D$511,MATCH(0,COUNTIF($H$5:H7,$D$7:$D$511),0)),"")</f>
        <v>Consumer Discretionary</v>
      </c>
      <c r="I8" s="87">
        <f t="shared" si="0"/>
        <v>0.14526057987961427</v>
      </c>
      <c r="K8" s="15" t="s">
        <v>1103</v>
      </c>
      <c r="L8" s="83">
        <f>_xll.BDP(K8&amp;" Equity",$L$6)</f>
        <v>27476495116.349998</v>
      </c>
      <c r="M8" s="16" t="str">
        <f>_xll.BDP(K8&amp;" Equity",$M$6)</f>
        <v>Consumer Staples</v>
      </c>
      <c r="N8" s="15" t="str">
        <f>_xll.BDP(K8&amp;" Equity",$N$6)</f>
        <v>Koninklijke Ahold Delhaize NV</v>
      </c>
      <c r="Q8" s="90" t="str">
        <f t="array" ref="Q8">IFERROR(INDEX($M$7:$M$56,MATCH(0,COUNTIF($Q$5:Q7,$M$7:$M$56),0)),"")</f>
        <v>Consumer Discretionary</v>
      </c>
      <c r="R8" s="87">
        <f t="shared" ref="R8:R16" si="1">SUMPRODUCT(--($M$7:$M$56=Q8),$L$7:$L$56)/$L$4</f>
        <v>0.27077459189289516</v>
      </c>
      <c r="T8" s="15" t="s">
        <v>1105</v>
      </c>
      <c r="U8" s="83">
        <f>_xll.BDP(T8&amp;" Equity",$U$6)</f>
        <v>74959629519.999985</v>
      </c>
      <c r="V8" s="16" t="str">
        <f>_xll.BDP(T8&amp;" Equity",$V$6)</f>
        <v>Basic Materials</v>
      </c>
      <c r="W8" s="15" t="str">
        <f>_xll.BDP(T8&amp;" Equity",$W$6)</f>
        <v>Air Liquide SA</v>
      </c>
      <c r="Z8" s="90" t="str">
        <f t="array" ref="Z8">IFERROR(INDEX($V$7:$V$46,MATCH(0,COUNTIF($Z$6:Z7,$V$7:$V$46),0)),"")</f>
        <v>Basic Materials</v>
      </c>
      <c r="AA8" s="87">
        <f t="shared" ref="AA8:AA16" si="2">SUMPRODUCT(--($V$7:$V$46=Z8),$U$7:$U$46)/$U$4</f>
        <v>4.2181327573902916E-2</v>
      </c>
      <c r="AC8" s="15" t="s">
        <v>1104</v>
      </c>
      <c r="AD8" s="83">
        <f>_xll.BDP(AC8&amp;" Equity",$AD$6)</f>
        <v>27885600000</v>
      </c>
      <c r="AE8" s="16" t="str">
        <f>_xll.BDP(AC8&amp;" Equity",$AE$6)</f>
        <v>Consumer Discretionary</v>
      </c>
      <c r="AF8" s="15" t="str">
        <f>_xll.BDP(AC8&amp;" Equity",$AF$6)</f>
        <v>adidas AG</v>
      </c>
      <c r="AI8" s="90" t="str">
        <f t="array" ref="AI8">IFERROR(INDEX($AE$7:$AE$36,MATCH(0,COUNTIF($AI$6:AI7,$AE$7:$AE$36),0)),"")</f>
        <v>Consumer Discretionary</v>
      </c>
      <c r="AJ8" s="87">
        <f t="shared" ref="AJ8:AJ15" si="3">SUMPRODUCT(--($AE$7:$AE$36=AI8),$AD$7:$AD$36)/$AD$4</f>
        <v>0.15742488792880563</v>
      </c>
      <c r="AL8" s="15" t="s">
        <v>1177</v>
      </c>
      <c r="AM8" s="83">
        <f>_xll.BDP(AL8&amp;" Equity",$AM$6)</f>
        <v>2529715120.3000002</v>
      </c>
      <c r="AN8" s="16" t="str">
        <f>_xll.BDP(AL8&amp;" Equity",$AN$6)</f>
        <v>Basic Materials</v>
      </c>
      <c r="AO8" s="15" t="str">
        <f>_xll.BDP(AL8&amp;" Equity",$AO$6)</f>
        <v>Acerinox SA</v>
      </c>
      <c r="AR8" s="90" t="str">
        <f t="array" ref="AR8">IFERROR(INDEX($AN$7:$AN$41,MATCH(0,COUNTIF($AR$6:AR7,$AN$7:$AN$41),0)),"")</f>
        <v>Basic Materials</v>
      </c>
      <c r="AS8" s="87">
        <f t="shared" ref="AS8:AS16" si="4">SUMPRODUCT(--($AN$7:$AN$41=AR8),$AM$7:$AM$41)/$AM$4</f>
        <v>4.5297458446210935E-2</v>
      </c>
    </row>
    <row r="9" spans="2:45" x14ac:dyDescent="0.25">
      <c r="B9" s="15" t="s">
        <v>638</v>
      </c>
      <c r="C9" s="83">
        <f>_xll.BDP(B9&amp;" Equity",$C$6)</f>
        <v>8915314109.3600006</v>
      </c>
      <c r="D9" s="16" t="str">
        <f>_xll.BDP(B9&amp;" Equity",$D$6)</f>
        <v>Consumer Discretionary</v>
      </c>
      <c r="E9" s="15" t="str">
        <f>_xll.BDP(B9&amp;" Equity",$E$6)</f>
        <v>Advance Auto Parts Inc</v>
      </c>
      <c r="H9" s="90" t="str">
        <f t="array" ref="H9">IFERROR(INDEX($D$7:$D$511,MATCH(0,COUNTIF($H$5:H8,$D$7:$D$511),0)),"")</f>
        <v>Technology</v>
      </c>
      <c r="I9" s="87">
        <f t="shared" si="0"/>
        <v>0.29375664972785787</v>
      </c>
      <c r="K9" s="15" t="s">
        <v>1104</v>
      </c>
      <c r="L9" s="83">
        <f>_xll.BDP(K9&amp;" Equity",$L$6)</f>
        <v>27885600000</v>
      </c>
      <c r="M9" s="16" t="str">
        <f>_xll.BDP(K9&amp;" Equity",$M$6)</f>
        <v>Consumer Discretionary</v>
      </c>
      <c r="N9" s="15" t="str">
        <f>_xll.BDP(K9&amp;" Equity",$N$6)</f>
        <v>adidas AG</v>
      </c>
      <c r="Q9" s="90" t="str">
        <f t="array" ref="Q9">IFERROR(INDEX($M$7:$M$56,MATCH(0,COUNTIF($Q$5:Q8,$M$7:$M$56),0)),"")</f>
        <v>Industrials</v>
      </c>
      <c r="R9" s="87">
        <f t="shared" si="1"/>
        <v>0.14755451816198487</v>
      </c>
      <c r="T9" s="15" t="s">
        <v>1106</v>
      </c>
      <c r="U9" s="83">
        <f>_xll.BDP(T9&amp;" Equity",$U$6)</f>
        <v>90753924621.12001</v>
      </c>
      <c r="V9" s="16" t="str">
        <f>_xll.BDP(T9&amp;" Equity",$V$6)</f>
        <v>Industrials</v>
      </c>
      <c r="W9" s="15" t="str">
        <f>_xll.BDP(T9&amp;" Equity",$W$6)</f>
        <v>Airbus SE</v>
      </c>
      <c r="Z9" s="90" t="str">
        <f t="array" ref="Z9">IFERROR(INDEX($V$7:$V$46,MATCH(0,COUNTIF($Z$6:Z8,$V$7:$V$46),0)),"")</f>
        <v>Industrials</v>
      </c>
      <c r="AA9" s="87">
        <f t="shared" si="2"/>
        <v>0.17891879874438096</v>
      </c>
      <c r="AC9" s="15" t="s">
        <v>1450</v>
      </c>
      <c r="AD9" s="83">
        <f>_xll.BDP(AC9&amp;" Equity",$AD$6)</f>
        <v>90753924621.12001</v>
      </c>
      <c r="AE9" s="16" t="str">
        <f>_xll.BDP(AC9&amp;" Equity",$AE$6)</f>
        <v>Industrials</v>
      </c>
      <c r="AF9" s="15" t="str">
        <f>_xll.BDP(AC9&amp;" Equity",$AF$6)</f>
        <v>Airbus SE</v>
      </c>
      <c r="AI9" s="90" t="str">
        <f t="array" ref="AI9">IFERROR(INDEX($AE$7:$AE$36,MATCH(0,COUNTIF($AI$6:AI8,$AE$7:$AE$36),0)),"")</f>
        <v>Industrials</v>
      </c>
      <c r="AJ9" s="87">
        <f t="shared" si="3"/>
        <v>0.15081022362325155</v>
      </c>
      <c r="AL9" s="15" t="s">
        <v>1178</v>
      </c>
      <c r="AM9" s="83">
        <f>_xll.BDP(AL9&amp;" Equity",$AM$6)</f>
        <v>20850000000</v>
      </c>
      <c r="AN9" s="16" t="str">
        <f>_xll.BDP(AL9&amp;" Equity",$AN$6)</f>
        <v>Industrials</v>
      </c>
      <c r="AO9" s="15" t="str">
        <f>_xll.BDP(AL9&amp;" Equity",$AO$6)</f>
        <v>Aena SME SA</v>
      </c>
      <c r="AR9" s="90" t="str">
        <f t="array" ref="AR9">IFERROR(INDEX($AN$7:$AN$41,MATCH(0,COUNTIF($AR$6:AR8,$AN$7:$AN$41),0)),"")</f>
        <v>Health Care</v>
      </c>
      <c r="AS9" s="87">
        <f t="shared" si="4"/>
        <v>1.8716742217856575E-2</v>
      </c>
    </row>
    <row r="10" spans="2:45" x14ac:dyDescent="0.25">
      <c r="B10" s="15" t="s">
        <v>639</v>
      </c>
      <c r="C10" s="83">
        <f>_xll.BDP(B10&amp;" Equity",$C$6)</f>
        <v>2391961796280</v>
      </c>
      <c r="D10" s="16" t="str">
        <f>_xll.BDP(B10&amp;" Equity",$D$6)</f>
        <v>Technology</v>
      </c>
      <c r="E10" s="15" t="str">
        <f>_xll.BDP(B10&amp;" Equity",$E$6)</f>
        <v>Apple Inc</v>
      </c>
      <c r="H10" s="90" t="str">
        <f t="array" ref="H10">IFERROR(INDEX($D$7:$D$511,MATCH(0,COUNTIF($H$5:H9,$D$7:$D$511),0)),"")</f>
        <v>Consumer Staples</v>
      </c>
      <c r="I10" s="87">
        <f t="shared" si="0"/>
        <v>5.720790169678161E-2</v>
      </c>
      <c r="K10" s="15" t="s">
        <v>1411</v>
      </c>
      <c r="L10" s="83">
        <f>_xll.BDP(K10&amp;" Equity",$L$6)</f>
        <v>47663125121.799995</v>
      </c>
      <c r="M10" s="16" t="str">
        <f>_xll.BDP(K10&amp;" Equity",$M$6)</f>
        <v>Industrials</v>
      </c>
      <c r="N10" s="15" t="str">
        <f>_xll.BDP(K10&amp;" Equity",$N$6)</f>
        <v>Adyen NV</v>
      </c>
      <c r="Q10" s="90" t="str">
        <f t="array" ref="Q10">IFERROR(INDEX($M$7:$M$56,MATCH(0,COUNTIF($Q$5:Q9,$M$7:$M$56),0)),"")</f>
        <v>Basic Materials</v>
      </c>
      <c r="R10" s="87">
        <f t="shared" si="1"/>
        <v>6.9171804289716782E-2</v>
      </c>
      <c r="T10" s="15" t="s">
        <v>1422</v>
      </c>
      <c r="U10" s="83">
        <f>_xll.BDP(T10&amp;" Equity",$U$6)</f>
        <v>10278223496.84</v>
      </c>
      <c r="V10" s="16" t="str">
        <f>_xll.BDP(T10&amp;" Equity",$V$6)</f>
        <v>Industrials</v>
      </c>
      <c r="W10" s="15" t="str">
        <f>_xll.BDP(T10&amp;" Equity",$W$6)</f>
        <v>Alstom SA</v>
      </c>
      <c r="Z10" s="90" t="str">
        <f t="array" ref="Z10">IFERROR(INDEX($V$7:$V$46,MATCH(0,COUNTIF($Z$6:Z9,$V$7:$V$46),0)),"")</f>
        <v>Consumer Staples</v>
      </c>
      <c r="AA10" s="87">
        <f t="shared" si="2"/>
        <v>4.1135580482741151E-2</v>
      </c>
      <c r="AC10" s="15" t="s">
        <v>1107</v>
      </c>
      <c r="AD10" s="83">
        <f>_xll.BDP(AC10&amp;" Equity",$AD$6)</f>
        <v>88487090722.399994</v>
      </c>
      <c r="AE10" s="16" t="str">
        <f>_xll.BDP(AC10&amp;" Equity",$AE$6)</f>
        <v>Financials</v>
      </c>
      <c r="AF10" s="15" t="str">
        <f>_xll.BDP(AC10&amp;" Equity",$AF$6)</f>
        <v>Allianz SE</v>
      </c>
      <c r="AI10" s="90" t="str">
        <f t="array" ref="AI10">IFERROR(INDEX($AE$7:$AE$36,MATCH(0,COUNTIF($AI$6:AI9,$AE$7:$AE$36),0)),"")</f>
        <v>Financials</v>
      </c>
      <c r="AJ10" s="87">
        <f t="shared" si="3"/>
        <v>0.17075042374733579</v>
      </c>
      <c r="AL10" s="15" t="s">
        <v>1415</v>
      </c>
      <c r="AM10" s="83">
        <f>_xll.BDP(AL10&amp;" Equity",$AM$6)</f>
        <v>1678109577.1599998</v>
      </c>
      <c r="AN10" s="16" t="str">
        <f>_xll.BDP(AL10&amp;" Equity",$AN$6)</f>
        <v>Health Care</v>
      </c>
      <c r="AO10" s="15" t="str">
        <f>_xll.BDP(AL10&amp;" Equity",$AO$6)</f>
        <v>Almirall SA</v>
      </c>
      <c r="AR10" s="90" t="str">
        <f t="array" ref="AR10">IFERROR(INDEX($AN$7:$AN$41,MATCH(0,COUNTIF($AR$6:AR9,$AN$7:$AN$41),0)),"")</f>
        <v>Technology</v>
      </c>
      <c r="AS10" s="87">
        <f t="shared" si="4"/>
        <v>5.0233870349704217E-2</v>
      </c>
    </row>
    <row r="11" spans="2:45" x14ac:dyDescent="0.25">
      <c r="B11" s="15" t="s">
        <v>640</v>
      </c>
      <c r="C11" s="83">
        <f>_xll.BDP(B11&amp;" Equity",$C$6)</f>
        <v>257809088456.24002</v>
      </c>
      <c r="D11" s="16" t="str">
        <f>_xll.BDP(B11&amp;" Equity",$D$6)</f>
        <v>Health Care</v>
      </c>
      <c r="E11" s="15" t="str">
        <f>_xll.BDP(B11&amp;" Equity",$E$6)</f>
        <v>AbbVie Inc</v>
      </c>
      <c r="H11" s="90" t="str">
        <f t="array" ref="H11">IFERROR(INDEX($D$7:$D$511,MATCH(0,COUNTIF($H$5:H10,$D$7:$D$511),0)),"")</f>
        <v>Industrials</v>
      </c>
      <c r="I11" s="87">
        <f t="shared" si="0"/>
        <v>0.12596581540335311</v>
      </c>
      <c r="K11" s="15" t="s">
        <v>1105</v>
      </c>
      <c r="L11" s="83">
        <f>_xll.BDP(K11&amp;" Equity",$L$6)</f>
        <v>74959629519.999985</v>
      </c>
      <c r="M11" s="16" t="str">
        <f>_xll.BDP(K11&amp;" Equity",$M$6)</f>
        <v>Basic Materials</v>
      </c>
      <c r="N11" s="15" t="str">
        <f>_xll.BDP(K11&amp;" Equity",$N$6)</f>
        <v>Air Liquide SA</v>
      </c>
      <c r="Q11" s="90" t="str">
        <f t="array" ref="Q11">IFERROR(INDEX($M$7:$M$56,MATCH(0,COUNTIF($Q$5:Q10,$M$7:$M$56),0)),"")</f>
        <v>Financials</v>
      </c>
      <c r="R11" s="87">
        <f t="shared" si="1"/>
        <v>0.12809948309656047</v>
      </c>
      <c r="T11" s="15" t="s">
        <v>1112</v>
      </c>
      <c r="U11" s="83">
        <f>_xll.BDP(T11&amp;" Equity",$U$6)</f>
        <v>34035198255.52</v>
      </c>
      <c r="V11" s="16" t="str">
        <f>_xll.BDP(T11&amp;" Equity",$V$6)</f>
        <v>Consumer Staples</v>
      </c>
      <c r="W11" s="15" t="str">
        <f>_xll.BDP(T11&amp;" Equity",$W$6)</f>
        <v>Danone SA</v>
      </c>
      <c r="Z11" s="90" t="str">
        <f t="array" ref="Z11">IFERROR(INDEX($V$7:$V$46,MATCH(0,COUNTIF($Z$6:Z10,$V$7:$V$46),0)),"")</f>
        <v>Technology</v>
      </c>
      <c r="AA11" s="87">
        <f t="shared" si="2"/>
        <v>5.2751861238847529E-2</v>
      </c>
      <c r="AC11" s="15" t="s">
        <v>1109</v>
      </c>
      <c r="AD11" s="83">
        <f>_xll.BDP(AC11&amp;" Equity",$AD$6)</f>
        <v>47347495589.129997</v>
      </c>
      <c r="AE11" s="16" t="str">
        <f>_xll.BDP(AC11&amp;" Equity",$AE$6)</f>
        <v>Basic Materials</v>
      </c>
      <c r="AF11" s="15" t="str">
        <f>_xll.BDP(AC11&amp;" Equity",$AF$6)</f>
        <v>BASF SE</v>
      </c>
      <c r="AI11" s="90" t="str">
        <f t="array" ref="AI11">IFERROR(INDEX($AE$7:$AE$36,MATCH(0,COUNTIF($AI$6:AI10,$AE$7:$AE$36),0)),"")</f>
        <v>Health Care</v>
      </c>
      <c r="AJ11" s="87">
        <f t="shared" si="3"/>
        <v>0.14791940025531838</v>
      </c>
      <c r="AL11" s="15" t="s">
        <v>1179</v>
      </c>
      <c r="AM11" s="83">
        <f>_xll.BDP(AL11&amp;" Equity",$AM$6)</f>
        <v>27489461489.100002</v>
      </c>
      <c r="AN11" s="16" t="str">
        <f>_xll.BDP(AL11&amp;" Equity",$AN$6)</f>
        <v>Technology</v>
      </c>
      <c r="AO11" s="15" t="str">
        <f>_xll.BDP(AL11&amp;" Equity",$AO$6)</f>
        <v>Amadeus IT Group SA</v>
      </c>
      <c r="AR11" s="90" t="str">
        <f t="array" ref="AR11">IFERROR(INDEX($AN$7:$AN$41,MATCH(0,COUNTIF($AR$6:AR10,$AN$7:$AN$41),0)),"")</f>
        <v>Financials</v>
      </c>
      <c r="AS11" s="87">
        <f t="shared" si="4"/>
        <v>0.24964839884618117</v>
      </c>
    </row>
    <row r="12" spans="2:45" x14ac:dyDescent="0.25">
      <c r="B12" s="15" t="s">
        <v>641</v>
      </c>
      <c r="C12" s="83">
        <f>_xll.BDP(B12&amp;" Equity",$C$6)</f>
        <v>31538119254.84</v>
      </c>
      <c r="D12" s="16" t="str">
        <f>_xll.BDP(B12&amp;" Equity",$D$6)</f>
        <v>Consumer Staples</v>
      </c>
      <c r="E12" s="15" t="str">
        <f>_xll.BDP(B12&amp;" Equity",$E$6)</f>
        <v>AmerisourceBergen Corp</v>
      </c>
      <c r="H12" s="90" t="str">
        <f t="array" ref="H12">IFERROR(INDEX($D$7:$D$511,MATCH(0,COUNTIF($H$5:H11,$D$7:$D$511),0)),"")</f>
        <v>Utilities</v>
      </c>
      <c r="I12" s="87">
        <f t="shared" si="0"/>
        <v>2.7784446032920684E-2</v>
      </c>
      <c r="K12" s="15" t="s">
        <v>1106</v>
      </c>
      <c r="L12" s="83">
        <f>_xll.BDP(K12&amp;" Equity",$L$6)</f>
        <v>90753924621.12001</v>
      </c>
      <c r="M12" s="16" t="str">
        <f>_xll.BDP(K12&amp;" Equity",$M$6)</f>
        <v>Industrials</v>
      </c>
      <c r="N12" s="15" t="str">
        <f>_xll.BDP(K12&amp;" Equity",$N$6)</f>
        <v>Airbus SE</v>
      </c>
      <c r="Q12" s="90" t="str">
        <f t="array" ref="Q12">IFERROR(INDEX($M$7:$M$56,MATCH(0,COUNTIF($Q$5:Q11,$M$7:$M$56),0)),"")</f>
        <v>Technology</v>
      </c>
      <c r="R12" s="87">
        <f t="shared" si="1"/>
        <v>0.14885703407509412</v>
      </c>
      <c r="T12" s="15" t="s">
        <v>1113</v>
      </c>
      <c r="U12" s="83">
        <f>_xll.BDP(T12&amp;" Equity",$U$6)</f>
        <v>74812841064.059998</v>
      </c>
      <c r="V12" s="16" t="str">
        <f>_xll.BDP(T12&amp;" Equity",$V$6)</f>
        <v>Financials</v>
      </c>
      <c r="W12" s="15" t="str">
        <f>_xll.BDP(T12&amp;" Equity",$W$6)</f>
        <v>BNP Paribas SA</v>
      </c>
      <c r="Z12" s="90" t="str">
        <f t="array" ref="Z12">IFERROR(INDEX($V$7:$V$46,MATCH(0,COUNTIF($Z$6:Z11,$V$7:$V$46),0)),"")</f>
        <v>Health Care</v>
      </c>
      <c r="AA12" s="87">
        <f t="shared" si="2"/>
        <v>8.467171164472008E-2</v>
      </c>
      <c r="AC12" s="15" t="s">
        <v>1110</v>
      </c>
      <c r="AD12" s="83">
        <f>_xll.BDP(AC12&amp;" Equity",$AD$6)</f>
        <v>57432511833.720001</v>
      </c>
      <c r="AE12" s="16" t="str">
        <f>_xll.BDP(AC12&amp;" Equity",$AE$6)</f>
        <v>Health Care</v>
      </c>
      <c r="AF12" s="15" t="str">
        <f>_xll.BDP(AC12&amp;" Equity",$AF$6)</f>
        <v>Bayer AG</v>
      </c>
      <c r="AI12" s="90" t="str">
        <f t="array" ref="AI12">IFERROR(INDEX($AE$7:$AE$36,MATCH(0,COUNTIF($AI$6:AI11,$AE$7:$AE$36),0)),"")</f>
        <v>Telecommunications</v>
      </c>
      <c r="AJ12" s="87">
        <f t="shared" si="3"/>
        <v>9.0324626032374788E-2</v>
      </c>
      <c r="AL12" s="15" t="s">
        <v>1180</v>
      </c>
      <c r="AM12" s="83">
        <f>_xll.BDP(AL12&amp;" Equity",$AM$6)</f>
        <v>10104595482.6</v>
      </c>
      <c r="AN12" s="16" t="str">
        <f>_xll.BDP(AL12&amp;" Equity",$AN$6)</f>
        <v>Industrials</v>
      </c>
      <c r="AO12" s="15" t="str">
        <f>_xll.BDP(AL12&amp;" Equity",$AO$6)</f>
        <v>Acciona SA</v>
      </c>
      <c r="AR12" s="90" t="str">
        <f t="array" ref="AR12">IFERROR(INDEX($AN$7:$AN$41,MATCH(0,COUNTIF($AR$6:AR11,$AN$7:$AN$41),0)),"")</f>
        <v>Consumer Discretionary</v>
      </c>
      <c r="AS12" s="87">
        <f t="shared" si="4"/>
        <v>0.17715698082662443</v>
      </c>
    </row>
    <row r="13" spans="2:45" x14ac:dyDescent="0.25">
      <c r="B13" s="15" t="s">
        <v>642</v>
      </c>
      <c r="C13" s="83" t="str">
        <f>_xll.BDP(B13&amp;" Equity",$C$6)</f>
        <v>#N/A N/A</v>
      </c>
      <c r="D13" s="16" t="str">
        <f>_xll.BDP(B13&amp;" Equity",$D$6)</f>
        <v>Health Care</v>
      </c>
      <c r="E13" s="15" t="str">
        <f>_xll.BDP(B13&amp;" Equity",$E$6)</f>
        <v>ABIOMED Inc</v>
      </c>
      <c r="H13" s="90" t="str">
        <f t="array" ref="H13">IFERROR(INDEX($D$7:$D$511,MATCH(0,COUNTIF($H$5:H12,$D$7:$D$511),0)),"")</f>
        <v>Financials</v>
      </c>
      <c r="I13" s="87">
        <f t="shared" si="0"/>
        <v>0.10868963396137327</v>
      </c>
      <c r="K13" s="15" t="s">
        <v>1107</v>
      </c>
      <c r="L13" s="83">
        <f>_xll.BDP(K13&amp;" Equity",$L$6)</f>
        <v>88487090722.399994</v>
      </c>
      <c r="M13" s="16" t="str">
        <f>_xll.BDP(K13&amp;" Equity",$M$6)</f>
        <v>Financials</v>
      </c>
      <c r="N13" s="15" t="str">
        <f>_xll.BDP(K13&amp;" Equity",$N$6)</f>
        <v>Allianz SE</v>
      </c>
      <c r="Q13" s="90" t="str">
        <f t="array" ref="Q13">IFERROR(INDEX($M$7:$M$56,MATCH(0,COUNTIF($Q$5:Q12,$M$7:$M$56),0)),"")</f>
        <v>Health Care</v>
      </c>
      <c r="R13" s="87">
        <f t="shared" si="1"/>
        <v>6.5985371505137974E-2</v>
      </c>
      <c r="T13" s="15" t="s">
        <v>1147</v>
      </c>
      <c r="U13" s="83">
        <f>_xll.BDP(T13&amp;" Equity",$U$6)</f>
        <v>12991466354.805</v>
      </c>
      <c r="V13" s="16" t="str">
        <f>_xll.BDP(T13&amp;" Equity",$V$6)</f>
        <v>Consumer Staples</v>
      </c>
      <c r="W13" s="15" t="str">
        <f>_xll.BDP(T13&amp;" Equity",$W$6)</f>
        <v>Carrefour SA</v>
      </c>
      <c r="Z13" s="90" t="str">
        <f t="array" ref="Z13">IFERROR(INDEX($V$7:$V$46,MATCH(0,COUNTIF($Z$6:Z12,$V$7:$V$46),0)),"")</f>
        <v>Utilities</v>
      </c>
      <c r="AA13" s="87">
        <f t="shared" si="2"/>
        <v>2.1981628609260489E-2</v>
      </c>
      <c r="AC13" s="15" t="s">
        <v>1111</v>
      </c>
      <c r="AD13" s="83">
        <f>_xll.BDP(AC13&amp;" Equity",$AD$6)</f>
        <v>63604830299.919991</v>
      </c>
      <c r="AE13" s="16" t="str">
        <f>_xll.BDP(AC13&amp;" Equity",$AE$6)</f>
        <v>Consumer Discretionary</v>
      </c>
      <c r="AF13" s="15" t="str">
        <f>_xll.BDP(AC13&amp;" Equity",$AF$6)</f>
        <v>Bayerische Motoren Werke AG</v>
      </c>
      <c r="AI13" s="90" t="str">
        <f t="array" ref="AI13">IFERROR(INDEX($AE$7:$AE$36,MATCH(0,COUNTIF($AI$6:AI12,$AE$7:$AE$36),0)),"")</f>
        <v>Real Estate</v>
      </c>
      <c r="AJ13" s="87">
        <f t="shared" si="3"/>
        <v>8.1763212944783985E-3</v>
      </c>
      <c r="AL13" s="15" t="s">
        <v>1181</v>
      </c>
      <c r="AM13" s="83">
        <f>_xll.BDP(AL13&amp;" Equity",$AM$6)</f>
        <v>40908310770.176003</v>
      </c>
      <c r="AN13" s="16" t="str">
        <f>_xll.BDP(AL13&amp;" Equity",$AN$6)</f>
        <v>Financials</v>
      </c>
      <c r="AO13" s="15" t="str">
        <f>_xll.BDP(AL13&amp;" Equity",$AO$6)</f>
        <v>Banco Bilbao Vizcaya Argentari</v>
      </c>
      <c r="AR13" s="90" t="str">
        <f t="array" ref="AR13">IFERROR(INDEX($AN$7:$AN$41,MATCH(0,COUNTIF($AR$6:AR12,$AN$7:$AN$41),0)),"")</f>
        <v>Telecommunications</v>
      </c>
      <c r="AS13" s="87">
        <f t="shared" si="4"/>
        <v>7.7117105794811361E-2</v>
      </c>
    </row>
    <row r="14" spans="2:45" x14ac:dyDescent="0.25">
      <c r="B14" s="15" t="s">
        <v>643</v>
      </c>
      <c r="C14" s="83">
        <f>_xll.BDP(B14&amp;" Equity",$C$6)</f>
        <v>193405921213.72501</v>
      </c>
      <c r="D14" s="16" t="str">
        <f>_xll.BDP(B14&amp;" Equity",$D$6)</f>
        <v>Health Care</v>
      </c>
      <c r="E14" s="15" t="str">
        <f>_xll.BDP(B14&amp;" Equity",$E$6)</f>
        <v>Abbott Laboratories</v>
      </c>
      <c r="H14" s="90" t="str">
        <f t="array" ref="H14">IFERROR(INDEX($D$7:$D$511,MATCH(0,COUNTIF($H$5:H13,$D$7:$D$511),0)),"")</f>
        <v>Basic Materials</v>
      </c>
      <c r="I14" s="87">
        <f t="shared" si="0"/>
        <v>1.8147729809210381E-2</v>
      </c>
      <c r="K14" s="15" t="s">
        <v>1108</v>
      </c>
      <c r="L14" s="83">
        <f>_xll.BDP(K14&amp;" Equity",$L$6)</f>
        <v>249502248071.39999</v>
      </c>
      <c r="M14" s="16" t="str">
        <f>_xll.BDP(K14&amp;" Equity",$M$6)</f>
        <v>Technology</v>
      </c>
      <c r="N14" s="15" t="str">
        <f>_xll.BDP(K14&amp;" Equity",$N$6)</f>
        <v>ASML Holding NV</v>
      </c>
      <c r="Q14" s="90" t="str">
        <f t="array" ref="Q14">IFERROR(INDEX($M$7:$M$56,MATCH(0,COUNTIF($Q$5:Q13,$M$7:$M$56),0)),"")</f>
        <v>Telecommunications</v>
      </c>
      <c r="R14" s="87">
        <f t="shared" si="1"/>
        <v>2.5682421854297536E-2</v>
      </c>
      <c r="T14" s="15" t="s">
        <v>1148</v>
      </c>
      <c r="U14" s="83">
        <f>_xll.BDP(T14&amp;" Equity",$U$6)</f>
        <v>32208161067.150002</v>
      </c>
      <c r="V14" s="16" t="str">
        <f>_xll.BDP(T14&amp;" Equity",$V$6)</f>
        <v>Technology</v>
      </c>
      <c r="W14" s="15" t="str">
        <f>_xll.BDP(T14&amp;" Equity",$W$6)</f>
        <v>Capgemini SE</v>
      </c>
      <c r="Z14" s="90" t="str">
        <f t="array" ref="Z14">IFERROR(INDEX($V$7:$V$46,MATCH(0,COUNTIF($Z$6:Z13,$V$7:$V$46),0)),"")</f>
        <v>Consumer Discretionary</v>
      </c>
      <c r="AA14" s="87">
        <f t="shared" si="2"/>
        <v>0.41530639969702049</v>
      </c>
      <c r="AC14" s="15" t="s">
        <v>1451</v>
      </c>
      <c r="AD14" s="83">
        <f>_xll.BDP(AC14&amp;" Equity",$AD$6)</f>
        <v>10870620000</v>
      </c>
      <c r="AE14" s="16" t="str">
        <f>_xll.BDP(AC14&amp;" Equity",$AE$6)</f>
        <v>Basic Materials</v>
      </c>
      <c r="AF14" s="15" t="str">
        <f>_xll.BDP(AC14&amp;" Equity",$AF$6)</f>
        <v>Brenntag SE</v>
      </c>
      <c r="AI14" s="90" t="str">
        <f t="array" ref="AI14">IFERROR(INDEX($AE$7:$AE$36,MATCH(0,COUNTIF($AI$6:AI13,$AE$7:$AE$36),0)),"")</f>
        <v>Energy</v>
      </c>
      <c r="AJ14" s="87">
        <f t="shared" si="3"/>
        <v>1.2214296876387486E-2</v>
      </c>
      <c r="AL14" s="15" t="s">
        <v>1182</v>
      </c>
      <c r="AM14" s="83">
        <f>_xll.BDP(AL14&amp;" Equity",$AM$6)</f>
        <v>5950493939.4800005</v>
      </c>
      <c r="AN14" s="16" t="str">
        <f>_xll.BDP(AL14&amp;" Equity",$AN$6)</f>
        <v>Financials</v>
      </c>
      <c r="AO14" s="15" t="str">
        <f>_xll.BDP(AL14&amp;" Equity",$AO$6)</f>
        <v>Bankinter SA</v>
      </c>
      <c r="AR14" s="90" t="str">
        <f t="array" ref="AR14">IFERROR(INDEX($AN$7:$AN$41,MATCH(0,COUNTIF($AR$6:AR13,$AN$7:$AN$41),0)),"")</f>
        <v>Real Estate</v>
      </c>
      <c r="AS14" s="87">
        <f t="shared" si="4"/>
        <v>1.3568459896008913E-2</v>
      </c>
    </row>
    <row r="15" spans="2:45" x14ac:dyDescent="0.25">
      <c r="B15" s="15" t="s">
        <v>644</v>
      </c>
      <c r="C15" s="83">
        <f>_xll.BDP(B15&amp;" Equity",$C$6)</f>
        <v>188764777855.44</v>
      </c>
      <c r="D15" s="16" t="str">
        <f>_xll.BDP(B15&amp;" Equity",$D$6)</f>
        <v>Industrials</v>
      </c>
      <c r="E15" s="15" t="str">
        <f>_xll.BDP(B15&amp;" Equity",$E$6)</f>
        <v>Accenture PLC</v>
      </c>
      <c r="H15" s="90" t="str">
        <f t="array" ref="H15">IFERROR(INDEX($D$7:$D$511,MATCH(0,COUNTIF($H$5:H14,$D$7:$D$511),0)),"")</f>
        <v>Real Estate</v>
      </c>
      <c r="I15" s="87">
        <f t="shared" si="0"/>
        <v>2.4338628360463372E-2</v>
      </c>
      <c r="K15" s="15" t="s">
        <v>1109</v>
      </c>
      <c r="L15" s="83">
        <f>_xll.BDP(K15&amp;" Equity",$L$6)</f>
        <v>47347495589.129997</v>
      </c>
      <c r="M15" s="16" t="str">
        <f>_xll.BDP(K15&amp;" Equity",$M$6)</f>
        <v>Basic Materials</v>
      </c>
      <c r="N15" s="15" t="str">
        <f>_xll.BDP(K15&amp;" Equity",$N$6)</f>
        <v>BASF SE</v>
      </c>
      <c r="Q15" s="90" t="str">
        <f t="array" ref="Q15">IFERROR(INDEX($M$7:$M$56,MATCH(0,COUNTIF($Q$5:Q14,$M$7:$M$56),0)),"")</f>
        <v>Utilities</v>
      </c>
      <c r="R15" s="87">
        <f t="shared" si="1"/>
        <v>3.1661368181385444E-2</v>
      </c>
      <c r="T15" s="15" t="s">
        <v>1115</v>
      </c>
      <c r="U15" s="83">
        <f>_xll.BDP(T15&amp;" Equity",$U$6)</f>
        <v>66943159949.425011</v>
      </c>
      <c r="V15" s="16" t="str">
        <f>_xll.BDP(T15&amp;" Equity",$V$6)</f>
        <v>Financials</v>
      </c>
      <c r="W15" s="15" t="str">
        <f>_xll.BDP(T15&amp;" Equity",$W$6)</f>
        <v>AXA SA</v>
      </c>
      <c r="Z15" s="90" t="str">
        <f t="array" ref="Z15">IFERROR(INDEX($V$7:$V$46,MATCH(0,COUNTIF($Z$6:Z14,$V$7:$V$46),0)),"")</f>
        <v>Telecommunications</v>
      </c>
      <c r="AA15" s="87">
        <f t="shared" si="2"/>
        <v>1.0823519331653228E-2</v>
      </c>
      <c r="AC15" s="15" t="s">
        <v>1164</v>
      </c>
      <c r="AD15" s="83">
        <f>_xll.BDP(AC15&amp;" Equity",$AD$6)</f>
        <v>13828413664.619999</v>
      </c>
      <c r="AE15" s="16" t="str">
        <f>_xll.BDP(AC15&amp;" Equity",$AE$6)</f>
        <v>Consumer Discretionary</v>
      </c>
      <c r="AF15" s="15" t="str">
        <f>_xll.BDP(AC15&amp;" Equity",$AF$6)</f>
        <v>Continental AG</v>
      </c>
      <c r="AI15" s="90" t="str">
        <f t="array" ref="AI15">IFERROR(INDEX($AE$7:$AE$36,MATCH(0,COUNTIF($AI$6:AI14,$AE$7:$AE$36),0)),"")</f>
        <v>Utilities</v>
      </c>
      <c r="AJ15" s="87">
        <f t="shared" si="3"/>
        <v>2.3626651334348943E-2</v>
      </c>
      <c r="AL15" s="15" t="s">
        <v>1183</v>
      </c>
      <c r="AM15" s="83">
        <f>_xll.BDP(AL15&amp;" Equity",$AM$6)</f>
        <v>29805968922.286995</v>
      </c>
      <c r="AN15" s="16" t="str">
        <f>_xll.BDP(AL15&amp;" Equity",$AN$6)</f>
        <v>Financials</v>
      </c>
      <c r="AO15" s="15" t="str">
        <f>_xll.BDP(AL15&amp;" Equity",$AO$6)</f>
        <v>CaixaBank SA</v>
      </c>
      <c r="AQ15" s="15">
        <v>1</v>
      </c>
      <c r="AR15" s="90" t="str">
        <f t="array" ref="AR15">IFERROR(INDEX($AN$7:$AN$41,MATCH(0,COUNTIF($AR$6:AR14,$AN$7:$AN$41),0)),"")</f>
        <v>Utilities</v>
      </c>
      <c r="AS15" s="87">
        <f t="shared" si="4"/>
        <v>0.19691067018075054</v>
      </c>
    </row>
    <row r="16" spans="2:45" x14ac:dyDescent="0.25">
      <c r="B16" s="15" t="s">
        <v>645</v>
      </c>
      <c r="C16" s="83">
        <f>_xll.BDP(B16&amp;" Equity",$C$6)</f>
        <v>171867276000</v>
      </c>
      <c r="D16" s="16" t="str">
        <f>_xll.BDP(B16&amp;" Equity",$D$6)</f>
        <v>Technology</v>
      </c>
      <c r="E16" s="15" t="str">
        <f>_xll.BDP(B16&amp;" Equity",$E$6)</f>
        <v>Adobe Inc</v>
      </c>
      <c r="H16" s="90" t="str" cm="1">
        <f t="array" ref="H16">IFERROR(INDEX($D$7:$D$511,MATCH(0,COUNTIF($H$5:H15,$D$7:$D$511),0)),"")</f>
        <v>Telecommunications</v>
      </c>
      <c r="I16" s="87">
        <f t="shared" si="0"/>
        <v>2.7642775173864459E-2</v>
      </c>
      <c r="K16" s="15" t="s">
        <v>1110</v>
      </c>
      <c r="L16" s="83">
        <f>_xll.BDP(K16&amp;" Equity",$L$6)</f>
        <v>57432511833.720001</v>
      </c>
      <c r="M16" s="16" t="str">
        <f>_xll.BDP(K16&amp;" Equity",$M$6)</f>
        <v>Health Care</v>
      </c>
      <c r="N16" s="15" t="str">
        <f>_xll.BDP(K16&amp;" Equity",$N$6)</f>
        <v>Bayer AG</v>
      </c>
      <c r="Q16" s="90" t="str">
        <f t="array" ref="Q16">IFERROR(INDEX($M$7:$M$56,MATCH(0,COUNTIF($Q$5:Q15,$M$7:$M$56),0)),"")</f>
        <v>Energy</v>
      </c>
      <c r="R16" s="87">
        <f t="shared" si="1"/>
        <v>4.9924268680945488E-2</v>
      </c>
      <c r="T16" s="15" t="s">
        <v>1118</v>
      </c>
      <c r="U16" s="83">
        <f>_xll.BDP(T16&amp;" Equity",$U$6)</f>
        <v>61614963018.120003</v>
      </c>
      <c r="V16" s="16" t="str">
        <f>_xll.BDP(T16&amp;" Equity",$V$6)</f>
        <v>Industrials</v>
      </c>
      <c r="W16" s="15" t="str">
        <f>_xll.BDP(T16&amp;" Equity",$W$6)</f>
        <v>Vinci SA</v>
      </c>
      <c r="Z16" s="90" t="str">
        <f t="array" ref="Z16">IFERROR(INDEX($V$7:$V$46,MATCH(0,COUNTIF($Z$6:Z15,$V$7:$V$46),0)),"")</f>
        <v>Energy</v>
      </c>
      <c r="AA16" s="87">
        <f t="shared" si="2"/>
        <v>6.2058913823632808E-2</v>
      </c>
      <c r="AC16" s="15" t="s">
        <v>1116</v>
      </c>
      <c r="AD16" s="83" t="str">
        <f>_xll.BDP(AC16&amp;" Equity",$AD$6)</f>
        <v>#N/A N/A</v>
      </c>
      <c r="AE16" s="16" t="str">
        <f>_xll.BDP(AC16&amp;" Equity",$AE$6)</f>
        <v>Consumer Discretionary</v>
      </c>
      <c r="AF16" s="15" t="str">
        <f>_xll.BDP(AC16&amp;" Equity",$AF$6)</f>
        <v>Mercedes-Benz Group AG</v>
      </c>
      <c r="AI16" s="90"/>
      <c r="AL16" s="15" t="s">
        <v>1184</v>
      </c>
      <c r="AM16" s="83">
        <f>_xll.BDP(AL16&amp;" Equity",$AM$6)</f>
        <v>3453459000</v>
      </c>
      <c r="AN16" s="16" t="str">
        <f>_xll.BDP(AL16&amp;" Equity",$AN$6)</f>
        <v>Consumer Discretionary</v>
      </c>
      <c r="AO16" s="15" t="str">
        <f>_xll.BDP(AL16&amp;" Equity",$AO$6)</f>
        <v>CIE Automotive SA</v>
      </c>
      <c r="AR16" s="90" t="str">
        <f t="array" ref="AR16">IFERROR(INDEX($AN$7:$AN$41,MATCH(0,COUNTIF($AR$6:AR15,$AN$7:$AN$41),0)),"")</f>
        <v>Energy</v>
      </c>
      <c r="AS16" s="87">
        <f t="shared" si="4"/>
        <v>6.1674883535128011E-2</v>
      </c>
    </row>
    <row r="17" spans="2:45" x14ac:dyDescent="0.25">
      <c r="B17" s="15" t="s">
        <v>646</v>
      </c>
      <c r="C17" s="83">
        <f>_xll.BDP(B17&amp;" Equity",$C$6)</f>
        <v>90690328213.869995</v>
      </c>
      <c r="D17" s="16" t="str">
        <f>_xll.BDP(B17&amp;" Equity",$D$6)</f>
        <v>Technology</v>
      </c>
      <c r="E17" s="15" t="str">
        <f>_xll.BDP(B17&amp;" Equity",$E$6)</f>
        <v>Analog Devices Inc</v>
      </c>
      <c r="H17" s="90" t="str" cm="1">
        <f t="array" ref="H17">IFERROR(INDEX($D$7:$D$511,MATCH(0,COUNTIF($H$5:H16,$D$7:$D$511),0)),"")</f>
        <v>Energy</v>
      </c>
      <c r="I17" s="87">
        <f t="shared" si="0"/>
        <v>4.4998934746495481E-2</v>
      </c>
      <c r="K17" s="15" t="s">
        <v>1446</v>
      </c>
      <c r="L17" s="83">
        <f>_xll.BDP(K17&amp;" Equity",$L$6)</f>
        <v>40908310770.176003</v>
      </c>
      <c r="M17" s="16" t="str">
        <f>_xll.BDP(K17&amp;" Equity",$M$6)</f>
        <v>Financials</v>
      </c>
      <c r="N17" s="15" t="str">
        <f>_xll.BDP(K17&amp;" Equity",$N$6)</f>
        <v>Banco Bilbao Vizcaya Argentari</v>
      </c>
      <c r="Q17" s="91"/>
      <c r="T17" s="15" t="s">
        <v>1149</v>
      </c>
      <c r="U17" s="83">
        <f>_xll.BDP(T17&amp;" Equity",$U$6)</f>
        <v>50731508904</v>
      </c>
      <c r="V17" s="16" t="str">
        <f>_xll.BDP(T17&amp;" Equity",$V$6)</f>
        <v>Technology</v>
      </c>
      <c r="W17" s="15" t="str">
        <f>_xll.BDP(T17&amp;" Equity",$W$6)</f>
        <v>Dassault Systemes SE</v>
      </c>
      <c r="Z17" s="91"/>
      <c r="AC17" s="15" t="s">
        <v>1117</v>
      </c>
      <c r="AD17" s="83">
        <f>_xll.BDP(AC17&amp;" Equity",$AD$6)</f>
        <v>31739500000.000004</v>
      </c>
      <c r="AE17" s="16" t="str">
        <f>_xll.BDP(AC17&amp;" Equity",$AE$6)</f>
        <v>Financials</v>
      </c>
      <c r="AF17" s="15" t="str">
        <f>_xll.BDP(AC17&amp;" Equity",$AF$6)</f>
        <v>Deutsche Boerse AG</v>
      </c>
      <c r="AI17" s="91"/>
      <c r="AL17" s="15" t="s">
        <v>1185</v>
      </c>
      <c r="AM17" s="83">
        <f>_xll.BDP(AL17&amp;" Equity",$AM$6)</f>
        <v>25447243007.5</v>
      </c>
      <c r="AN17" s="16" t="str">
        <f>_xll.BDP(AL17&amp;" Equity",$AN$6)</f>
        <v>Telecommunications</v>
      </c>
      <c r="AO17" s="15" t="str">
        <f>_xll.BDP(AL17&amp;" Equity",$AO$6)</f>
        <v>Cellnex Telecom SA</v>
      </c>
      <c r="AR17" s="86"/>
      <c r="AS17" s="87"/>
    </row>
    <row r="18" spans="2:45" x14ac:dyDescent="0.25">
      <c r="B18" s="15" t="s">
        <v>647</v>
      </c>
      <c r="C18" s="83">
        <f>_xll.BDP(B18&amp;" Equity",$C$6)</f>
        <v>45133300090.32</v>
      </c>
      <c r="D18" s="16" t="str">
        <f>_xll.BDP(B18&amp;" Equity",$D$6)</f>
        <v>Consumer Staples</v>
      </c>
      <c r="E18" s="15" t="str">
        <f>_xll.BDP(B18&amp;" Equity",$E$6)</f>
        <v>Archer-Daniels-Midland Co</v>
      </c>
      <c r="H18" s="90"/>
      <c r="I18" s="87"/>
      <c r="K18" s="15" t="s">
        <v>1111</v>
      </c>
      <c r="L18" s="83">
        <f>_xll.BDP(K18&amp;" Equity",$L$6)</f>
        <v>63604830299.919991</v>
      </c>
      <c r="M18" s="16" t="str">
        <f>_xll.BDP(K18&amp;" Equity",$M$6)</f>
        <v>Consumer Discretionary</v>
      </c>
      <c r="N18" s="15" t="str">
        <f>_xll.BDP(K18&amp;" Equity",$N$6)</f>
        <v>Bayerische Motoren Werke AG</v>
      </c>
      <c r="Q18" s="86"/>
      <c r="T18" s="15" t="s">
        <v>1121</v>
      </c>
      <c r="U18" s="83">
        <f>_xll.BDP(T18&amp;" Equity",$U$6)</f>
        <v>78233518716.750015</v>
      </c>
      <c r="V18" s="16" t="str">
        <f>_xll.BDP(T18&amp;" Equity",$V$6)</f>
        <v>Health Care</v>
      </c>
      <c r="W18" s="15" t="str">
        <f>_xll.BDP(T18&amp;" Equity",$W$6)</f>
        <v>EssilorLuxottica SA</v>
      </c>
      <c r="Z18" s="86"/>
      <c r="AC18" s="15" t="s">
        <v>1165</v>
      </c>
      <c r="AD18" s="83">
        <f>_xll.BDP(AC18&amp;" Equity",$AD$6)</f>
        <v>23391738296.657997</v>
      </c>
      <c r="AE18" s="16" t="str">
        <f>_xll.BDP(AC18&amp;" Equity",$AE$6)</f>
        <v>Financials</v>
      </c>
      <c r="AF18" s="15" t="str">
        <f>_xll.BDP(AC18&amp;" Equity",$AF$6)</f>
        <v>Deutsche Bank AG</v>
      </c>
      <c r="AI18" s="86"/>
      <c r="AL18" s="15" t="s">
        <v>1186</v>
      </c>
      <c r="AM18" s="83">
        <f>_xll.BDP(AL18&amp;" Equity",$AM$6)</f>
        <v>3672084409.7849998</v>
      </c>
      <c r="AN18" s="16" t="str">
        <f>_xll.BDP(AL18&amp;" Equity",$AN$6)</f>
        <v>Real Estate</v>
      </c>
      <c r="AO18" s="15" t="str">
        <f>_xll.BDP(AL18&amp;" Equity",$AO$6)</f>
        <v>Inmobiliaria Colonial Socimi S</v>
      </c>
      <c r="AR18" s="86"/>
      <c r="AS18" s="87"/>
    </row>
    <row r="19" spans="2:45" x14ac:dyDescent="0.25">
      <c r="B19" s="15" t="s">
        <v>648</v>
      </c>
      <c r="C19" s="83">
        <f>_xll.BDP(B19&amp;" Equity",$C$6)</f>
        <v>93233240465.419998</v>
      </c>
      <c r="D19" s="16" t="str">
        <f>_xll.BDP(B19&amp;" Equity",$D$6)</f>
        <v>Industrials</v>
      </c>
      <c r="E19" s="15" t="str">
        <f>_xll.BDP(B19&amp;" Equity",$E$6)</f>
        <v>Automatic Data Processing Inc</v>
      </c>
      <c r="H19" s="90"/>
      <c r="K19" s="15" t="s">
        <v>1112</v>
      </c>
      <c r="L19" s="83">
        <f>_xll.BDP(K19&amp;" Equity",$L$6)</f>
        <v>34035198255.52</v>
      </c>
      <c r="M19" s="16" t="str">
        <f>_xll.BDP(K19&amp;" Equity",$M$6)</f>
        <v>Consumer Staples</v>
      </c>
      <c r="N19" s="15" t="str">
        <f>_xll.BDP(K19&amp;" Equity",$N$6)</f>
        <v>Danone SA</v>
      </c>
      <c r="Q19" s="86"/>
      <c r="T19" s="15" t="s">
        <v>1150</v>
      </c>
      <c r="U19" s="83">
        <f>_xll.BDP(T19&amp;" Equity",$U$6)</f>
        <v>11403122359.65</v>
      </c>
      <c r="V19" s="16" t="str">
        <f>_xll.BDP(T19&amp;" Equity",$V$6)</f>
        <v>Industrials</v>
      </c>
      <c r="W19" s="15" t="str">
        <f>_xll.BDP(T19&amp;" Equity",$W$6)</f>
        <v>Bouygues SA</v>
      </c>
      <c r="Z19" s="86"/>
      <c r="AC19" s="15" t="s">
        <v>1419</v>
      </c>
      <c r="AD19" s="83">
        <f>_xll.BDP(AC19&amp;" Equity",$AD$6)</f>
        <v>14600961941.4</v>
      </c>
      <c r="AE19" s="16" t="str">
        <f>_xll.BDP(AC19&amp;" Equity",$AE$6)</f>
        <v>Consumer Discretionary</v>
      </c>
      <c r="AF19" s="15" t="str">
        <f>_xll.BDP(AC19&amp;" Equity",$AF$6)</f>
        <v>Delivery Hero SE</v>
      </c>
      <c r="AL19" s="15" t="s">
        <v>1187</v>
      </c>
      <c r="AM19" s="83">
        <f>_xll.BDP(AL19&amp;" Equity",$AM$6)</f>
        <v>19306344853.494999</v>
      </c>
      <c r="AN19" s="16" t="str">
        <f>_xll.BDP(AL19&amp;" Equity",$AN$6)</f>
        <v>Utilities</v>
      </c>
      <c r="AO19" s="15" t="str">
        <f>_xll.BDP(AL19&amp;" Equity",$AO$6)</f>
        <v>Endesa SA</v>
      </c>
      <c r="AR19" s="86"/>
    </row>
    <row r="20" spans="2:45" x14ac:dyDescent="0.25">
      <c r="B20" s="15" t="s">
        <v>649</v>
      </c>
      <c r="C20" s="83">
        <f>_xll.BDP(B20&amp;" Equity",$C$6)</f>
        <v>46983371818.5</v>
      </c>
      <c r="D20" s="16" t="str">
        <f>_xll.BDP(B20&amp;" Equity",$D$6)</f>
        <v>Technology</v>
      </c>
      <c r="E20" s="15" t="str">
        <f>_xll.BDP(B20&amp;" Equity",$E$6)</f>
        <v>Autodesk Inc</v>
      </c>
      <c r="H20" s="90"/>
      <c r="K20" s="15" t="s">
        <v>1113</v>
      </c>
      <c r="L20" s="83">
        <f>_xll.BDP(K20&amp;" Equity",$L$6)</f>
        <v>74812841064.059998</v>
      </c>
      <c r="M20" s="16" t="str">
        <f>_xll.BDP(K20&amp;" Equity",$M$6)</f>
        <v>Financials</v>
      </c>
      <c r="N20" s="15" t="str">
        <f>_xll.BDP(K20&amp;" Equity",$N$6)</f>
        <v>BNP Paribas SA</v>
      </c>
      <c r="Q20" s="86"/>
      <c r="T20" s="15" t="s">
        <v>1123</v>
      </c>
      <c r="U20" s="83">
        <f>_xll.BDP(T20&amp;" Equity",$U$6)</f>
        <v>31829175093.77</v>
      </c>
      <c r="V20" s="16" t="str">
        <f>_xll.BDP(T20&amp;" Equity",$V$6)</f>
        <v>Utilities</v>
      </c>
      <c r="W20" s="15" t="str">
        <f>_xll.BDP(T20&amp;" Equity",$W$6)</f>
        <v>Engie SA</v>
      </c>
      <c r="Z20" s="86"/>
      <c r="AC20" s="15" t="s">
        <v>1119</v>
      </c>
      <c r="AD20" s="83">
        <f>_xll.BDP(AC20&amp;" Equity",$AD$6)</f>
        <v>51910393940.055</v>
      </c>
      <c r="AE20" s="16" t="str">
        <f>_xll.BDP(AC20&amp;" Equity",$AE$6)</f>
        <v>Industrials</v>
      </c>
      <c r="AF20" s="15" t="str">
        <f>_xll.BDP(AC20&amp;" Equity",$AF$6)</f>
        <v>Deutsche Post AG</v>
      </c>
      <c r="AL20" s="15" t="s">
        <v>1188</v>
      </c>
      <c r="AM20" s="83">
        <f>_xll.BDP(AL20&amp;" Equity",$AM$6)</f>
        <v>4355584980.25</v>
      </c>
      <c r="AN20" s="16" t="str">
        <f>_xll.BDP(AL20&amp;" Equity",$AN$6)</f>
        <v>Energy</v>
      </c>
      <c r="AO20" s="15" t="str">
        <f>_xll.BDP(AL20&amp;" Equity",$AO$6)</f>
        <v>Enagas SA</v>
      </c>
      <c r="AR20" s="86"/>
    </row>
    <row r="21" spans="2:45" x14ac:dyDescent="0.25">
      <c r="B21" s="15" t="s">
        <v>650</v>
      </c>
      <c r="C21" s="83">
        <f>_xll.BDP(B21&amp;" Equity",$C$6)</f>
        <v>22033845194.400002</v>
      </c>
      <c r="D21" s="16" t="str">
        <f>_xll.BDP(B21&amp;" Equity",$D$6)</f>
        <v>Utilities</v>
      </c>
      <c r="E21" s="15" t="str">
        <f>_xll.BDP(B21&amp;" Equity",$E$6)</f>
        <v>Ameren Corp</v>
      </c>
      <c r="H21" s="90"/>
      <c r="K21" s="15" t="s">
        <v>1114</v>
      </c>
      <c r="L21" s="83">
        <f>_xll.BDP(K21&amp;" Equity",$L$6)</f>
        <v>32085761898.060001</v>
      </c>
      <c r="M21" s="16" t="str">
        <f>_xll.BDP(K21&amp;" Equity",$M$6)</f>
        <v>Industrials</v>
      </c>
      <c r="N21" s="15" t="str">
        <f>_xll.BDP(K21&amp;" Equity",$N$6)</f>
        <v>CRH PLC</v>
      </c>
      <c r="Q21" s="86"/>
      <c r="T21" s="15" t="s">
        <v>1468</v>
      </c>
      <c r="U21" s="83">
        <f>_xll.BDP(T21&amp;" Equity",$U$6)</f>
        <v>13615124143.120001</v>
      </c>
      <c r="V21" s="16" t="str">
        <f>_xll.BDP(T21&amp;" Equity",$V$6)</f>
        <v>Health Care</v>
      </c>
      <c r="W21" s="15" t="str">
        <f>_xll.BDP(T21&amp;" Equity",$W$6)</f>
        <v>Eurofins Scientific SE</v>
      </c>
      <c r="Z21" s="86"/>
      <c r="AC21" s="15" t="s">
        <v>1120</v>
      </c>
      <c r="AD21" s="83">
        <f>_xll.BDP(AC21&amp;" Equity",$AD$6)</f>
        <v>100028359435.76001</v>
      </c>
      <c r="AE21" s="16" t="str">
        <f>_xll.BDP(AC21&amp;" Equity",$AE$6)</f>
        <v>Telecommunications</v>
      </c>
      <c r="AF21" s="15" t="str">
        <f>_xll.BDP(AC21&amp;" Equity",$AF$6)</f>
        <v>Deutsche Telekom AG</v>
      </c>
      <c r="AL21" s="15" t="s">
        <v>1416</v>
      </c>
      <c r="AM21" s="83">
        <f>_xll.BDP(AL21&amp;" Equity",$AM$6)</f>
        <v>3312305166.7999997</v>
      </c>
      <c r="AN21" s="16" t="str">
        <f>_xll.BDP(AL21&amp;" Equity",$AN$6)</f>
        <v>Industrials</v>
      </c>
      <c r="AO21" s="15" t="str">
        <f>_xll.BDP(AL21&amp;" Equity",$AO$6)</f>
        <v>Fluidra SA</v>
      </c>
      <c r="AR21" s="86"/>
    </row>
    <row r="22" spans="2:45" x14ac:dyDescent="0.25">
      <c r="B22" s="15" t="s">
        <v>1425</v>
      </c>
      <c r="C22" s="83">
        <f>_xll.BDP(B22&amp;" Equity",$C$6)</f>
        <v>47172685640.400009</v>
      </c>
      <c r="D22" s="16" t="str">
        <f>_xll.BDP(B22&amp;" Equity",$D$6)</f>
        <v>Utilities</v>
      </c>
      <c r="E22" s="15" t="str">
        <f>_xll.BDP(B22&amp;" Equity",$E$6)</f>
        <v>American Electric Power Co Inc</v>
      </c>
      <c r="H22" s="90"/>
      <c r="K22" s="15" t="s">
        <v>1115</v>
      </c>
      <c r="L22" s="83">
        <f>_xll.BDP(K22&amp;" Equity",$L$6)</f>
        <v>66943159949.425011</v>
      </c>
      <c r="M22" s="16" t="str">
        <f>_xll.BDP(K22&amp;" Equity",$M$6)</f>
        <v>Financials</v>
      </c>
      <c r="N22" s="15" t="str">
        <f>_xll.BDP(K22&amp;" Equity",$N$6)</f>
        <v>AXA SA</v>
      </c>
      <c r="Q22" s="86"/>
      <c r="T22" s="15" t="s">
        <v>1126</v>
      </c>
      <c r="U22" s="83">
        <f>_xll.BDP(T22&amp;" Equity",$U$6)</f>
        <v>22153007730.650002</v>
      </c>
      <c r="V22" s="16" t="str">
        <f>_xll.BDP(T22&amp;" Equity",$V$6)</f>
        <v>Financials</v>
      </c>
      <c r="W22" s="15" t="str">
        <f>_xll.BDP(T22&amp;" Equity",$W$6)</f>
        <v>Societe Generale SA</v>
      </c>
      <c r="AC22" s="15" t="s">
        <v>1420</v>
      </c>
      <c r="AD22" s="83">
        <f>_xll.BDP(AC22&amp;" Equity",$AD$6)</f>
        <v>9054717868.5600014</v>
      </c>
      <c r="AE22" s="16" t="str">
        <f>_xll.BDP(AC22&amp;" Equity",$AE$6)</f>
        <v>Real Estate</v>
      </c>
      <c r="AF22" s="15" t="str">
        <f>_xll.BDP(AC22&amp;" Equity",$AF$6)</f>
        <v>Deutsche Wohnen SE</v>
      </c>
      <c r="AL22" s="15" t="s">
        <v>1189</v>
      </c>
      <c r="AM22" s="83">
        <f>_xll.BDP(AL22&amp;" Equity",$AM$6)</f>
        <v>19662791344.830002</v>
      </c>
      <c r="AN22" s="16" t="str">
        <f>_xll.BDP(AL22&amp;" Equity",$AN$6)</f>
        <v>Industrials</v>
      </c>
      <c r="AO22" s="15" t="str">
        <f>_xll.BDP(AL22&amp;" Equity",$AO$6)</f>
        <v>Ferrovial SA</v>
      </c>
      <c r="AR22" s="86"/>
    </row>
    <row r="23" spans="2:45" x14ac:dyDescent="0.25">
      <c r="B23" s="15" t="s">
        <v>651</v>
      </c>
      <c r="C23" s="83">
        <f>_xll.BDP(B23&amp;" Equity",$C$6)</f>
        <v>17246463267.959999</v>
      </c>
      <c r="D23" s="16" t="str">
        <f>_xll.BDP(B23&amp;" Equity",$D$6)</f>
        <v>Utilities</v>
      </c>
      <c r="E23" s="15" t="str">
        <f>_xll.BDP(B23&amp;" Equity",$E$6)</f>
        <v>AES Corp/The</v>
      </c>
      <c r="K23" s="15" t="s">
        <v>1116</v>
      </c>
      <c r="L23" s="83" t="str">
        <f>_xll.BDP(K23&amp;" Equity",$L$6)</f>
        <v>#N/A N/A</v>
      </c>
      <c r="M23" s="16" t="str">
        <f>_xll.BDP(K23&amp;" Equity",$M$6)</f>
        <v>Consumer Discretionary</v>
      </c>
      <c r="N23" s="15" t="str">
        <f>_xll.BDP(K23&amp;" Equity",$N$6)</f>
        <v>Mercedes-Benz Group AG</v>
      </c>
      <c r="Q23" s="86"/>
      <c r="T23" s="15" t="s">
        <v>1151</v>
      </c>
      <c r="U23" s="83">
        <f>_xll.BDP(T23&amp;" Equity",$U$6)</f>
        <v>25417286901.899998</v>
      </c>
      <c r="V23" s="16" t="str">
        <f>_xll.BDP(T23&amp;" Equity",$V$6)</f>
        <v>Industrials</v>
      </c>
      <c r="W23" s="15" t="str">
        <f>_xll.BDP(T23&amp;" Equity",$W$6)</f>
        <v>Thales SA</v>
      </c>
      <c r="AC23" s="15" t="s">
        <v>1421</v>
      </c>
      <c r="AD23" s="83">
        <f>_xll.BDP(AC23&amp;" Equity",$AD$6)</f>
        <v>13526500267.694998</v>
      </c>
      <c r="AE23" s="16" t="str">
        <f>_xll.BDP(AC23&amp;" Equity",$AE$6)</f>
        <v>Energy</v>
      </c>
      <c r="AF23" s="15" t="str">
        <f>_xll.BDP(AC23&amp;" Equity",$AF$6)</f>
        <v>Siemens Energy AG</v>
      </c>
      <c r="AL23" s="15" t="s">
        <v>1190</v>
      </c>
      <c r="AM23" s="83">
        <f>_xll.BDP(AL23&amp;" Equity",$AM$6)</f>
        <v>8184058355.7699995</v>
      </c>
      <c r="AN23" s="16" t="str">
        <f>_xll.BDP(AL23&amp;" Equity",$AN$6)</f>
        <v>Health Care</v>
      </c>
      <c r="AO23" s="15" t="str">
        <f>_xll.BDP(AL23&amp;" Equity",$AO$6)</f>
        <v>Grifols SA</v>
      </c>
    </row>
    <row r="24" spans="2:45" x14ac:dyDescent="0.25">
      <c r="B24" s="15" t="s">
        <v>652</v>
      </c>
      <c r="C24" s="83">
        <f>_xll.BDP(B24&amp;" Equity",$C$6)</f>
        <v>42348070479.999992</v>
      </c>
      <c r="D24" s="16" t="str">
        <f>_xll.BDP(B24&amp;" Equity",$D$6)</f>
        <v>Financials</v>
      </c>
      <c r="E24" s="15" t="str">
        <f>_xll.BDP(B24&amp;" Equity",$E$6)</f>
        <v>Aflac Inc</v>
      </c>
      <c r="K24" s="15" t="s">
        <v>1117</v>
      </c>
      <c r="L24" s="83">
        <f>_xll.BDP(K24&amp;" Equity",$L$6)</f>
        <v>31739500000.000004</v>
      </c>
      <c r="M24" s="16" t="str">
        <f>_xll.BDP(K24&amp;" Equity",$M$6)</f>
        <v>Financials</v>
      </c>
      <c r="N24" s="15" t="str">
        <f>_xll.BDP(K24&amp;" Equity",$N$6)</f>
        <v>Deutsche Boerse AG</v>
      </c>
      <c r="Q24" s="86"/>
      <c r="T24" s="15" t="s">
        <v>1131</v>
      </c>
      <c r="U24" s="83">
        <f>_xll.BDP(T24&amp;" Equity",$U$6)</f>
        <v>71477175205.800003</v>
      </c>
      <c r="V24" s="16" t="str">
        <f>_xll.BDP(T24&amp;" Equity",$V$6)</f>
        <v>Consumer Discretionary</v>
      </c>
      <c r="W24" s="15" t="str">
        <f>_xll.BDP(T24&amp;" Equity",$W$6)</f>
        <v>Kering SA</v>
      </c>
      <c r="AC24" s="15" t="s">
        <v>1166</v>
      </c>
      <c r="AD24" s="83">
        <f>_xll.BDP(AC24&amp;" Equity",$AD$6)</f>
        <v>26164904032.799999</v>
      </c>
      <c r="AE24" s="16" t="str">
        <f>_xll.BDP(AC24&amp;" Equity",$AE$6)</f>
        <v>Utilities</v>
      </c>
      <c r="AF24" s="15" t="str">
        <f>_xll.BDP(AC24&amp;" Equity",$AF$6)</f>
        <v>E.ON SE</v>
      </c>
      <c r="AL24" s="15" t="s">
        <v>1191</v>
      </c>
      <c r="AM24" s="83">
        <f>_xll.BDP(AL24&amp;" Equity",$AM$6)</f>
        <v>9391167424.1893024</v>
      </c>
      <c r="AN24" s="16" t="str">
        <f>_xll.BDP(AL24&amp;" Equity",$AN$6)</f>
        <v>Consumer Discretionary</v>
      </c>
      <c r="AO24" s="15" t="str">
        <f>_xll.BDP(AL24&amp;" Equity",$AO$6)</f>
        <v>International Consolidated Air</v>
      </c>
    </row>
    <row r="25" spans="2:45" x14ac:dyDescent="0.25">
      <c r="B25" s="15" t="s">
        <v>653</v>
      </c>
      <c r="C25" s="83">
        <f>_xll.BDP(B25&amp;" Equity",$C$6)</f>
        <v>43754092788.900002</v>
      </c>
      <c r="D25" s="16" t="str">
        <f>_xll.BDP(B25&amp;" Equity",$D$6)</f>
        <v>Financials</v>
      </c>
      <c r="E25" s="15" t="str">
        <f>_xll.BDP(B25&amp;" Equity",$E$6)</f>
        <v>American International Group I</v>
      </c>
      <c r="K25" s="15" t="s">
        <v>1118</v>
      </c>
      <c r="L25" s="83">
        <f>_xll.BDP(K25&amp;" Equity",$L$6)</f>
        <v>61614963018.120003</v>
      </c>
      <c r="M25" s="16" t="str">
        <f>_xll.BDP(K25&amp;" Equity",$M$6)</f>
        <v>Industrials</v>
      </c>
      <c r="N25" s="15" t="str">
        <f>_xll.BDP(K25&amp;" Equity",$N$6)</f>
        <v>Vinci SA</v>
      </c>
      <c r="Q25" s="86"/>
      <c r="T25" s="15" t="s">
        <v>1152</v>
      </c>
      <c r="U25" s="83">
        <f>_xll.BDP(T25&amp;" Equity",$U$6)</f>
        <v>22295290855.760002</v>
      </c>
      <c r="V25" s="16" t="str">
        <f>_xll.BDP(T25&amp;" Equity",$V$6)</f>
        <v>Industrials</v>
      </c>
      <c r="W25" s="15" t="str">
        <f>_xll.BDP(T25&amp;" Equity",$W$6)</f>
        <v>Legrand SA</v>
      </c>
      <c r="AC25" s="15" t="s">
        <v>1167</v>
      </c>
      <c r="AD25" s="83">
        <f>_xll.BDP(AC25&amp;" Equity",$AD$6)</f>
        <v>10513003877.67</v>
      </c>
      <c r="AE25" s="16" t="str">
        <f>_xll.BDP(AC25&amp;" Equity",$AE$6)</f>
        <v>Health Care</v>
      </c>
      <c r="AF25" s="15" t="str">
        <f>_xll.BDP(AC25&amp;" Equity",$AF$6)</f>
        <v>Fresenius Medical Care AG &amp; Co</v>
      </c>
      <c r="AL25" s="15" t="s">
        <v>1192</v>
      </c>
      <c r="AM25" s="83">
        <f>_xll.BDP(AL25&amp;" Equity",$AM$6)</f>
        <v>68943862979.999985</v>
      </c>
      <c r="AN25" s="16" t="str">
        <f>_xll.BDP(AL25&amp;" Equity",$AN$6)</f>
        <v>Utilities</v>
      </c>
      <c r="AO25" s="15" t="str">
        <f>_xll.BDP(AL25&amp;" Equity",$AO$6)</f>
        <v>Iberdrola SA</v>
      </c>
    </row>
    <row r="26" spans="2:45" x14ac:dyDescent="0.25">
      <c r="B26" s="15" t="s">
        <v>654</v>
      </c>
      <c r="C26" s="83">
        <f>_xll.BDP(B26&amp;" Equity",$C$6)</f>
        <v>7024995114.1300001</v>
      </c>
      <c r="D26" s="16" t="str">
        <f>_xll.BDP(B26&amp;" Equity",$D$6)</f>
        <v>Financials</v>
      </c>
      <c r="E26" s="15" t="str">
        <f>_xll.BDP(B26&amp;" Equity",$E$6)</f>
        <v>Assurant Inc</v>
      </c>
      <c r="K26" s="15" t="s">
        <v>1119</v>
      </c>
      <c r="L26" s="83">
        <f>_xll.BDP(K26&amp;" Equity",$L$6)</f>
        <v>51910393940.055</v>
      </c>
      <c r="M26" s="16" t="str">
        <f>_xll.BDP(K26&amp;" Equity",$M$6)</f>
        <v>Industrials</v>
      </c>
      <c r="N26" s="15" t="str">
        <f>_xll.BDP(K26&amp;" Equity",$N$6)</f>
        <v>Deutsche Post AG</v>
      </c>
      <c r="T26" s="15" t="s">
        <v>1133</v>
      </c>
      <c r="U26" s="83">
        <f>_xll.BDP(T26&amp;" Equity",$U$6)</f>
        <v>407111047560</v>
      </c>
      <c r="V26" s="16" t="str">
        <f>_xll.BDP(T26&amp;" Equity",$V$6)</f>
        <v>Consumer Discretionary</v>
      </c>
      <c r="W26" s="15" t="str">
        <f>_xll.BDP(T26&amp;" Equity",$W$6)</f>
        <v>LVMH Moet Hennessy Louis Vuitt</v>
      </c>
      <c r="AC26" s="15" t="s">
        <v>1125</v>
      </c>
      <c r="AD26" s="83">
        <f>_xll.BDP(AC26&amp;" Equity",$AD$6)</f>
        <v>15235568342.85</v>
      </c>
      <c r="AE26" s="16" t="str">
        <f>_xll.BDP(AC26&amp;" Equity",$AE$6)</f>
        <v>Health Care</v>
      </c>
      <c r="AF26" s="15" t="str">
        <f>_xll.BDP(AC26&amp;" Equity",$AF$6)</f>
        <v>Fresenius SE &amp; Co KGaA</v>
      </c>
      <c r="AL26" s="15" t="s">
        <v>1193</v>
      </c>
      <c r="AM26" s="83">
        <f>_xll.BDP(AL26&amp;" Equity",$AM$6)</f>
        <v>2027992534.96</v>
      </c>
      <c r="AN26" s="16" t="str">
        <f>_xll.BDP(AL26&amp;" Equity",$AN$6)</f>
        <v>Technology</v>
      </c>
      <c r="AO26" s="15" t="str">
        <f>_xll.BDP(AL26&amp;" Equity",$AO$6)</f>
        <v>Indra Sistemas SA</v>
      </c>
    </row>
    <row r="27" spans="2:45" x14ac:dyDescent="0.25">
      <c r="B27" s="15" t="s">
        <v>655</v>
      </c>
      <c r="C27" s="83">
        <f>_xll.BDP(B27&amp;" Equity",$C$6)</f>
        <v>41036554000</v>
      </c>
      <c r="D27" s="16" t="str">
        <f>_xll.BDP(B27&amp;" Equity",$D$6)</f>
        <v>Financials</v>
      </c>
      <c r="E27" s="15" t="str">
        <f>_xll.BDP(B27&amp;" Equity",$E$6)</f>
        <v>Arthur J Gallagher &amp; Co</v>
      </c>
      <c r="K27" s="15" t="s">
        <v>1120</v>
      </c>
      <c r="L27" s="83">
        <f>_xll.BDP(K27&amp;" Equity",$L$6)</f>
        <v>100028359435.76001</v>
      </c>
      <c r="M27" s="16" t="str">
        <f>_xll.BDP(K27&amp;" Equity",$M$6)</f>
        <v>Telecommunications</v>
      </c>
      <c r="N27" s="15" t="str">
        <f>_xll.BDP(K27&amp;" Equity",$N$6)</f>
        <v>Deutsche Telekom AG</v>
      </c>
      <c r="T27" s="15" t="s">
        <v>1153</v>
      </c>
      <c r="U27" s="83">
        <f>_xll.BDP(T27&amp;" Equity",$U$6)</f>
        <v>21377104788.09</v>
      </c>
      <c r="V27" s="16" t="str">
        <f>_xll.BDP(T27&amp;" Equity",$V$6)</f>
        <v>Consumer Discretionary</v>
      </c>
      <c r="W27" s="15" t="str">
        <f>_xll.BDP(T27&amp;" Equity",$W$6)</f>
        <v>Cie Generale des Etablissement</v>
      </c>
      <c r="AC27" s="15" t="s">
        <v>1168</v>
      </c>
      <c r="AD27" s="83">
        <f>_xll.BDP(AC27&amp;" Equity",$AD$6)</f>
        <v>12153204186</v>
      </c>
      <c r="AE27" s="16" t="str">
        <f>_xll.BDP(AC27&amp;" Equity",$AE$6)</f>
        <v>Industrials</v>
      </c>
      <c r="AF27" s="15" t="str">
        <f>_xll.BDP(AC27&amp;" Equity",$AF$6)</f>
        <v>HeidelbergCement AG</v>
      </c>
      <c r="AL27" s="15" t="s">
        <v>1194</v>
      </c>
      <c r="AM27" s="83">
        <f>_xll.BDP(AL27&amp;" Equity",$AM$6)</f>
        <v>89884243680</v>
      </c>
      <c r="AN27" s="16" t="str">
        <f>_xll.BDP(AL27&amp;" Equity",$AN$6)</f>
        <v>Consumer Discretionary</v>
      </c>
      <c r="AO27" s="15" t="str">
        <f>_xll.BDP(AL27&amp;" Equity",$AO$6)</f>
        <v>Industria de Diseno Textil SA</v>
      </c>
    </row>
    <row r="28" spans="2:45" x14ac:dyDescent="0.25">
      <c r="B28" s="15" t="s">
        <v>656</v>
      </c>
      <c r="C28" s="83">
        <f>_xll.BDP(B28&amp;" Equity",$C$6)</f>
        <v>13908080727.4</v>
      </c>
      <c r="D28" s="16" t="str">
        <f>_xll.BDP(B28&amp;" Equity",$D$6)</f>
        <v>Technology</v>
      </c>
      <c r="E28" s="15" t="str">
        <f>_xll.BDP(B28&amp;" Equity",$E$6)</f>
        <v>Akamai Technologies Inc</v>
      </c>
      <c r="K28" s="15" t="s">
        <v>1121</v>
      </c>
      <c r="L28" s="83">
        <f>_xll.BDP(K28&amp;" Equity",$L$6)</f>
        <v>78233518716.750015</v>
      </c>
      <c r="M28" s="16" t="str">
        <f>_xll.BDP(K28&amp;" Equity",$M$6)</f>
        <v>Health Care</v>
      </c>
      <c r="N28" s="15" t="str">
        <f>_xll.BDP(K28&amp;" Equity",$N$6)</f>
        <v>EssilorLuxottica SA</v>
      </c>
      <c r="T28" s="15" t="s">
        <v>1154</v>
      </c>
      <c r="U28" s="83">
        <f>_xll.BDP(T28&amp;" Equity",$U$6)</f>
        <v>24073932997.100002</v>
      </c>
      <c r="V28" s="16" t="str">
        <f>_xll.BDP(T28&amp;" Equity",$V$6)</f>
        <v>Basic Materials</v>
      </c>
      <c r="W28" s="15" t="str">
        <f>_xll.BDP(T28&amp;" Equity",$W$6)</f>
        <v>ArcelorMittal SA</v>
      </c>
      <c r="AC28" s="15" t="s">
        <v>1169</v>
      </c>
      <c r="AD28" s="83">
        <f>_xll.BDP(AC28&amp;" Equity",$AD$6)</f>
        <v>27374686387.5</v>
      </c>
      <c r="AE28" s="16" t="str">
        <f>_xll.BDP(AC28&amp;" Equity",$AE$6)</f>
        <v>Consumer Discretionary</v>
      </c>
      <c r="AF28" s="15" t="str">
        <f>_xll.BDP(AC28&amp;" Equity",$AF$6)</f>
        <v>Henkel AG &amp; Co KGaA</v>
      </c>
      <c r="AL28" s="15" t="s">
        <v>1195</v>
      </c>
      <c r="AM28" s="83">
        <f>_xll.BDP(AL28&amp;" Equity",$AM$6)</f>
        <v>5650980255.9549999</v>
      </c>
      <c r="AN28" s="16" t="str">
        <f>_xll.BDP(AL28&amp;" Equity",$AN$6)</f>
        <v>Financials</v>
      </c>
      <c r="AO28" s="15" t="str">
        <f>_xll.BDP(AL28&amp;" Equity",$AO$6)</f>
        <v>Mapfre SA</v>
      </c>
    </row>
    <row r="29" spans="2:45" x14ac:dyDescent="0.25">
      <c r="B29" s="15" t="s">
        <v>657</v>
      </c>
      <c r="C29" s="83">
        <f>_xll.BDP(B29&amp;" Equity",$C$6)</f>
        <v>33087463609.420002</v>
      </c>
      <c r="D29" s="16" t="str">
        <f>_xll.BDP(B29&amp;" Equity",$D$6)</f>
        <v>Basic Materials</v>
      </c>
      <c r="E29" s="15" t="str">
        <f>_xll.BDP(B29&amp;" Equity",$E$6)</f>
        <v>Albemarle Corp</v>
      </c>
      <c r="K29" s="15" t="s">
        <v>1122</v>
      </c>
      <c r="L29" s="83">
        <f>_xll.BDP(K29&amp;" Equity",$L$6)</f>
        <v>54371404351.208</v>
      </c>
      <c r="M29" s="16" t="str">
        <f>_xll.BDP(K29&amp;" Equity",$M$6)</f>
        <v>Utilities</v>
      </c>
      <c r="N29" s="15" t="str">
        <f>_xll.BDP(K29&amp;" Equity",$N$6)</f>
        <v>Enel SpA</v>
      </c>
      <c r="T29" s="15" t="s">
        <v>1135</v>
      </c>
      <c r="U29" s="83">
        <f>_xll.BDP(T29&amp;" Equity",$U$6)</f>
        <v>204387748027.79996</v>
      </c>
      <c r="V29" s="16" t="str">
        <f>_xll.BDP(T29&amp;" Equity",$V$6)</f>
        <v>Consumer Discretionary</v>
      </c>
      <c r="W29" s="15" t="str">
        <f>_xll.BDP(T29&amp;" Equity",$W$6)</f>
        <v>L'Oreal SA</v>
      </c>
      <c r="AC29" s="15" t="s">
        <v>1452</v>
      </c>
      <c r="AD29" s="83">
        <f>_xll.BDP(AC29&amp;" Equity",$AD$6)</f>
        <v>3950914126.4400005</v>
      </c>
      <c r="AE29" s="16" t="str">
        <f>_xll.BDP(AC29&amp;" Equity",$AE$6)</f>
        <v>Consumer Staples</v>
      </c>
      <c r="AF29" s="15" t="str">
        <f>_xll.BDP(AC29&amp;" Equity",$AF$6)</f>
        <v>HelloFresh SE</v>
      </c>
      <c r="AL29" s="15" t="s">
        <v>1196</v>
      </c>
      <c r="AM29" s="83">
        <f>_xll.BDP(AL29&amp;" Equity",$AM$6)</f>
        <v>1368684000</v>
      </c>
      <c r="AN29" s="16" t="str">
        <f>_xll.BDP(AL29&amp;" Equity",$AN$6)</f>
        <v>Consumer Discretionary</v>
      </c>
      <c r="AO29" s="15" t="str">
        <f>_xll.BDP(AL29&amp;" Equity",$AO$6)</f>
        <v>Melia Hotels International SA</v>
      </c>
    </row>
    <row r="30" spans="2:45" x14ac:dyDescent="0.25">
      <c r="B30" s="15" t="s">
        <v>658</v>
      </c>
      <c r="C30" s="83">
        <f>_xll.BDP(B30&amp;" Equity",$C$6)</f>
        <v>27743944828.180004</v>
      </c>
      <c r="D30" s="16" t="str">
        <f>_xll.BDP(B30&amp;" Equity",$D$6)</f>
        <v>Health Care</v>
      </c>
      <c r="E30" s="15" t="str">
        <f>_xll.BDP(B30&amp;" Equity",$E$6)</f>
        <v>Align Technology Inc</v>
      </c>
      <c r="K30" s="15" t="s">
        <v>1124</v>
      </c>
      <c r="L30" s="83">
        <f>_xll.BDP(K30&amp;" Equity",$L$6)</f>
        <v>48743667910.095993</v>
      </c>
      <c r="M30" s="16" t="str">
        <f>_xll.BDP(K30&amp;" Equity",$M$6)</f>
        <v>Energy</v>
      </c>
      <c r="N30" s="15" t="str">
        <f>_xll.BDP(K30&amp;" Equity",$N$6)</f>
        <v>Eni SpA</v>
      </c>
      <c r="T30" s="15" t="s">
        <v>1136</v>
      </c>
      <c r="U30" s="83">
        <f>_xll.BDP(T30&amp;" Equity",$U$6)</f>
        <v>25411520690.247002</v>
      </c>
      <c r="V30" s="16" t="str">
        <f>_xll.BDP(T30&amp;" Equity",$V$6)</f>
        <v>Telecommunications</v>
      </c>
      <c r="W30" s="15" t="str">
        <f>_xll.BDP(T30&amp;" Equity",$W$6)</f>
        <v>Orange SA</v>
      </c>
      <c r="AC30" s="15" t="s">
        <v>1170</v>
      </c>
      <c r="AD30" s="83">
        <f>_xll.BDP(AC30&amp;" Equity",$AD$6)</f>
        <v>46908687241.040001</v>
      </c>
      <c r="AE30" s="16" t="str">
        <f>_xll.BDP(AC30&amp;" Equity",$AE$6)</f>
        <v>Technology</v>
      </c>
      <c r="AF30" s="15" t="str">
        <f>_xll.BDP(AC30&amp;" Equity",$AF$6)</f>
        <v>Infineon Technologies AG</v>
      </c>
      <c r="AL30" s="15" t="s">
        <v>1197</v>
      </c>
      <c r="AM30" s="83">
        <f>_xll.BDP(AL30&amp;" Equity",$AM$6)</f>
        <v>4300751216.25</v>
      </c>
      <c r="AN30" s="16" t="str">
        <f>_xll.BDP(AL30&amp;" Equity",$AN$6)</f>
        <v>Real Estate</v>
      </c>
      <c r="AO30" s="15" t="str">
        <f>_xll.BDP(AL30&amp;" Equity",$AO$6)</f>
        <v>Merlin Properties Socimi SA</v>
      </c>
    </row>
    <row r="31" spans="2:45" x14ac:dyDescent="0.25">
      <c r="B31" s="15" t="s">
        <v>659</v>
      </c>
      <c r="C31" s="83">
        <f>_xll.BDP(B31&amp;" Equity",$C$6)</f>
        <v>6731196912.4400005</v>
      </c>
      <c r="D31" s="16" t="str">
        <f>_xll.BDP(B31&amp;" Equity",$D$6)</f>
        <v>Consumer Discretionary</v>
      </c>
      <c r="E31" s="15" t="str">
        <f>_xll.BDP(B31&amp;" Equity",$E$6)</f>
        <v>Alaska Air Group Inc</v>
      </c>
      <c r="K31" s="15" t="s">
        <v>1412</v>
      </c>
      <c r="L31" s="83">
        <f>_xll.BDP(K31&amp;" Equity",$L$6)</f>
        <v>25484822868.299999</v>
      </c>
      <c r="M31" s="16" t="str">
        <f>_xll.BDP(K31&amp;" Equity",$M$6)</f>
        <v>Consumer Discretionary</v>
      </c>
      <c r="N31" s="15" t="str">
        <f>_xll.BDP(K31&amp;" Equity",$N$6)</f>
        <v>Flutter Entertainment PLC</v>
      </c>
      <c r="T31" s="15" t="s">
        <v>1155</v>
      </c>
      <c r="U31" s="83">
        <f>_xll.BDP(T31&amp;" Equity",$U$6)</f>
        <v>18554593305.599998</v>
      </c>
      <c r="V31" s="16" t="str">
        <f>_xll.BDP(T31&amp;" Equity",$V$6)</f>
        <v>Consumer Discretionary</v>
      </c>
      <c r="W31" s="15" t="str">
        <f>_xll.BDP(T31&amp;" Equity",$W$6)</f>
        <v>Publicis Groupe SA</v>
      </c>
      <c r="AC31" s="15" t="s">
        <v>1132</v>
      </c>
      <c r="AD31" s="83">
        <f>_xll.BDP(AC31&amp;" Equity",$AD$6)</f>
        <v>147104464715.45001</v>
      </c>
      <c r="AE31" s="16" t="str">
        <f>_xll.BDP(AC31&amp;" Equity",$AE$6)</f>
        <v>Basic Materials</v>
      </c>
      <c r="AF31" s="15" t="str">
        <f>_xll.BDP(AC31&amp;" Equity",$AF$6)</f>
        <v>Linde PLC</v>
      </c>
      <c r="AL31" s="15" t="s">
        <v>1198</v>
      </c>
      <c r="AM31" s="83">
        <f>_xll.BDP(AL31&amp;" Equity",$AM$6)</f>
        <v>24087100143.68</v>
      </c>
      <c r="AN31" s="16" t="str">
        <f>_xll.BDP(AL31&amp;" Equity",$AN$6)</f>
        <v>Basic Materials</v>
      </c>
      <c r="AO31" s="15" t="str">
        <f>_xll.BDP(AL31&amp;" Equity",$AO$6)</f>
        <v>ArcelorMittal SA</v>
      </c>
    </row>
    <row r="32" spans="2:45" x14ac:dyDescent="0.25">
      <c r="B32" s="15" t="s">
        <v>660</v>
      </c>
      <c r="C32" s="83">
        <f>_xll.BDP(B32&amp;" Equity",$C$6)</f>
        <v>35124550000</v>
      </c>
      <c r="D32" s="16" t="str">
        <f>_xll.BDP(B32&amp;" Equity",$D$6)</f>
        <v>Financials</v>
      </c>
      <c r="E32" s="15" t="str">
        <f>_xll.BDP(B32&amp;" Equity",$E$6)</f>
        <v>Allstate Corp/The</v>
      </c>
      <c r="K32" s="15" t="s">
        <v>1127</v>
      </c>
      <c r="L32" s="83">
        <f>_xll.BDP(K32&amp;" Equity",$L$6)</f>
        <v>68943862979.999985</v>
      </c>
      <c r="M32" s="16" t="str">
        <f>_xll.BDP(K32&amp;" Equity",$M$6)</f>
        <v>Utilities</v>
      </c>
      <c r="N32" s="15" t="str">
        <f>_xll.BDP(K32&amp;" Equity",$N$6)</f>
        <v>Iberdrola SA</v>
      </c>
      <c r="T32" s="15" t="s">
        <v>1156</v>
      </c>
      <c r="U32" s="83">
        <f>_xll.BDP(T32&amp;" Equity",$U$6)</f>
        <v>49551686895.5</v>
      </c>
      <c r="V32" s="16" t="str">
        <f>_xll.BDP(T32&amp;" Equity",$V$6)</f>
        <v>Consumer Staples</v>
      </c>
      <c r="W32" s="15" t="str">
        <f>_xll.BDP(T32&amp;" Equity",$W$6)</f>
        <v>Pernod Ricard SA</v>
      </c>
      <c r="AC32" s="15" t="s">
        <v>1171</v>
      </c>
      <c r="AD32" s="83">
        <f>_xll.BDP(AC32&amp;" Equity",$AD$6)</f>
        <v>80629557475.099991</v>
      </c>
      <c r="AE32" s="16" t="str">
        <f>_xll.BDP(AC32&amp;" Equity",$AE$6)</f>
        <v>Health Care</v>
      </c>
      <c r="AF32" s="15" t="str">
        <f>_xll.BDP(AC32&amp;" Equity",$AF$6)</f>
        <v>Merck KGaA</v>
      </c>
      <c r="AL32" s="15" t="s">
        <v>1199</v>
      </c>
      <c r="AM32" s="83">
        <f>_xll.BDP(AL32&amp;" Equity",$AM$6)</f>
        <v>25151781997.940002</v>
      </c>
      <c r="AN32" s="16" t="str">
        <f>_xll.BDP(AL32&amp;" Equity",$AN$6)</f>
        <v>Utilities</v>
      </c>
      <c r="AO32" s="15" t="str">
        <f>_xll.BDP(AL32&amp;" Equity",$AO$6)</f>
        <v>Naturgy Energy Group SA</v>
      </c>
    </row>
    <row r="33" spans="2:41" x14ac:dyDescent="0.25">
      <c r="B33" s="15" t="s">
        <v>661</v>
      </c>
      <c r="C33" s="83">
        <f>_xll.BDP(B33&amp;" Equity",$C$6)</f>
        <v>10725413542.089998</v>
      </c>
      <c r="D33" s="16" t="str">
        <f>_xll.BDP(B33&amp;" Equity",$D$6)</f>
        <v>Industrials</v>
      </c>
      <c r="E33" s="15" t="str">
        <f>_xll.BDP(B33&amp;" Equity",$E$6)</f>
        <v>Allegion plc</v>
      </c>
      <c r="K33" s="15" t="s">
        <v>1170</v>
      </c>
      <c r="L33" s="83">
        <f>_xll.BDP(K33&amp;" Equity",$L$6)</f>
        <v>46908687241.040001</v>
      </c>
      <c r="M33" s="16" t="str">
        <f>_xll.BDP(K33&amp;" Equity",$M$6)</f>
        <v>Technology</v>
      </c>
      <c r="N33" s="15" t="str">
        <f>_xll.BDP(K33&amp;" Equity",$N$6)</f>
        <v>Infineon Technologies AG</v>
      </c>
      <c r="T33" s="15" t="s">
        <v>1157</v>
      </c>
      <c r="U33" s="83">
        <f>_xll.BDP(T33&amp;" Equity",$U$6)</f>
        <v>183004575702</v>
      </c>
      <c r="V33" s="16" t="str">
        <f>_xll.BDP(T33&amp;" Equity",$V$6)</f>
        <v>Consumer Discretionary</v>
      </c>
      <c r="W33" s="15" t="str">
        <f>_xll.BDP(T33&amp;" Equity",$W$6)</f>
        <v>Hermes International</v>
      </c>
      <c r="AC33" s="15" t="s">
        <v>1172</v>
      </c>
      <c r="AD33" s="83">
        <f>_xll.BDP(AC33&amp;" Equity",$AD$6)</f>
        <v>12194508387.800001</v>
      </c>
      <c r="AE33" s="16" t="str">
        <f>_xll.BDP(AC33&amp;" Equity",$AE$6)</f>
        <v>Industrials</v>
      </c>
      <c r="AF33" s="15" t="str">
        <f>_xll.BDP(AC33&amp;" Equity",$AF$6)</f>
        <v>MTU Aero Engines AG</v>
      </c>
      <c r="AL33" s="15" t="s">
        <v>1417</v>
      </c>
      <c r="AM33" s="83">
        <f>_xll.BDP(AL33&amp;" Equity",$AM$6)</f>
        <v>1135801645.1600001</v>
      </c>
      <c r="AN33" s="16" t="str">
        <f>_xll.BDP(AL33&amp;" Equity",$AN$6)</f>
        <v>Health Care</v>
      </c>
      <c r="AO33" s="15" t="str">
        <f>_xll.BDP(AL33&amp;" Equity",$AO$6)</f>
        <v>Pharma Mar SA</v>
      </c>
    </row>
    <row r="34" spans="2:41" x14ac:dyDescent="0.25">
      <c r="B34" s="15" t="s">
        <v>662</v>
      </c>
      <c r="C34" s="83">
        <f>_xll.BDP(B34&amp;" Equity",$C$6)</f>
        <v>99188151759.449997</v>
      </c>
      <c r="D34" s="16" t="str">
        <f>_xll.BDP(B34&amp;" Equity",$D$6)</f>
        <v>Technology</v>
      </c>
      <c r="E34" s="15" t="str">
        <f>_xll.BDP(B34&amp;" Equity",$E$6)</f>
        <v>Applied Materials Inc</v>
      </c>
      <c r="K34" s="15" t="s">
        <v>1128</v>
      </c>
      <c r="L34" s="83">
        <f>_xll.BDP(K34&amp;" Equity",$L$6)</f>
        <v>46201636423.447998</v>
      </c>
      <c r="M34" s="16" t="str">
        <f>_xll.BDP(K34&amp;" Equity",$M$6)</f>
        <v>Financials</v>
      </c>
      <c r="N34" s="15" t="str">
        <f>_xll.BDP(K34&amp;" Equity",$N$6)</f>
        <v>ING Groep NV</v>
      </c>
      <c r="T34" s="15" t="s">
        <v>1158</v>
      </c>
      <c r="U34" s="83">
        <f>_xll.BDP(T34&amp;" Equity",$U$6)</f>
        <v>11519861573.219999</v>
      </c>
      <c r="V34" s="16" t="str">
        <f>_xll.BDP(T34&amp;" Equity",$V$6)</f>
        <v>Consumer Discretionary</v>
      </c>
      <c r="W34" s="15" t="str">
        <f>_xll.BDP(T34&amp;" Equity",$W$6)</f>
        <v>Renault SA</v>
      </c>
      <c r="AC34" s="15" t="s">
        <v>1134</v>
      </c>
      <c r="AD34" s="83">
        <f>_xll.BDP(AC34&amp;" Equity",$AD$6)</f>
        <v>45476113002.600006</v>
      </c>
      <c r="AE34" s="16" t="str">
        <f>_xll.BDP(AC34&amp;" Equity",$AE$6)</f>
        <v>Financials</v>
      </c>
      <c r="AF34" s="15" t="str">
        <f>_xll.BDP(AC34&amp;" Equity",$AF$6)</f>
        <v>Muenchener Rueckversicherungs-</v>
      </c>
      <c r="AL34" s="15" t="s">
        <v>1200</v>
      </c>
      <c r="AM34" s="83" t="str">
        <f>_xll.BDP(AL34&amp;" Equity",$AM$6)</f>
        <v>#N/A N/A</v>
      </c>
      <c r="AN34" s="16" t="str">
        <f>_xll.BDP(AL34&amp;" Equity",$AN$6)</f>
        <v>Utilities</v>
      </c>
      <c r="AO34" s="15" t="str">
        <f>_xll.BDP(AL34&amp;" Equity",$AO$6)</f>
        <v>Red Electrica Corp SA</v>
      </c>
    </row>
    <row r="35" spans="2:41" x14ac:dyDescent="0.25">
      <c r="B35" s="15" t="s">
        <v>663</v>
      </c>
      <c r="C35" s="83">
        <f>_xll.BDP(B35&amp;" Equity",$C$6)</f>
        <v>17689552325.280003</v>
      </c>
      <c r="D35" s="16" t="str">
        <f>_xll.BDP(B35&amp;" Equity",$D$6)</f>
        <v>Industrials</v>
      </c>
      <c r="E35" s="15" t="str">
        <f>_xll.BDP(B35&amp;" Equity",$E$6)</f>
        <v>Amcor PLC</v>
      </c>
      <c r="K35" s="15" t="s">
        <v>1129</v>
      </c>
      <c r="L35" s="83">
        <f>_xll.BDP(K35&amp;" Equity",$L$6)</f>
        <v>46389646119.880005</v>
      </c>
      <c r="M35" s="16" t="str">
        <f>_xll.BDP(K35&amp;" Equity",$M$6)</f>
        <v>Financials</v>
      </c>
      <c r="N35" s="15" t="str">
        <f>_xll.BDP(K35&amp;" Equity",$N$6)</f>
        <v>Intesa Sanpaolo SpA</v>
      </c>
      <c r="T35" s="15" t="s">
        <v>1138</v>
      </c>
      <c r="U35" s="83">
        <f>_xll.BDP(T35&amp;" Equity",$U$6)</f>
        <v>55789778762.600006</v>
      </c>
      <c r="V35" s="16" t="str">
        <f>_xll.BDP(T35&amp;" Equity",$V$6)</f>
        <v>Industrials</v>
      </c>
      <c r="W35" s="15" t="str">
        <f>_xll.BDP(T35&amp;" Equity",$W$6)</f>
        <v>Safran SA</v>
      </c>
      <c r="AC35" s="15" t="s">
        <v>1453</v>
      </c>
      <c r="AD35" s="83">
        <f>_xll.BDP(AC35&amp;" Equity",$AD$6)</f>
        <v>17266375000</v>
      </c>
      <c r="AE35" s="16" t="str">
        <f>_xll.BDP(AC35&amp;" Equity",$AE$6)</f>
        <v>Consumer Discretionary</v>
      </c>
      <c r="AF35" s="15" t="str">
        <f>_xll.BDP(AC35&amp;" Equity",$AF$6)</f>
        <v>Porsche Automobil Holding SE</v>
      </c>
      <c r="AL35" s="15" t="s">
        <v>1201</v>
      </c>
      <c r="AM35" s="83">
        <f>_xll.BDP(AL35&amp;" Equity",$AM$6)</f>
        <v>19586571873.66</v>
      </c>
      <c r="AN35" s="16" t="str">
        <f>_xll.BDP(AL35&amp;" Equity",$AN$6)</f>
        <v>Energy</v>
      </c>
      <c r="AO35" s="15" t="str">
        <f>_xll.BDP(AL35&amp;" Equity",$AO$6)</f>
        <v>Repsol SA</v>
      </c>
    </row>
    <row r="36" spans="2:41" x14ac:dyDescent="0.25">
      <c r="B36" s="15" t="s">
        <v>664</v>
      </c>
      <c r="C36" s="83">
        <f>_xll.BDP(B36&amp;" Equity",$C$6)</f>
        <v>135857130210.12</v>
      </c>
      <c r="D36" s="16" t="str">
        <f>_xll.BDP(B36&amp;" Equity",$D$6)</f>
        <v>Technology</v>
      </c>
      <c r="E36" s="15" t="str">
        <f>_xll.BDP(B36&amp;" Equity",$E$6)</f>
        <v>Advanced Micro Devices Inc</v>
      </c>
      <c r="K36" s="15" t="s">
        <v>1130</v>
      </c>
      <c r="L36" s="83">
        <f>_xll.BDP(K36&amp;" Equity",$L$6)</f>
        <v>89884243680</v>
      </c>
      <c r="M36" s="16" t="str">
        <f>_xll.BDP(K36&amp;" Equity",$M$6)</f>
        <v>Consumer Discretionary</v>
      </c>
      <c r="N36" s="15" t="str">
        <f>_xll.BDP(K36&amp;" Equity",$N$6)</f>
        <v>Industria de Diseno Textil SA</v>
      </c>
      <c r="T36" s="15" t="s">
        <v>1139</v>
      </c>
      <c r="U36" s="83">
        <f>_xll.BDP(T36&amp;" Equity",$U$6)</f>
        <v>106944086788.23999</v>
      </c>
      <c r="V36" s="16" t="str">
        <f>_xll.BDP(T36&amp;" Equity",$V$6)</f>
        <v>Health Care</v>
      </c>
      <c r="W36" s="15" t="str">
        <f>_xll.BDP(T36&amp;" Equity",$W$6)</f>
        <v>Sanofi</v>
      </c>
      <c r="AC36" s="15" t="s">
        <v>1249</v>
      </c>
      <c r="AD36" s="83">
        <f>_xll.BDP(AC36&amp;" Equity",$AD$6)</f>
        <v>9776453164.7999973</v>
      </c>
      <c r="AE36" s="16" t="str">
        <f>_xll.BDP(AC36&amp;" Equity",$AE$6)</f>
        <v>Consumer Discretionary</v>
      </c>
      <c r="AF36" s="15" t="str">
        <f>_xll.BDP(AC36&amp;" Equity",$AF$6)</f>
        <v>Puma SE</v>
      </c>
      <c r="AL36" s="15" t="s">
        <v>1202</v>
      </c>
      <c r="AM36" s="83">
        <f>_xll.BDP(AL36&amp;" Equity",$AM$6)</f>
        <v>6411926276.7894993</v>
      </c>
      <c r="AN36" s="16" t="str">
        <f>_xll.BDP(AL36&amp;" Equity",$AN$6)</f>
        <v>Financials</v>
      </c>
      <c r="AO36" s="15" t="str">
        <f>_xll.BDP(AL36&amp;" Equity",$AO$6)</f>
        <v>Banco de Sabadell SA</v>
      </c>
    </row>
    <row r="37" spans="2:41" x14ac:dyDescent="0.25">
      <c r="B37" s="15" t="s">
        <v>665</v>
      </c>
      <c r="C37" s="83">
        <f>_xll.BDP(B37&amp;" Equity",$C$6)</f>
        <v>33708672391.660004</v>
      </c>
      <c r="D37" s="16" t="str">
        <f>_xll.BDP(B37&amp;" Equity",$D$6)</f>
        <v>Industrials</v>
      </c>
      <c r="E37" s="15" t="str">
        <f>_xll.BDP(B37&amp;" Equity",$E$6)</f>
        <v>AMETEK Inc</v>
      </c>
      <c r="K37" s="15" t="s">
        <v>1131</v>
      </c>
      <c r="L37" s="83">
        <f>_xll.BDP(K37&amp;" Equity",$L$6)</f>
        <v>71477175205.800003</v>
      </c>
      <c r="M37" s="16" t="str">
        <f>_xll.BDP(K37&amp;" Equity",$M$6)</f>
        <v>Consumer Discretionary</v>
      </c>
      <c r="N37" s="15" t="str">
        <f>_xll.BDP(K37&amp;" Equity",$N$6)</f>
        <v>Kering SA</v>
      </c>
      <c r="T37" s="15" t="s">
        <v>1159</v>
      </c>
      <c r="U37" s="83">
        <f>_xll.BDP(T37&amp;" Equity",$U$6)</f>
        <v>28001103461.779999</v>
      </c>
      <c r="V37" s="16" t="str">
        <f>_xll.BDP(T37&amp;" Equity",$V$6)</f>
        <v>Industrials</v>
      </c>
      <c r="W37" s="15" t="str">
        <f>_xll.BDP(T37&amp;" Equity",$W$6)</f>
        <v>Cie de Saint-Gobain</v>
      </c>
      <c r="AC37" t="s">
        <v>1454</v>
      </c>
      <c r="AL37" s="15" t="s">
        <v>1203</v>
      </c>
      <c r="AM37" s="83">
        <f>_xll.BDP(AL37&amp;" Equity",$AM$6)</f>
        <v>57965877067.175995</v>
      </c>
      <c r="AN37" s="16" t="str">
        <f>_xll.BDP(AL37&amp;" Equity",$AN$6)</f>
        <v>Financials</v>
      </c>
      <c r="AO37" s="15" t="str">
        <f>_xll.BDP(AL37&amp;" Equity",$AO$6)</f>
        <v>Banco Santander SA</v>
      </c>
    </row>
    <row r="38" spans="2:41" x14ac:dyDescent="0.25">
      <c r="B38" s="15" t="s">
        <v>666</v>
      </c>
      <c r="C38" s="83">
        <f>_xll.BDP(B38&amp;" Equity",$C$6)</f>
        <v>130595040000.00002</v>
      </c>
      <c r="D38" s="16" t="str">
        <f>_xll.BDP(B38&amp;" Equity",$D$6)</f>
        <v>Health Care</v>
      </c>
      <c r="E38" s="15" t="str">
        <f>_xll.BDP(B38&amp;" Equity",$E$6)</f>
        <v>Amgen Inc</v>
      </c>
      <c r="K38" s="15" t="s">
        <v>1413</v>
      </c>
      <c r="L38" s="83">
        <f>_xll.BDP(K38&amp;" Equity",$L$6)</f>
        <v>26713315095.600002</v>
      </c>
      <c r="M38" s="16" t="str">
        <f>_xll.BDP(K38&amp;" Equity",$M$6)</f>
        <v>Industrials</v>
      </c>
      <c r="N38" s="15" t="str">
        <f>_xll.BDP(K38&amp;" Equity",$N$6)</f>
        <v>Kone Oyj</v>
      </c>
      <c r="T38" s="15" t="s">
        <v>1423</v>
      </c>
      <c r="U38" s="83">
        <f>_xll.BDP(T38&amp;" Equity",$U$6)</f>
        <v>46769939437.913086</v>
      </c>
      <c r="V38" s="16" t="str">
        <f>_xll.BDP(T38&amp;" Equity",$V$6)</f>
        <v>Consumer Discretionary</v>
      </c>
      <c r="W38" s="15" t="str">
        <f>_xll.BDP(T38&amp;" Equity",$W$6)</f>
        <v>Stellantis NV</v>
      </c>
      <c r="AC38" t="s">
        <v>1173</v>
      </c>
      <c r="AD38" s="94"/>
      <c r="AL38" s="15" t="s">
        <v>1204</v>
      </c>
      <c r="AM38" s="83">
        <f>_xll.BDP(AL38&amp;" Equity",$AM$6)</f>
        <v>12298043762.01</v>
      </c>
      <c r="AN38" s="16" t="str">
        <f>_xll.BDP(AL38&amp;" Equity",$AN$6)</f>
        <v>Energy</v>
      </c>
      <c r="AO38" s="15" t="str">
        <f>_xll.BDP(AL38&amp;" Equity",$AO$6)</f>
        <v>Siemens Gamesa Renewable Energ</v>
      </c>
    </row>
    <row r="39" spans="2:41" x14ac:dyDescent="0.25">
      <c r="B39" s="15" t="s">
        <v>667</v>
      </c>
      <c r="C39" s="83">
        <f>_xll.BDP(B39&amp;" Equity",$C$6)</f>
        <v>37184404091.778999</v>
      </c>
      <c r="D39" s="16" t="str">
        <f>_xll.BDP(B39&amp;" Equity",$D$6)</f>
        <v>Financials</v>
      </c>
      <c r="E39" s="15" t="str">
        <f>_xll.BDP(B39&amp;" Equity",$E$6)</f>
        <v>Ameriprise Financial Inc</v>
      </c>
      <c r="K39" s="15" t="s">
        <v>1132</v>
      </c>
      <c r="L39" s="83">
        <f>_xll.BDP(K39&amp;" Equity",$L$6)</f>
        <v>147104464715.45001</v>
      </c>
      <c r="M39" s="16" t="str">
        <f>_xll.BDP(K39&amp;" Equity",$M$6)</f>
        <v>Basic Materials</v>
      </c>
      <c r="N39" s="15" t="str">
        <f>_xll.BDP(K39&amp;" Equity",$N$6)</f>
        <v>Linde PLC</v>
      </c>
      <c r="T39" s="15" t="s">
        <v>1160</v>
      </c>
      <c r="U39" s="83">
        <f>_xll.BDP(T39&amp;" Equity",$U$6)</f>
        <v>40911452038.650002</v>
      </c>
      <c r="V39" s="16" t="str">
        <f>_xll.BDP(T39&amp;" Equity",$V$6)</f>
        <v>Technology</v>
      </c>
      <c r="W39" s="15" t="str">
        <f>_xll.BDP(T39&amp;" Equity",$W$6)</f>
        <v>STMicroelectronics NV</v>
      </c>
      <c r="AC39" t="s">
        <v>1141</v>
      </c>
      <c r="AL39" s="15" t="s">
        <v>1418</v>
      </c>
      <c r="AM39" s="83">
        <f>_xll.BDP(AL39&amp;" Equity",$AM$6)</f>
        <v>2302844644.6799998</v>
      </c>
      <c r="AN39" s="16" t="str">
        <f>_xll.BDP(AL39&amp;" Equity",$AN$6)</f>
        <v>Utilities</v>
      </c>
      <c r="AO39" s="15" t="str">
        <f>_xll.BDP(AL39&amp;" Equity",$AO$6)</f>
        <v>Solaria Energia y Medio Ambien</v>
      </c>
    </row>
    <row r="40" spans="2:41" x14ac:dyDescent="0.25">
      <c r="B40" s="15" t="s">
        <v>668</v>
      </c>
      <c r="C40" s="83">
        <f>_xll.BDP(B40&amp;" Equity",$C$6)</f>
        <v>102102652681.87</v>
      </c>
      <c r="D40" s="16" t="str">
        <f>_xll.BDP(B40&amp;" Equity",$D$6)</f>
        <v>Real Estate</v>
      </c>
      <c r="E40" s="15" t="str">
        <f>_xll.BDP(B40&amp;" Equity",$E$6)</f>
        <v>American Tower Corp</v>
      </c>
      <c r="K40" s="15" t="s">
        <v>1133</v>
      </c>
      <c r="L40" s="83">
        <f>_xll.BDP(K40&amp;" Equity",$L$6)</f>
        <v>407111047560</v>
      </c>
      <c r="M40" s="16" t="str">
        <f>_xll.BDP(K40&amp;" Equity",$M$6)</f>
        <v>Consumer Discretionary</v>
      </c>
      <c r="N40" s="15" t="str">
        <f>_xll.BDP(K40&amp;" Equity",$N$6)</f>
        <v>LVMH Moet Hennessy Louis Vuitt</v>
      </c>
      <c r="T40" s="15" t="s">
        <v>1143</v>
      </c>
      <c r="U40" s="83">
        <f>_xll.BDP(T40&amp;" Equity",$U$6)</f>
        <v>86497733814.660004</v>
      </c>
      <c r="V40" s="16" t="str">
        <f>_xll.BDP(T40&amp;" Equity",$V$6)</f>
        <v>Industrials</v>
      </c>
      <c r="W40" s="15" t="str">
        <f>_xll.BDP(T40&amp;" Equity",$W$6)</f>
        <v>Schneider Electric SE</v>
      </c>
      <c r="AC40" t="s">
        <v>1455</v>
      </c>
      <c r="AL40" s="15" t="s">
        <v>1205</v>
      </c>
      <c r="AM40" s="83">
        <f>_xll.BDP(AL40&amp;" Equity",$AM$6)</f>
        <v>19866817185.759998</v>
      </c>
      <c r="AN40" s="16" t="str">
        <f>_xll.BDP(AL40&amp;" Equity",$AN$6)</f>
        <v>Telecommunications</v>
      </c>
      <c r="AO40" s="15" t="str">
        <f>_xll.BDP(AL40&amp;" Equity",$AO$6)</f>
        <v>Telefonica SA</v>
      </c>
    </row>
    <row r="41" spans="2:41" x14ac:dyDescent="0.25">
      <c r="B41" s="15" t="s">
        <v>669</v>
      </c>
      <c r="C41" s="83">
        <f>_xll.BDP(B41&amp;" Equity",$C$6)</f>
        <v>1038354831176.8099</v>
      </c>
      <c r="D41" s="16" t="str">
        <f>_xll.BDP(B41&amp;" Equity",$D$6)</f>
        <v>Consumer Discretionary</v>
      </c>
      <c r="E41" s="15" t="str">
        <f>_xll.BDP(B41&amp;" Equity",$E$6)</f>
        <v>Amazon.com Inc</v>
      </c>
      <c r="K41" s="15" t="s">
        <v>1134</v>
      </c>
      <c r="L41" s="83">
        <f>_xll.BDP(K41&amp;" Equity",$L$6)</f>
        <v>45476113002.600006</v>
      </c>
      <c r="M41" s="16" t="str">
        <f>_xll.BDP(K41&amp;" Equity",$M$6)</f>
        <v>Financials</v>
      </c>
      <c r="N41" s="15" t="str">
        <f>_xll.BDP(K41&amp;" Equity",$N$6)</f>
        <v>Muenchener Rueckversicherungs-</v>
      </c>
      <c r="T41" s="15" t="s">
        <v>1424</v>
      </c>
      <c r="U41" s="83">
        <f>_xll.BDP(T41&amp;" Equity",$U$6)</f>
        <v>15868033992.799999</v>
      </c>
      <c r="V41" s="16" t="str">
        <f>_xll.BDP(T41&amp;" Equity",$V$6)</f>
        <v>Industrials</v>
      </c>
      <c r="W41" s="15" t="str">
        <f>_xll.BDP(T41&amp;" Equity",$W$6)</f>
        <v>Teleperformance</v>
      </c>
      <c r="AC41" t="s">
        <v>1142</v>
      </c>
      <c r="AL41" s="15" t="s">
        <v>1206</v>
      </c>
      <c r="AM41" s="83">
        <f>_xll.BDP(AL41&amp;" Equity",$AM$6)</f>
        <v>2755125000</v>
      </c>
      <c r="AN41" s="16" t="str">
        <f>_xll.BDP(AL41&amp;" Equity",$AN$6)</f>
        <v>Consumer Staples</v>
      </c>
      <c r="AO41" s="15" t="str">
        <f>_xll.BDP(AL41&amp;" Equity",$AO$6)</f>
        <v>Viscofan SA</v>
      </c>
    </row>
    <row r="42" spans="2:41" x14ac:dyDescent="0.25">
      <c r="B42" s="15" t="s">
        <v>670</v>
      </c>
      <c r="C42" s="83">
        <f>_xll.BDP(B42&amp;" Equity",$C$6)</f>
        <v>39880282114.159996</v>
      </c>
      <c r="D42" s="16" t="str">
        <f>_xll.BDP(B42&amp;" Equity",$D$6)</f>
        <v>Telecommunications</v>
      </c>
      <c r="E42" s="15" t="str">
        <f>_xll.BDP(B42&amp;" Equity",$E$6)</f>
        <v>Arista Networks Inc</v>
      </c>
      <c r="K42" s="15" t="s">
        <v>1135</v>
      </c>
      <c r="L42" s="83">
        <f>_xll.BDP(K42&amp;" Equity",$L$6)</f>
        <v>204387748027.79996</v>
      </c>
      <c r="M42" s="16" t="str">
        <f>_xll.BDP(K42&amp;" Equity",$M$6)</f>
        <v>Consumer Discretionary</v>
      </c>
      <c r="N42" s="15" t="str">
        <f>_xll.BDP(K42&amp;" Equity",$N$6)</f>
        <v>L'Oreal SA</v>
      </c>
      <c r="T42" s="15" t="s">
        <v>1448</v>
      </c>
      <c r="U42" s="83">
        <f>_xll.BDP(T42&amp;" Equity",$U$6)</f>
        <v>145702273384.55002</v>
      </c>
      <c r="V42" s="16" t="str">
        <f>_xll.BDP(T42&amp;" Equity",$V$6)</f>
        <v>Energy</v>
      </c>
      <c r="W42" s="15" t="str">
        <f>_xll.BDP(T42&amp;" Equity",$W$6)</f>
        <v>TotalEnergies SE</v>
      </c>
      <c r="AC42" t="s">
        <v>1456</v>
      </c>
    </row>
    <row r="43" spans="2:41" x14ac:dyDescent="0.25">
      <c r="B43" s="15" t="s">
        <v>671</v>
      </c>
      <c r="C43" s="83">
        <f>_xll.BDP(B43&amp;" Equity",$C$6)</f>
        <v>23731986181.049999</v>
      </c>
      <c r="D43" s="16" t="str">
        <f>_xll.BDP(B43&amp;" Equity",$D$6)</f>
        <v>Technology</v>
      </c>
      <c r="E43" s="15" t="str">
        <f>_xll.BDP(B43&amp;" Equity",$E$6)</f>
        <v>ANSYS Inc</v>
      </c>
      <c r="K43" s="15" t="s">
        <v>1137</v>
      </c>
      <c r="L43" s="83">
        <f>_xll.BDP(K43&amp;" Equity",$L$6)</f>
        <v>14390896656.923998</v>
      </c>
      <c r="M43" s="16" t="str">
        <f>_xll.BDP(K43&amp;" Equity",$M$6)</f>
        <v>Health Care</v>
      </c>
      <c r="N43" s="15" t="str">
        <f>_xll.BDP(K43&amp;" Equity",$N$6)</f>
        <v>Koninklijke Philips NV</v>
      </c>
      <c r="T43" s="15" t="s">
        <v>1161</v>
      </c>
      <c r="U43" s="83">
        <f>_xll.BDP(T43&amp;" Equity",$U$6)</f>
        <v>14166860507.18</v>
      </c>
      <c r="V43" s="16" t="str">
        <f>_xll.BDP(T43&amp;" Equity",$V$6)</f>
        <v>Real Estate</v>
      </c>
      <c r="W43" s="15" t="str">
        <f>_xll.BDP(T43&amp;" Equity",$W$6)</f>
        <v>Unibail-Rodamco-Westfield</v>
      </c>
      <c r="AC43" t="s">
        <v>1457</v>
      </c>
    </row>
    <row r="44" spans="2:41" x14ac:dyDescent="0.25">
      <c r="B44" s="15" t="s">
        <v>672</v>
      </c>
      <c r="C44" s="83" t="str">
        <f>_xll.BDP(B44&amp;" Equity",$C$6)</f>
        <v>#N/A N/A</v>
      </c>
      <c r="D44" s="16" t="str">
        <f>_xll.BDP(B44&amp;" Equity",$D$6)</f>
        <v>Health Care</v>
      </c>
      <c r="E44" s="15" t="str">
        <f>_xll.BDP(B44&amp;" Equity",$E$6)</f>
        <v>Elevance Health Inc</v>
      </c>
      <c r="K44" s="15" t="s">
        <v>1414</v>
      </c>
      <c r="L44" s="83">
        <f>_xll.BDP(K44&amp;" Equity",$L$6)</f>
        <v>146283621202.75</v>
      </c>
      <c r="M44" s="16" t="str">
        <f>_xll.BDP(K44&amp;" Equity",$M$6)</f>
        <v>Technology</v>
      </c>
      <c r="N44" s="15" t="str">
        <f>_xll.BDP(K44&amp;" Equity",$N$6)</f>
        <v>Prosus NV</v>
      </c>
      <c r="T44" s="15" t="s">
        <v>1162</v>
      </c>
      <c r="U44" s="83">
        <f>_xll.BDP(T44&amp;" Equity",$U$6)</f>
        <v>19779418478.560001</v>
      </c>
      <c r="V44" s="16" t="str">
        <f>_xll.BDP(T44&amp;" Equity",$V$6)</f>
        <v>Utilities</v>
      </c>
      <c r="W44" s="15" t="str">
        <f>_xll.BDP(T44&amp;" Equity",$W$6)</f>
        <v>Veolia Environnement SA</v>
      </c>
      <c r="AC44" t="s">
        <v>1174</v>
      </c>
    </row>
    <row r="45" spans="2:41" x14ac:dyDescent="0.25">
      <c r="B45" s="15" t="s">
        <v>673</v>
      </c>
      <c r="C45" s="83">
        <f>_xll.BDP(B45&amp;" Equity",$C$6)</f>
        <v>64622925735.76001</v>
      </c>
      <c r="D45" s="16" t="str">
        <f>_xll.BDP(B45&amp;" Equity",$D$6)</f>
        <v>Financials</v>
      </c>
      <c r="E45" s="15" t="str">
        <f>_xll.BDP(B45&amp;" Equity",$E$6)</f>
        <v>Aon PLC</v>
      </c>
      <c r="K45" s="15" t="s">
        <v>1156</v>
      </c>
      <c r="L45" s="83">
        <f>_xll.BDP(K45&amp;" Equity",$L$6)</f>
        <v>49551686895.5</v>
      </c>
      <c r="M45" s="16" t="str">
        <f>_xll.BDP(K45&amp;" Equity",$M$6)</f>
        <v>Consumer Staples</v>
      </c>
      <c r="N45" s="15" t="str">
        <f>_xll.BDP(K45&amp;" Equity",$N$6)</f>
        <v>Pernod Ricard SA</v>
      </c>
      <c r="T45" s="15" t="s">
        <v>1144</v>
      </c>
      <c r="U45" s="83">
        <f>_xll.BDP(T45&amp;" Equity",$U$6)</f>
        <v>10856698723.992001</v>
      </c>
      <c r="V45" s="16" t="str">
        <f>_xll.BDP(T45&amp;" Equity",$V$6)</f>
        <v>Consumer Discretionary</v>
      </c>
      <c r="W45" s="15" t="str">
        <f>_xll.BDP(T45&amp;" Equity",$W$6)</f>
        <v>Vivendi SE</v>
      </c>
      <c r="AC45" t="s">
        <v>1145</v>
      </c>
    </row>
    <row r="46" spans="2:41" x14ac:dyDescent="0.25">
      <c r="B46" s="15" t="s">
        <v>674</v>
      </c>
      <c r="C46" s="83">
        <f>_xll.BDP(B46&amp;" Equity",$C$6)</f>
        <v>10289431743.449999</v>
      </c>
      <c r="D46" s="16" t="str">
        <f>_xll.BDP(B46&amp;" Equity",$D$6)</f>
        <v>Industrials</v>
      </c>
      <c r="E46" s="15" t="str">
        <f>_xll.BDP(B46&amp;" Equity",$E$6)</f>
        <v>A O Smith Corp</v>
      </c>
      <c r="K46" s="15" t="s">
        <v>1138</v>
      </c>
      <c r="L46" s="83">
        <f>_xll.BDP(K46&amp;" Equity",$L$6)</f>
        <v>55789778762.600006</v>
      </c>
      <c r="M46" s="16" t="str">
        <f>_xll.BDP(K46&amp;" Equity",$M$6)</f>
        <v>Industrials</v>
      </c>
      <c r="N46" s="15" t="str">
        <f>_xll.BDP(K46&amp;" Equity",$N$6)</f>
        <v>Safran SA</v>
      </c>
      <c r="T46" s="15" t="s">
        <v>1278</v>
      </c>
      <c r="U46" s="83">
        <f>_xll.BDP(T46&amp;" Equity",$U$6)</f>
        <v>12147119357.4</v>
      </c>
      <c r="V46" s="16" t="str">
        <f>_xll.BDP(T46&amp;" Equity",$V$6)</f>
        <v>Industrials</v>
      </c>
      <c r="W46" s="15" t="str">
        <f>_xll.BDP(T46&amp;" Equity",$W$6)</f>
        <v>Worldline SA/France</v>
      </c>
      <c r="AC46" t="s">
        <v>1458</v>
      </c>
    </row>
    <row r="47" spans="2:41" x14ac:dyDescent="0.25">
      <c r="B47" s="15" t="s">
        <v>1270</v>
      </c>
      <c r="C47" s="83">
        <f>_xll.BDP(B47&amp;" Equity",$C$6)</f>
        <v>13355600213.539999</v>
      </c>
      <c r="D47" s="16" t="str">
        <f>_xll.BDP(B47&amp;" Equity",$D$6)</f>
        <v>Energy</v>
      </c>
      <c r="E47" s="15" t="str">
        <f>_xll.BDP(B47&amp;" Equity",$E$6)</f>
        <v>APA Corp</v>
      </c>
      <c r="K47" s="15" t="s">
        <v>1139</v>
      </c>
      <c r="L47" s="83">
        <f>_xll.BDP(K47&amp;" Equity",$L$6)</f>
        <v>106944086788.23999</v>
      </c>
      <c r="M47" s="16" t="str">
        <f>_xll.BDP(K47&amp;" Equity",$M$6)</f>
        <v>Health Care</v>
      </c>
      <c r="N47" s="15" t="str">
        <f>_xll.BDP(K47&amp;" Equity",$N$6)</f>
        <v>Sanofi</v>
      </c>
    </row>
    <row r="48" spans="2:41" x14ac:dyDescent="0.25">
      <c r="B48" s="15" t="s">
        <v>675</v>
      </c>
      <c r="C48" s="83">
        <f>_xll.BDP(B48&amp;" Equity",$C$6)</f>
        <v>62491893442.889999</v>
      </c>
      <c r="D48" s="16" t="str">
        <f>_xll.BDP(B48&amp;" Equity",$D$6)</f>
        <v>Basic Materials</v>
      </c>
      <c r="E48" s="15" t="str">
        <f>_xll.BDP(B48&amp;" Equity",$E$6)</f>
        <v>Air Products and Chemicals Inc</v>
      </c>
      <c r="K48" s="15" t="s">
        <v>1140</v>
      </c>
      <c r="L48" s="83">
        <f>_xll.BDP(K48&amp;" Equity",$L$6)</f>
        <v>57965877067.175995</v>
      </c>
      <c r="M48" s="16" t="str">
        <f>_xll.BDP(K48&amp;" Equity",$M$6)</f>
        <v>Financials</v>
      </c>
      <c r="N48" s="15" t="str">
        <f>_xll.BDP(K48&amp;" Equity",$N$6)</f>
        <v>Banco Santander SA</v>
      </c>
    </row>
    <row r="49" spans="2:14" x14ac:dyDescent="0.25">
      <c r="B49" s="15" t="s">
        <v>676</v>
      </c>
      <c r="C49" s="83">
        <f>_xll.BDP(B49&amp;" Equity",$C$6)</f>
        <v>48446646501.400002</v>
      </c>
      <c r="D49" s="16" t="str">
        <f>_xll.BDP(B49&amp;" Equity",$D$6)</f>
        <v>Technology</v>
      </c>
      <c r="E49" s="15" t="str">
        <f>_xll.BDP(B49&amp;" Equity",$E$6)</f>
        <v>Amphenol Corp</v>
      </c>
      <c r="K49" s="15" t="s">
        <v>1141</v>
      </c>
      <c r="L49" s="83">
        <f>_xll.BDP(K49&amp;" Equity",$L$6)</f>
        <v>137076502206.56</v>
      </c>
      <c r="M49" s="16" t="str">
        <f>_xll.BDP(K49&amp;" Equity",$M$6)</f>
        <v>Technology</v>
      </c>
      <c r="N49" s="15" t="str">
        <f>_xll.BDP(K49&amp;" Equity",$N$6)</f>
        <v>SAP SE</v>
      </c>
    </row>
    <row r="50" spans="2:14" x14ac:dyDescent="0.25">
      <c r="B50" s="15" t="s">
        <v>677</v>
      </c>
      <c r="C50" s="83">
        <f>_xll.BDP(B50&amp;" Equity",$C$6)</f>
        <v>30866576039.680004</v>
      </c>
      <c r="D50" s="16" t="str">
        <f>_xll.BDP(B50&amp;" Equity",$D$6)</f>
        <v>Consumer Discretionary</v>
      </c>
      <c r="E50" s="15" t="str">
        <f>_xll.BDP(B50&amp;" Equity",$E$6)</f>
        <v>Aptiv PLC</v>
      </c>
      <c r="K50" s="15" t="s">
        <v>1142</v>
      </c>
      <c r="L50" s="83">
        <f>_xll.BDP(K50&amp;" Equity",$L$6)</f>
        <v>121668999999.99998</v>
      </c>
      <c r="M50" s="16" t="str">
        <f>_xll.BDP(K50&amp;" Equity",$M$6)</f>
        <v>Industrials</v>
      </c>
      <c r="N50" s="15" t="str">
        <f>_xll.BDP(K50&amp;" Equity",$N$6)</f>
        <v>Siemens AG</v>
      </c>
    </row>
    <row r="51" spans="2:14" x14ac:dyDescent="0.25">
      <c r="B51" s="15" t="s">
        <v>678</v>
      </c>
      <c r="C51" s="83">
        <f>_xll.BDP(B51&amp;" Equity",$C$6)</f>
        <v>28741110796.349998</v>
      </c>
      <c r="D51" s="16" t="str">
        <f>_xll.BDP(B51&amp;" Equity",$D$6)</f>
        <v>Real Estate</v>
      </c>
      <c r="E51" s="15" t="str">
        <f>_xll.BDP(B51&amp;" Equity",$E$6)</f>
        <v>Alexandria Real Estate Equitie</v>
      </c>
      <c r="K51" s="15" t="s">
        <v>1447</v>
      </c>
      <c r="L51" s="83">
        <f>_xll.BDP(K51&amp;" Equity",$L$6)</f>
        <v>46769939437.913086</v>
      </c>
      <c r="M51" s="16" t="str">
        <f>_xll.BDP(K51&amp;" Equity",$M$6)</f>
        <v>Consumer Discretionary</v>
      </c>
      <c r="N51" s="15" t="str">
        <f>_xll.BDP(K51&amp;" Equity",$N$6)</f>
        <v>Stellantis NV</v>
      </c>
    </row>
    <row r="52" spans="2:14" x14ac:dyDescent="0.25">
      <c r="B52" s="15" t="s">
        <v>679</v>
      </c>
      <c r="C52" s="83">
        <f>_xll.BDP(B52&amp;" Equity",$C$6)</f>
        <v>16497458798.259998</v>
      </c>
      <c r="D52" s="16" t="str">
        <f>_xll.BDP(B52&amp;" Equity",$D$6)</f>
        <v>Utilities</v>
      </c>
      <c r="E52" s="15" t="str">
        <f>_xll.BDP(B52&amp;" Equity",$E$6)</f>
        <v>Atmos Energy Corp</v>
      </c>
      <c r="K52" s="15" t="s">
        <v>1143</v>
      </c>
      <c r="L52" s="83">
        <f>_xll.BDP(K52&amp;" Equity",$L$6)</f>
        <v>86497733814.660004</v>
      </c>
      <c r="M52" s="16" t="str">
        <f>_xll.BDP(K52&amp;" Equity",$M$6)</f>
        <v>Industrials</v>
      </c>
      <c r="N52" s="15" t="str">
        <f>_xll.BDP(K52&amp;" Equity",$N$6)</f>
        <v>Schneider Electric SE</v>
      </c>
    </row>
    <row r="53" spans="2:14" x14ac:dyDescent="0.25">
      <c r="B53" s="15" t="s">
        <v>680</v>
      </c>
      <c r="C53" s="83">
        <f>_xll.BDP(B53&amp;" Equity",$C$6)</f>
        <v>56302065448.860001</v>
      </c>
      <c r="D53" s="16" t="str">
        <f>_xll.BDP(B53&amp;" Equity",$D$6)</f>
        <v>Consumer Discretionary</v>
      </c>
      <c r="E53" s="15" t="str">
        <f>_xll.BDP(B53&amp;" Equity",$E$6)</f>
        <v>Activision Blizzard Inc</v>
      </c>
      <c r="K53" s="15" t="s">
        <v>1448</v>
      </c>
      <c r="L53" s="83">
        <f>_xll.BDP(K53&amp;" Equity",$L$6)</f>
        <v>145702273384.55002</v>
      </c>
      <c r="M53" s="16" t="str">
        <f>_xll.BDP(K53&amp;" Equity",$M$6)</f>
        <v>Energy</v>
      </c>
      <c r="N53" s="15" t="str">
        <f>_xll.BDP(K53&amp;" Equity",$N$6)</f>
        <v>TotalEnergies SE</v>
      </c>
    </row>
    <row r="54" spans="2:14" x14ac:dyDescent="0.25">
      <c r="B54" s="15" t="s">
        <v>681</v>
      </c>
      <c r="C54" s="83">
        <f>_xll.BDP(B54&amp;" Equity",$C$6)</f>
        <v>24876546954.82</v>
      </c>
      <c r="D54" s="16" t="str">
        <f>_xll.BDP(B54&amp;" Equity",$D$6)</f>
        <v>Real Estate</v>
      </c>
      <c r="E54" s="15" t="str">
        <f>_xll.BDP(B54&amp;" Equity",$E$6)</f>
        <v>AvalonBay Communities Inc</v>
      </c>
      <c r="K54" s="15" t="s">
        <v>1449</v>
      </c>
      <c r="L54" s="83">
        <f>_xll.BDP(K54&amp;" Equity",$L$6)</f>
        <v>42780765583.779999</v>
      </c>
      <c r="M54" s="16" t="str">
        <f>_xll.BDP(K54&amp;" Equity",$M$6)</f>
        <v>Consumer Discretionary</v>
      </c>
      <c r="N54" s="15" t="str">
        <f>_xll.BDP(K54&amp;" Equity",$N$6)</f>
        <v>Universal Music Group NV</v>
      </c>
    </row>
    <row r="55" spans="2:14" x14ac:dyDescent="0.25">
      <c r="B55" s="15" t="s">
        <v>682</v>
      </c>
      <c r="C55" s="83">
        <f>_xll.BDP(B55&amp;" Equity",$C$6)</f>
        <v>248638074438.60001</v>
      </c>
      <c r="D55" s="16" t="str">
        <f>_xll.BDP(B55&amp;" Equity",$D$6)</f>
        <v>Technology</v>
      </c>
      <c r="E55" s="15" t="str">
        <f>_xll.BDP(B55&amp;" Equity",$E$6)</f>
        <v>Broadcom Inc</v>
      </c>
      <c r="K55" s="15" t="s">
        <v>1174</v>
      </c>
      <c r="L55" s="83">
        <f>_xll.BDP(K55&amp;" Equity",$L$6)</f>
        <v>21169609920.200001</v>
      </c>
      <c r="M55" s="16" t="str">
        <f>_xll.BDP(K55&amp;" Equity",$M$6)</f>
        <v>Real Estate</v>
      </c>
      <c r="N55" s="15" t="str">
        <f>_xll.BDP(K55&amp;" Equity",$N$6)</f>
        <v>Vonovia SE</v>
      </c>
    </row>
    <row r="56" spans="2:14" x14ac:dyDescent="0.25">
      <c r="B56" s="15" t="s">
        <v>683</v>
      </c>
      <c r="C56" s="83">
        <f>_xll.BDP(B56&amp;" Equity",$C$6)</f>
        <v>14523412041.180002</v>
      </c>
      <c r="D56" s="16" t="str">
        <f>_xll.BDP(B56&amp;" Equity",$D$6)</f>
        <v>Basic Materials</v>
      </c>
      <c r="E56" s="15" t="str">
        <f>_xll.BDP(B56&amp;" Equity",$E$6)</f>
        <v>Avery Dennison Corp</v>
      </c>
      <c r="K56" s="15" t="s">
        <v>1145</v>
      </c>
      <c r="L56" s="83">
        <f>_xll.BDP(K56&amp;" Equity",$L$6)</f>
        <v>75231587203.299988</v>
      </c>
      <c r="M56" s="16" t="str">
        <f>_xll.BDP(K56&amp;" Equity",$M$6)</f>
        <v>Consumer Discretionary</v>
      </c>
      <c r="N56" s="15" t="str">
        <f>_xll.BDP(K56&amp;" Equity",$N$6)</f>
        <v>Volkswagen AG</v>
      </c>
    </row>
    <row r="57" spans="2:14" x14ac:dyDescent="0.25">
      <c r="B57" s="15" t="s">
        <v>684</v>
      </c>
      <c r="C57" s="83">
        <f>_xll.BDP(B57&amp;" Equity",$C$6)</f>
        <v>28190593584.959999</v>
      </c>
      <c r="D57" s="16" t="str">
        <f>_xll.BDP(B57&amp;" Equity",$D$6)</f>
        <v>Utilities</v>
      </c>
      <c r="E57" s="15" t="str">
        <f>_xll.BDP(B57&amp;" Equity",$E$6)</f>
        <v>American Water Works Co Inc</v>
      </c>
    </row>
    <row r="58" spans="2:14" x14ac:dyDescent="0.25">
      <c r="B58" s="15" t="s">
        <v>685</v>
      </c>
      <c r="C58" s="83">
        <f>_xll.BDP(B58&amp;" Equity",$C$6)</f>
        <v>130760570000</v>
      </c>
      <c r="D58" s="16" t="str">
        <f>_xll.BDP(B58&amp;" Equity",$D$6)</f>
        <v>Industrials</v>
      </c>
      <c r="E58" s="15" t="str">
        <f>_xll.BDP(B58&amp;" Equity",$E$6)</f>
        <v>American Express Co</v>
      </c>
    </row>
    <row r="59" spans="2:14" x14ac:dyDescent="0.25">
      <c r="B59" s="15" t="s">
        <v>686</v>
      </c>
      <c r="C59" s="83">
        <f>_xll.BDP(B59&amp;" Equity",$C$6)</f>
        <v>45661756617.460007</v>
      </c>
      <c r="D59" s="16" t="str">
        <f>_xll.BDP(B59&amp;" Equity",$D$6)</f>
        <v>Consumer Discretionary</v>
      </c>
      <c r="E59" s="15" t="str">
        <f>_xll.BDP(B59&amp;" Equity",$E$6)</f>
        <v>AutoZone Inc</v>
      </c>
    </row>
    <row r="60" spans="2:14" x14ac:dyDescent="0.25">
      <c r="B60" s="15" t="s">
        <v>687</v>
      </c>
      <c r="C60" s="83">
        <f>_xll.BDP(B60&amp;" Equity",$C$6)</f>
        <v>121861403464.5</v>
      </c>
      <c r="D60" s="16" t="str">
        <f>_xll.BDP(B60&amp;" Equity",$D$6)</f>
        <v>Industrials</v>
      </c>
      <c r="E60" s="15" t="str">
        <f>_xll.BDP(B60&amp;" Equity",$E$6)</f>
        <v>Boeing Co/The</v>
      </c>
    </row>
    <row r="61" spans="2:14" x14ac:dyDescent="0.25">
      <c r="B61" s="15" t="s">
        <v>688</v>
      </c>
      <c r="C61" s="83">
        <f>_xll.BDP(B61&amp;" Equity",$C$6)</f>
        <v>288123909286.28998</v>
      </c>
      <c r="D61" s="16" t="str">
        <f>_xll.BDP(B61&amp;" Equity",$D$6)</f>
        <v>Financials</v>
      </c>
      <c r="E61" s="15" t="str">
        <f>_xll.BDP(B61&amp;" Equity",$E$6)</f>
        <v>Bank of America Corp</v>
      </c>
    </row>
    <row r="62" spans="2:14" x14ac:dyDescent="0.25">
      <c r="B62" s="15" t="s">
        <v>689</v>
      </c>
      <c r="C62" s="83">
        <f>_xll.BDP(B62&amp;" Equity",$C$6)</f>
        <v>23199637329.18</v>
      </c>
      <c r="D62" s="16" t="str">
        <f>_xll.BDP(B62&amp;" Equity",$D$6)</f>
        <v>Health Care</v>
      </c>
      <c r="E62" s="15" t="str">
        <f>_xll.BDP(B62&amp;" Equity",$E$6)</f>
        <v>Baxter International Inc</v>
      </c>
    </row>
    <row r="63" spans="2:14" x14ac:dyDescent="0.25">
      <c r="B63" s="15" t="s">
        <v>1459</v>
      </c>
      <c r="C63" s="83">
        <f>_xll.BDP(B63&amp;" Equity",$C$6)</f>
        <v>10449968636.25</v>
      </c>
      <c r="D63" s="16" t="str">
        <f>_xll.BDP(B63&amp;" Equity",$D$6)</f>
        <v>Consumer Discretionary</v>
      </c>
      <c r="E63" s="15" t="str">
        <f>_xll.BDP(B63&amp;" Equity",$E$6)</f>
        <v>Bath &amp; Body Works Inc</v>
      </c>
    </row>
    <row r="64" spans="2:14" x14ac:dyDescent="0.25">
      <c r="B64" s="15" t="s">
        <v>690</v>
      </c>
      <c r="C64" s="83">
        <f>_xll.BDP(B64&amp;" Equity",$C$6)</f>
        <v>19590754757.16</v>
      </c>
      <c r="D64" s="16" t="str">
        <f>_xll.BDP(B64&amp;" Equity",$D$6)</f>
        <v>Consumer Discretionary</v>
      </c>
      <c r="E64" s="15" t="str">
        <f>_xll.BDP(B64&amp;" Equity",$E$6)</f>
        <v>Best Buy Co Inc</v>
      </c>
    </row>
    <row r="65" spans="2:5" x14ac:dyDescent="0.25">
      <c r="B65" s="15" t="s">
        <v>691</v>
      </c>
      <c r="C65" s="83">
        <f>_xll.BDP(B65&amp;" Equity",$C$6)</f>
        <v>70648923611.699997</v>
      </c>
      <c r="D65" s="16" t="str">
        <f>_xll.BDP(B65&amp;" Equity",$D$6)</f>
        <v>Health Care</v>
      </c>
      <c r="E65" s="15" t="str">
        <f>_xll.BDP(B65&amp;" Equity",$E$6)</f>
        <v>Becton Dickinson and Co</v>
      </c>
    </row>
    <row r="66" spans="2:5" x14ac:dyDescent="0.25">
      <c r="B66" s="15" t="s">
        <v>692</v>
      </c>
      <c r="C66" s="83">
        <f>_xll.BDP(B66&amp;" Equity",$C$6)</f>
        <v>16026461839.41</v>
      </c>
      <c r="D66" s="16" t="str">
        <f>_xll.BDP(B66&amp;" Equity",$D$6)</f>
        <v>Financials</v>
      </c>
      <c r="E66" s="15" t="str">
        <f>_xll.BDP(B66&amp;" Equity",$E$6)</f>
        <v>Franklin Resources Inc</v>
      </c>
    </row>
    <row r="67" spans="2:5" x14ac:dyDescent="0.25">
      <c r="B67" s="15" t="s">
        <v>693</v>
      </c>
      <c r="C67" s="83">
        <f>_xll.BDP(B67&amp;" Equity",$C$6)</f>
        <v>31735521839.179996</v>
      </c>
      <c r="D67" s="16" t="str">
        <f>_xll.BDP(B67&amp;" Equity",$D$6)</f>
        <v>Consumer Staples</v>
      </c>
      <c r="E67" s="15" t="str">
        <f>_xll.BDP(B67&amp;" Equity",$E$6)</f>
        <v>Brown-Forman Corp</v>
      </c>
    </row>
    <row r="68" spans="2:5" x14ac:dyDescent="0.25">
      <c r="B68" s="15" t="s">
        <v>694</v>
      </c>
      <c r="C68" s="83">
        <f>_xll.BDP(B68&amp;" Equity",$C$6)</f>
        <v>41324082905.880005</v>
      </c>
      <c r="D68" s="16" t="str">
        <f>_xll.BDP(B68&amp;" Equity",$D$6)</f>
        <v>Health Care</v>
      </c>
      <c r="E68" s="15" t="str">
        <f>_xll.BDP(B68&amp;" Equity",$E$6)</f>
        <v>Biogen Inc</v>
      </c>
    </row>
    <row r="69" spans="2:5" x14ac:dyDescent="0.25">
      <c r="B69" s="15" t="s">
        <v>1426</v>
      </c>
      <c r="C69" s="83">
        <f>_xll.BDP(B69&amp;" Equity",$C$6)</f>
        <v>13973797870.200001</v>
      </c>
      <c r="D69" s="16" t="str">
        <f>_xll.BDP(B69&amp;" Equity",$D$6)</f>
        <v>Health Care</v>
      </c>
      <c r="E69" s="15" t="str">
        <f>_xll.BDP(B69&amp;" Equity",$E$6)</f>
        <v>Bio-Rad Laboratories Inc</v>
      </c>
    </row>
    <row r="70" spans="2:5" x14ac:dyDescent="0.25">
      <c r="B70" s="15" t="s">
        <v>695</v>
      </c>
      <c r="C70" s="83">
        <f>_xll.BDP(B70&amp;" Equity",$C$6)</f>
        <v>40495010050.000008</v>
      </c>
      <c r="D70" s="16" t="str">
        <f>_xll.BDP(B70&amp;" Equity",$D$6)</f>
        <v>Financials</v>
      </c>
      <c r="E70" s="15" t="str">
        <f>_xll.BDP(B70&amp;" Equity",$E$6)</f>
        <v>Bank of New York Mellon Corp/T</v>
      </c>
    </row>
    <row r="71" spans="2:5" x14ac:dyDescent="0.25">
      <c r="B71" s="15" t="s">
        <v>696</v>
      </c>
      <c r="C71" s="83">
        <f>_xll.BDP(B71&amp;" Equity",$C$6)</f>
        <v>94860224141.759995</v>
      </c>
      <c r="D71" s="16" t="str">
        <f>_xll.BDP(B71&amp;" Equity",$D$6)</f>
        <v>Consumer Discretionary</v>
      </c>
      <c r="E71" s="15" t="str">
        <f>_xll.BDP(B71&amp;" Equity",$E$6)</f>
        <v>Booking Holdings Inc</v>
      </c>
    </row>
    <row r="72" spans="2:5" x14ac:dyDescent="0.25">
      <c r="B72" s="15" t="s">
        <v>697</v>
      </c>
      <c r="C72" s="83">
        <f>_xll.BDP(B72&amp;" Equity",$C$6)</f>
        <v>31373425449.389996</v>
      </c>
      <c r="D72" s="16" t="str">
        <f>_xll.BDP(B72&amp;" Equity",$D$6)</f>
        <v>Energy</v>
      </c>
      <c r="E72" s="15" t="str">
        <f>_xll.BDP(B72&amp;" Equity",$E$6)</f>
        <v>Baker Hughes Co</v>
      </c>
    </row>
    <row r="73" spans="2:5" x14ac:dyDescent="0.25">
      <c r="B73" s="15" t="s">
        <v>698</v>
      </c>
      <c r="C73" s="83">
        <f>_xll.BDP(B73&amp;" Equity",$C$6)</f>
        <v>112271206266.55998</v>
      </c>
      <c r="D73" s="16" t="str">
        <f>_xll.BDP(B73&amp;" Equity",$D$6)</f>
        <v>Financials</v>
      </c>
      <c r="E73" s="15" t="str">
        <f>_xll.BDP(B73&amp;" Equity",$E$6)</f>
        <v>BlackRock Inc</v>
      </c>
    </row>
    <row r="74" spans="2:5" x14ac:dyDescent="0.25">
      <c r="B74" s="15" t="s">
        <v>699</v>
      </c>
      <c r="C74" s="83" t="str">
        <f>_xll.BDP(B74&amp;" Equity",$C$6)</f>
        <v>#N/A N/A</v>
      </c>
      <c r="D74" s="16" t="str">
        <f>_xll.BDP(B74&amp;" Equity",$D$6)</f>
        <v>Industrials</v>
      </c>
      <c r="E74" s="15" t="str">
        <f>_xll.BDP(B74&amp;" Equity",$E$6)</f>
        <v>Ball Corp</v>
      </c>
    </row>
    <row r="75" spans="2:5" x14ac:dyDescent="0.25">
      <c r="B75" s="15" t="s">
        <v>700</v>
      </c>
      <c r="C75" s="83">
        <f>_xll.BDP(B75&amp;" Equity",$C$6)</f>
        <v>158856070326.10498</v>
      </c>
      <c r="D75" s="16" t="str">
        <f>_xll.BDP(B75&amp;" Equity",$D$6)</f>
        <v>Health Care</v>
      </c>
      <c r="E75" s="15" t="str">
        <f>_xll.BDP(B75&amp;" Equity",$E$6)</f>
        <v>Bristol-Myers Squibb Co</v>
      </c>
    </row>
    <row r="76" spans="2:5" x14ac:dyDescent="0.25">
      <c r="B76" s="15" t="s">
        <v>701</v>
      </c>
      <c r="C76" s="83">
        <f>_xll.BDP(B76&amp;" Equity",$C$6)</f>
        <v>17762229974.719997</v>
      </c>
      <c r="D76" s="16" t="str">
        <f>_xll.BDP(B76&amp;" Equity",$D$6)</f>
        <v>Financials</v>
      </c>
      <c r="E76" s="15" t="str">
        <f>_xll.BDP(B76&amp;" Equity",$E$6)</f>
        <v>Broadridge Financial Solutions</v>
      </c>
    </row>
    <row r="77" spans="2:5" x14ac:dyDescent="0.25">
      <c r="B77" s="15" t="s">
        <v>702</v>
      </c>
      <c r="C77" s="83">
        <f>_xll.BDP(B77&amp;" Equity",$C$6)</f>
        <v>674458570179.29993</v>
      </c>
      <c r="D77" s="16" t="str">
        <f>_xll.BDP(B77&amp;" Equity",$D$6)</f>
        <v>Financials</v>
      </c>
      <c r="E77" s="15" t="str">
        <f>_xll.BDP(B77&amp;" Equity",$E$6)</f>
        <v>Berkshire Hathaway Inc</v>
      </c>
    </row>
    <row r="78" spans="2:5" x14ac:dyDescent="0.25">
      <c r="B78" s="15" t="s">
        <v>1460</v>
      </c>
      <c r="C78" s="83">
        <f>_xll.BDP(B78&amp;" Equity",$C$6)</f>
        <v>16581359999.999996</v>
      </c>
      <c r="D78" s="16" t="str">
        <f>_xll.BDP(B78&amp;" Equity",$D$6)</f>
        <v>Financials</v>
      </c>
      <c r="E78" s="15" t="str">
        <f>_xll.BDP(B78&amp;" Equity",$E$6)</f>
        <v>Brown &amp; Brown Inc</v>
      </c>
    </row>
    <row r="79" spans="2:5" x14ac:dyDescent="0.25">
      <c r="B79" s="15" t="s">
        <v>703</v>
      </c>
      <c r="C79" s="83">
        <f>_xll.BDP(B79&amp;" Equity",$C$6)</f>
        <v>68263955700.119987</v>
      </c>
      <c r="D79" s="16" t="str">
        <f>_xll.BDP(B79&amp;" Equity",$D$6)</f>
        <v>Health Care</v>
      </c>
      <c r="E79" s="15" t="str">
        <f>_xll.BDP(B79&amp;" Equity",$E$6)</f>
        <v>Boston Scientific Corp</v>
      </c>
    </row>
    <row r="80" spans="2:5" x14ac:dyDescent="0.25">
      <c r="B80" s="15" t="s">
        <v>704</v>
      </c>
      <c r="C80" s="83">
        <f>_xll.BDP(B80&amp;" Equity",$C$6)</f>
        <v>10897523902.200001</v>
      </c>
      <c r="D80" s="16" t="str">
        <f>_xll.BDP(B80&amp;" Equity",$D$6)</f>
        <v>Consumer Discretionary</v>
      </c>
      <c r="E80" s="15" t="str">
        <f>_xll.BDP(B80&amp;" Equity",$E$6)</f>
        <v>BorgWarner Inc</v>
      </c>
    </row>
    <row r="81" spans="2:5" x14ac:dyDescent="0.25">
      <c r="B81" s="15" t="s">
        <v>705</v>
      </c>
      <c r="C81" s="83">
        <f>_xll.BDP(B81&amp;" Equity",$C$6)</f>
        <v>11382188722.869999</v>
      </c>
      <c r="D81" s="16" t="str">
        <f>_xll.BDP(B81&amp;" Equity",$D$6)</f>
        <v>Real Estate</v>
      </c>
      <c r="E81" s="15" t="str">
        <f>_xll.BDP(B81&amp;" Equity",$E$6)</f>
        <v>Boston Properties Inc</v>
      </c>
    </row>
    <row r="82" spans="2:5" x14ac:dyDescent="0.25">
      <c r="B82" s="15" t="s">
        <v>706</v>
      </c>
      <c r="C82" s="83">
        <f>_xll.BDP(B82&amp;" Equity",$C$6)</f>
        <v>96927480000</v>
      </c>
      <c r="D82" s="16" t="str">
        <f>_xll.BDP(B82&amp;" Equity",$D$6)</f>
        <v>Financials</v>
      </c>
      <c r="E82" s="15" t="str">
        <f>_xll.BDP(B82&amp;" Equity",$E$6)</f>
        <v>Citigroup Inc</v>
      </c>
    </row>
    <row r="83" spans="2:5" x14ac:dyDescent="0.25">
      <c r="B83" s="15" t="s">
        <v>707</v>
      </c>
      <c r="C83" s="83">
        <f>_xll.BDP(B83&amp;" Equity",$C$6)</f>
        <v>17444383536.600002</v>
      </c>
      <c r="D83" s="16" t="str">
        <f>_xll.BDP(B83&amp;" Equity",$D$6)</f>
        <v>Consumer Staples</v>
      </c>
      <c r="E83" s="15" t="str">
        <f>_xll.BDP(B83&amp;" Equity",$E$6)</f>
        <v>Conagra Brands Inc</v>
      </c>
    </row>
    <row r="84" spans="2:5" x14ac:dyDescent="0.25">
      <c r="B84" s="15" t="s">
        <v>708</v>
      </c>
      <c r="C84" s="83">
        <f>_xll.BDP(B84&amp;" Equity",$C$6)</f>
        <v>19815020027.689995</v>
      </c>
      <c r="D84" s="16" t="str">
        <f>_xll.BDP(B84&amp;" Equity",$D$6)</f>
        <v>Health Care</v>
      </c>
      <c r="E84" s="15" t="str">
        <f>_xll.BDP(B84&amp;" Equity",$E$6)</f>
        <v>Cardinal Health Inc</v>
      </c>
    </row>
    <row r="85" spans="2:5" x14ac:dyDescent="0.25">
      <c r="B85" s="15" t="s">
        <v>1271</v>
      </c>
      <c r="C85" s="83">
        <f>_xll.BDP(B85&amp;" Equity",$C$6)</f>
        <v>38760721220.25</v>
      </c>
      <c r="D85" s="16" t="str">
        <f>_xll.BDP(B85&amp;" Equity",$D$6)</f>
        <v>Industrials</v>
      </c>
      <c r="E85" s="15" t="str">
        <f>_xll.BDP(B85&amp;" Equity",$E$6)</f>
        <v>Carrier Global Corp</v>
      </c>
    </row>
    <row r="86" spans="2:5" x14ac:dyDescent="0.25">
      <c r="B86" s="15" t="s">
        <v>709</v>
      </c>
      <c r="C86" s="83">
        <f>_xll.BDP(B86&amp;" Equity",$C$6)</f>
        <v>129410194307.84999</v>
      </c>
      <c r="D86" s="16" t="str">
        <f>_xll.BDP(B86&amp;" Equity",$D$6)</f>
        <v>Industrials</v>
      </c>
      <c r="E86" s="15" t="str">
        <f>_xll.BDP(B86&amp;" Equity",$E$6)</f>
        <v>Caterpillar Inc</v>
      </c>
    </row>
    <row r="87" spans="2:5" x14ac:dyDescent="0.25">
      <c r="B87" s="15" t="s">
        <v>710</v>
      </c>
      <c r="C87" s="83">
        <f>_xll.BDP(B87&amp;" Equity",$C$6)</f>
        <v>88115173170.200012</v>
      </c>
      <c r="D87" s="16" t="str">
        <f>_xll.BDP(B87&amp;" Equity",$D$6)</f>
        <v>Financials</v>
      </c>
      <c r="E87" s="15" t="str">
        <f>_xll.BDP(B87&amp;" Equity",$E$6)</f>
        <v>Chubb Ltd</v>
      </c>
    </row>
    <row r="88" spans="2:5" x14ac:dyDescent="0.25">
      <c r="B88" s="15" t="s">
        <v>711</v>
      </c>
      <c r="C88" s="83">
        <f>_xll.BDP(B88&amp;" Equity",$C$6)</f>
        <v>13479331566.375</v>
      </c>
      <c r="D88" s="16" t="str">
        <f>_xll.BDP(B88&amp;" Equity",$D$6)</f>
        <v>Financials</v>
      </c>
      <c r="E88" s="15" t="str">
        <f>_xll.BDP(B88&amp;" Equity",$E$6)</f>
        <v>Cboe Global Markets Inc</v>
      </c>
    </row>
    <row r="89" spans="2:5" x14ac:dyDescent="0.25">
      <c r="B89" s="15" t="s">
        <v>712</v>
      </c>
      <c r="C89" s="83">
        <f>_xll.BDP(B89&amp;" Equity",$C$6)</f>
        <v>26928293893.739998</v>
      </c>
      <c r="D89" s="16" t="str">
        <f>_xll.BDP(B89&amp;" Equity",$D$6)</f>
        <v>Real Estate</v>
      </c>
      <c r="E89" s="15" t="str">
        <f>_xll.BDP(B89&amp;" Equity",$E$6)</f>
        <v>CBRE Group Inc</v>
      </c>
    </row>
    <row r="90" spans="2:5" x14ac:dyDescent="0.25">
      <c r="B90" s="15" t="s">
        <v>713</v>
      </c>
      <c r="C90" s="83">
        <f>_xll.BDP(B90&amp;" Equity",$C$6)</f>
        <v>62702730000</v>
      </c>
      <c r="D90" s="16" t="str">
        <f>_xll.BDP(B90&amp;" Equity",$D$6)</f>
        <v>Real Estate</v>
      </c>
      <c r="E90" s="15" t="str">
        <f>_xll.BDP(B90&amp;" Equity",$E$6)</f>
        <v>Crown Castle Inc</v>
      </c>
    </row>
    <row r="91" spans="2:5" x14ac:dyDescent="0.25">
      <c r="B91" s="15" t="s">
        <v>714</v>
      </c>
      <c r="C91" s="83">
        <f>_xll.BDP(B91&amp;" Equity",$C$6)</f>
        <v>14454092780.142473</v>
      </c>
      <c r="D91" s="16" t="str">
        <f>_xll.BDP(B91&amp;" Equity",$D$6)</f>
        <v>Consumer Discretionary</v>
      </c>
      <c r="E91" s="15" t="str">
        <f>_xll.BDP(B91&amp;" Equity",$E$6)</f>
        <v>Carnival Corp</v>
      </c>
    </row>
    <row r="92" spans="2:5" x14ac:dyDescent="0.25">
      <c r="B92" s="15" t="s">
        <v>1461</v>
      </c>
      <c r="C92" s="83">
        <f>_xll.BDP(B92&amp;" Equity",$C$6)</f>
        <v>11472000616.23</v>
      </c>
      <c r="D92" s="16" t="str">
        <f>_xll.BDP(B92&amp;" Equity",$D$6)</f>
        <v>Technology</v>
      </c>
      <c r="E92" s="15" t="str">
        <f>_xll.BDP(B92&amp;" Equity",$E$6)</f>
        <v>Ceridian HCM Holding Inc</v>
      </c>
    </row>
    <row r="93" spans="2:5" x14ac:dyDescent="0.25">
      <c r="B93" s="15" t="s">
        <v>715</v>
      </c>
      <c r="C93" s="83">
        <f>_xll.BDP(B93&amp;" Equity",$C$6)</f>
        <v>50736115780</v>
      </c>
      <c r="D93" s="16" t="str">
        <f>_xll.BDP(B93&amp;" Equity",$D$6)</f>
        <v>Technology</v>
      </c>
      <c r="E93" s="15" t="str">
        <f>_xll.BDP(B93&amp;" Equity",$E$6)</f>
        <v>Cadence Design Systems Inc</v>
      </c>
    </row>
    <row r="94" spans="2:5" x14ac:dyDescent="0.25">
      <c r="B94" s="15" t="s">
        <v>716</v>
      </c>
      <c r="C94" s="83">
        <f>_xll.BDP(B94&amp;" Equity",$C$6)</f>
        <v>27177031816.860001</v>
      </c>
      <c r="D94" s="16" t="str">
        <f>_xll.BDP(B94&amp;" Equity",$D$6)</f>
        <v>Technology</v>
      </c>
      <c r="E94" s="15" t="str">
        <f>_xll.BDP(B94&amp;" Equity",$E$6)</f>
        <v>CDW Corp/DE</v>
      </c>
    </row>
    <row r="95" spans="2:5" x14ac:dyDescent="0.25">
      <c r="B95" s="15" t="s">
        <v>717</v>
      </c>
      <c r="C95" s="83">
        <f>_xll.BDP(B95&amp;" Equity",$C$6)</f>
        <v>13249910276.200001</v>
      </c>
      <c r="D95" s="16" t="str">
        <f>_xll.BDP(B95&amp;" Equity",$D$6)</f>
        <v>Basic Materials</v>
      </c>
      <c r="E95" s="15" t="str">
        <f>_xll.BDP(B95&amp;" Equity",$E$6)</f>
        <v>Celanese Corp</v>
      </c>
    </row>
    <row r="96" spans="2:5" x14ac:dyDescent="0.25">
      <c r="B96" s="15" t="s">
        <v>718</v>
      </c>
      <c r="C96" s="83" t="str">
        <f>_xll.BDP(B96&amp;" Equity",$C$6)</f>
        <v>#N/A N/A</v>
      </c>
      <c r="D96" s="16" t="str">
        <f>_xll.BDP(B96&amp;" Equity",$D$6)</f>
        <v>Health Care</v>
      </c>
      <c r="E96" s="15" t="str">
        <f>_xll.BDP(B96&amp;" Equity",$E$6)</f>
        <v>Cerner Corp</v>
      </c>
    </row>
    <row r="97" spans="2:5" x14ac:dyDescent="0.25">
      <c r="B97" s="15" t="s">
        <v>719</v>
      </c>
      <c r="C97" s="83">
        <f>_xll.BDP(B97&amp;" Equity",$C$6)</f>
        <v>16772237191.869997</v>
      </c>
      <c r="D97" s="16" t="str">
        <f>_xll.BDP(B97&amp;" Equity",$D$6)</f>
        <v>Basic Materials</v>
      </c>
      <c r="E97" s="15" t="str">
        <f>_xll.BDP(B97&amp;" Equity",$E$6)</f>
        <v>CF Industries Holdings Inc</v>
      </c>
    </row>
    <row r="98" spans="2:5" x14ac:dyDescent="0.25">
      <c r="B98" s="15" t="s">
        <v>720</v>
      </c>
      <c r="C98" s="83">
        <f>_xll.BDP(B98&amp;" Equity",$C$6)</f>
        <v>21536629943.18</v>
      </c>
      <c r="D98" s="16" t="str">
        <f>_xll.BDP(B98&amp;" Equity",$D$6)</f>
        <v>Financials</v>
      </c>
      <c r="E98" s="15" t="str">
        <f>_xll.BDP(B98&amp;" Equity",$E$6)</f>
        <v>Citizens Financial Group Inc</v>
      </c>
    </row>
    <row r="99" spans="2:5" x14ac:dyDescent="0.25">
      <c r="B99" s="15" t="s">
        <v>721</v>
      </c>
      <c r="C99" s="83">
        <f>_xll.BDP(B99&amp;" Equity",$C$6)</f>
        <v>20384955125.73</v>
      </c>
      <c r="D99" s="16" t="str">
        <f>_xll.BDP(B99&amp;" Equity",$D$6)</f>
        <v>Consumer Staples</v>
      </c>
      <c r="E99" s="15" t="str">
        <f>_xll.BDP(B99&amp;" Equity",$E$6)</f>
        <v>Church &amp; Dwight Co Inc</v>
      </c>
    </row>
    <row r="100" spans="2:5" x14ac:dyDescent="0.25">
      <c r="B100" s="15" t="s">
        <v>722</v>
      </c>
      <c r="C100" s="83">
        <f>_xll.BDP(B100&amp;" Equity",$C$6)</f>
        <v>12113481351.880001</v>
      </c>
      <c r="D100" s="16" t="str">
        <f>_xll.BDP(B100&amp;" Equity",$D$6)</f>
        <v>Industrials</v>
      </c>
      <c r="E100" s="15" t="str">
        <f>_xll.BDP(B100&amp;" Equity",$E$6)</f>
        <v>CH Robinson Worldwide Inc</v>
      </c>
    </row>
    <row r="101" spans="2:5" x14ac:dyDescent="0.25">
      <c r="B101" s="15" t="s">
        <v>723</v>
      </c>
      <c r="C101" s="83">
        <f>_xll.BDP(B101&amp;" Equity",$C$6)</f>
        <v>71157658764.599991</v>
      </c>
      <c r="D101" s="16" t="str">
        <f>_xll.BDP(B101&amp;" Equity",$D$6)</f>
        <v>Telecommunications</v>
      </c>
      <c r="E101" s="15" t="str">
        <f>_xll.BDP(B101&amp;" Equity",$E$6)</f>
        <v>Charter Communications Inc</v>
      </c>
    </row>
    <row r="102" spans="2:5" x14ac:dyDescent="0.25">
      <c r="B102" s="15" t="s">
        <v>724</v>
      </c>
      <c r="C102" s="83">
        <f>_xll.BDP(B102&amp;" Equity",$C$6)</f>
        <v>86365152160</v>
      </c>
      <c r="D102" s="16" t="str">
        <f>_xll.BDP(B102&amp;" Equity",$D$6)</f>
        <v>Health Care</v>
      </c>
      <c r="E102" s="15" t="str">
        <f>_xll.BDP(B102&amp;" Equity",$E$6)</f>
        <v>Cigna Corp</v>
      </c>
    </row>
    <row r="103" spans="2:5" x14ac:dyDescent="0.25">
      <c r="B103" s="15" t="s">
        <v>725</v>
      </c>
      <c r="C103" s="83">
        <f>_xll.BDP(B103&amp;" Equity",$C$6)</f>
        <v>17838847114.919998</v>
      </c>
      <c r="D103" s="16" t="str">
        <f>_xll.BDP(B103&amp;" Equity",$D$6)</f>
        <v>Financials</v>
      </c>
      <c r="E103" s="15" t="str">
        <f>_xll.BDP(B103&amp;" Equity",$E$6)</f>
        <v>Cincinnati Financial Corp</v>
      </c>
    </row>
    <row r="104" spans="2:5" x14ac:dyDescent="0.25">
      <c r="B104" s="15" t="s">
        <v>726</v>
      </c>
      <c r="C104" s="83">
        <f>_xll.BDP(B104&amp;" Equity",$C$6)</f>
        <v>61480117998.099998</v>
      </c>
      <c r="D104" s="16" t="str">
        <f>_xll.BDP(B104&amp;" Equity",$D$6)</f>
        <v>Consumer Staples</v>
      </c>
      <c r="E104" s="15" t="str">
        <f>_xll.BDP(B104&amp;" Equity",$E$6)</f>
        <v>Colgate-Palmolive Co</v>
      </c>
    </row>
    <row r="105" spans="2:5" x14ac:dyDescent="0.25">
      <c r="B105" s="15" t="s">
        <v>727</v>
      </c>
      <c r="C105" s="83">
        <f>_xll.BDP(B105&amp;" Equity",$C$6)</f>
        <v>18722673336.959999</v>
      </c>
      <c r="D105" s="16" t="str">
        <f>_xll.BDP(B105&amp;" Equity",$D$6)</f>
        <v>Consumer Staples</v>
      </c>
      <c r="E105" s="15" t="str">
        <f>_xll.BDP(B105&amp;" Equity",$E$6)</f>
        <v>Clorox Co/The</v>
      </c>
    </row>
    <row r="106" spans="2:5" x14ac:dyDescent="0.25">
      <c r="B106" s="15" t="s">
        <v>728</v>
      </c>
      <c r="C106" s="83">
        <f>_xll.BDP(B106&amp;" Equity",$C$6)</f>
        <v>9793560000.0000019</v>
      </c>
      <c r="D106" s="16" t="str">
        <f>_xll.BDP(B106&amp;" Equity",$D$6)</f>
        <v>Financials</v>
      </c>
      <c r="E106" s="15" t="str">
        <f>_xll.BDP(B106&amp;" Equity",$E$6)</f>
        <v>Comerica Inc</v>
      </c>
    </row>
    <row r="107" spans="2:5" x14ac:dyDescent="0.25">
      <c r="B107" s="15" t="s">
        <v>729</v>
      </c>
      <c r="C107" s="83">
        <f>_xll.BDP(B107&amp;" Equity",$C$6)</f>
        <v>165943977071.58145</v>
      </c>
      <c r="D107" s="16" t="str">
        <f>_xll.BDP(B107&amp;" Equity",$D$6)</f>
        <v>Telecommunications</v>
      </c>
      <c r="E107" s="15" t="str">
        <f>_xll.BDP(B107&amp;" Equity",$E$6)</f>
        <v>Comcast Corp</v>
      </c>
    </row>
    <row r="108" spans="2:5" x14ac:dyDescent="0.25">
      <c r="B108" s="15" t="s">
        <v>730</v>
      </c>
      <c r="C108" s="83">
        <f>_xll.BDP(B108&amp;" Equity",$C$6)</f>
        <v>62848099321.070007</v>
      </c>
      <c r="D108" s="16" t="str">
        <f>_xll.BDP(B108&amp;" Equity",$D$6)</f>
        <v>Financials</v>
      </c>
      <c r="E108" s="15" t="str">
        <f>_xll.BDP(B108&amp;" Equity",$E$6)</f>
        <v>CME Group Inc</v>
      </c>
    </row>
    <row r="109" spans="2:5" x14ac:dyDescent="0.25">
      <c r="B109" s="15" t="s">
        <v>731</v>
      </c>
      <c r="C109" s="83">
        <f>_xll.BDP(B109&amp;" Equity",$C$6)</f>
        <v>46651859384.800003</v>
      </c>
      <c r="D109" s="16" t="str">
        <f>_xll.BDP(B109&amp;" Equity",$D$6)</f>
        <v>Consumer Discretionary</v>
      </c>
      <c r="E109" s="15" t="str">
        <f>_xll.BDP(B109&amp;" Equity",$E$6)</f>
        <v>Chipotle Mexican Grill Inc</v>
      </c>
    </row>
    <row r="110" spans="2:5" x14ac:dyDescent="0.25">
      <c r="B110" s="15" t="s">
        <v>732</v>
      </c>
      <c r="C110" s="83">
        <f>_xll.BDP(B110&amp;" Equity",$C$6)</f>
        <v>35495353685.399994</v>
      </c>
      <c r="D110" s="16" t="str">
        <f>_xll.BDP(B110&amp;" Equity",$D$6)</f>
        <v>Industrials</v>
      </c>
      <c r="E110" s="15" t="str">
        <f>_xll.BDP(B110&amp;" Equity",$E$6)</f>
        <v>Cummins Inc</v>
      </c>
    </row>
    <row r="111" spans="2:5" x14ac:dyDescent="0.25">
      <c r="B111" s="15" t="s">
        <v>733</v>
      </c>
      <c r="C111" s="83">
        <f>_xll.BDP(B111&amp;" Equity",$C$6)</f>
        <v>18175555317.239998</v>
      </c>
      <c r="D111" s="16" t="str">
        <f>_xll.BDP(B111&amp;" Equity",$D$6)</f>
        <v>Utilities</v>
      </c>
      <c r="E111" s="15" t="str">
        <f>_xll.BDP(B111&amp;" Equity",$E$6)</f>
        <v>CMS Energy Corp</v>
      </c>
    </row>
    <row r="112" spans="2:5" x14ac:dyDescent="0.25">
      <c r="B112" s="15" t="s">
        <v>734</v>
      </c>
      <c r="C112" s="83">
        <f>_xll.BDP(B112&amp;" Equity",$C$6)</f>
        <v>40147812233.700005</v>
      </c>
      <c r="D112" s="16" t="str">
        <f>_xll.BDP(B112&amp;" Equity",$D$6)</f>
        <v>Health Care</v>
      </c>
      <c r="E112" s="15" t="str">
        <f>_xll.BDP(B112&amp;" Equity",$E$6)</f>
        <v>Centene Corp</v>
      </c>
    </row>
    <row r="113" spans="2:5" x14ac:dyDescent="0.25">
      <c r="B113" s="15" t="s">
        <v>735</v>
      </c>
      <c r="C113" s="83">
        <f>_xll.BDP(B113&amp;" Equity",$C$6)</f>
        <v>18285011394.299999</v>
      </c>
      <c r="D113" s="16" t="str">
        <f>_xll.BDP(B113&amp;" Equity",$D$6)</f>
        <v>Utilities</v>
      </c>
      <c r="E113" s="15" t="str">
        <f>_xll.BDP(B113&amp;" Equity",$E$6)</f>
        <v>CenterPoint Energy Inc</v>
      </c>
    </row>
    <row r="114" spans="2:5" x14ac:dyDescent="0.25">
      <c r="B114" s="15" t="s">
        <v>736</v>
      </c>
      <c r="C114" s="83">
        <f>_xll.BDP(B114&amp;" Equity",$C$6)</f>
        <v>45016278000.000008</v>
      </c>
      <c r="D114" s="16" t="str">
        <f>_xll.BDP(B114&amp;" Equity",$D$6)</f>
        <v>Industrials</v>
      </c>
      <c r="E114" s="15" t="str">
        <f>_xll.BDP(B114&amp;" Equity",$E$6)</f>
        <v>Capital One Financial Corp</v>
      </c>
    </row>
    <row r="115" spans="2:5" x14ac:dyDescent="0.25">
      <c r="B115" s="15" t="s">
        <v>737</v>
      </c>
      <c r="C115" s="83">
        <f>_xll.BDP(B115&amp;" Equity",$C$6)</f>
        <v>17396731173.200001</v>
      </c>
      <c r="D115" s="16" t="str">
        <f>_xll.BDP(B115&amp;" Equity",$D$6)</f>
        <v>Health Care</v>
      </c>
      <c r="E115" s="15" t="str">
        <f>_xll.BDP(B115&amp;" Equity",$E$6)</f>
        <v>Cooper Cos Inc/The</v>
      </c>
    </row>
    <row r="116" spans="2:5" x14ac:dyDescent="0.25">
      <c r="B116" s="15" t="s">
        <v>738</v>
      </c>
      <c r="C116" s="83">
        <f>_xll.BDP(B116&amp;" Equity",$C$6)</f>
        <v>134239235940.17999</v>
      </c>
      <c r="D116" s="16" t="str">
        <f>_xll.BDP(B116&amp;" Equity",$D$6)</f>
        <v>Energy</v>
      </c>
      <c r="E116" s="15" t="str">
        <f>_xll.BDP(B116&amp;" Equity",$E$6)</f>
        <v>ConocoPhillips</v>
      </c>
    </row>
    <row r="117" spans="2:5" x14ac:dyDescent="0.25">
      <c r="B117" s="15" t="s">
        <v>739</v>
      </c>
      <c r="C117" s="83">
        <f>_xll.BDP(B117&amp;" Equity",$C$6)</f>
        <v>228183219472.64001</v>
      </c>
      <c r="D117" s="16" t="str">
        <f>_xll.BDP(B117&amp;" Equity",$D$6)</f>
        <v>Consumer Discretionary</v>
      </c>
      <c r="E117" s="15" t="str">
        <f>_xll.BDP(B117&amp;" Equity",$E$6)</f>
        <v>Costco Wholesale Corp</v>
      </c>
    </row>
    <row r="118" spans="2:5" x14ac:dyDescent="0.25">
      <c r="B118" s="15" t="s">
        <v>740</v>
      </c>
      <c r="C118" s="83">
        <f>_xll.BDP(B118&amp;" Equity",$C$6)</f>
        <v>15446536951.119999</v>
      </c>
      <c r="D118" s="16" t="str">
        <f>_xll.BDP(B118&amp;" Equity",$D$6)</f>
        <v>Consumer Staples</v>
      </c>
      <c r="E118" s="15" t="str">
        <f>_xll.BDP(B118&amp;" Equity",$E$6)</f>
        <v>Campbell Soup Co</v>
      </c>
    </row>
    <row r="119" spans="2:5" x14ac:dyDescent="0.25">
      <c r="B119" s="15" t="s">
        <v>741</v>
      </c>
      <c r="C119" s="83">
        <f>_xll.BDP(B119&amp;" Equity",$C$6)</f>
        <v>32359822747.339996</v>
      </c>
      <c r="D119" s="16" t="str">
        <f>_xll.BDP(B119&amp;" Equity",$D$6)</f>
        <v>Consumer Discretionary</v>
      </c>
      <c r="E119" s="15" t="str">
        <f>_xll.BDP(B119&amp;" Equity",$E$6)</f>
        <v>Copart Inc</v>
      </c>
    </row>
    <row r="120" spans="2:5" x14ac:dyDescent="0.25">
      <c r="B120" s="15" t="s">
        <v>1462</v>
      </c>
      <c r="C120" s="83">
        <f>_xll.BDP(B120&amp;" Equity",$C$6)</f>
        <v>12672346849.919998</v>
      </c>
      <c r="D120" s="16" t="str">
        <f>_xll.BDP(B120&amp;" Equity",$D$6)</f>
        <v>Health Care</v>
      </c>
      <c r="E120" s="15" t="str">
        <f>_xll.BDP(B120&amp;" Equity",$E$6)</f>
        <v>Charles River Laboratories Int</v>
      </c>
    </row>
    <row r="121" spans="2:5" x14ac:dyDescent="0.25">
      <c r="B121" s="15" t="s">
        <v>742</v>
      </c>
      <c r="C121" s="83">
        <f>_xll.BDP(B121&amp;" Equity",$C$6)</f>
        <v>169270000000</v>
      </c>
      <c r="D121" s="16" t="str">
        <f>_xll.BDP(B121&amp;" Equity",$D$6)</f>
        <v>Technology</v>
      </c>
      <c r="E121" s="15" t="str">
        <f>_xll.BDP(B121&amp;" Equity",$E$6)</f>
        <v>Salesforce Inc</v>
      </c>
    </row>
    <row r="122" spans="2:5" x14ac:dyDescent="0.25">
      <c r="B122" s="15" t="s">
        <v>743</v>
      </c>
      <c r="C122" s="83">
        <f>_xll.BDP(B122&amp;" Equity",$C$6)</f>
        <v>196531650533.91998</v>
      </c>
      <c r="D122" s="16" t="str">
        <f>_xll.BDP(B122&amp;" Equity",$D$6)</f>
        <v>Telecommunications</v>
      </c>
      <c r="E122" s="15" t="str">
        <f>_xll.BDP(B122&amp;" Equity",$E$6)</f>
        <v>Cisco Systems Inc</v>
      </c>
    </row>
    <row r="123" spans="2:5" x14ac:dyDescent="0.25">
      <c r="B123" s="15" t="s">
        <v>744</v>
      </c>
      <c r="C123" s="83">
        <f>_xll.BDP(B123&amp;" Equity",$C$6)</f>
        <v>67487320200.900009</v>
      </c>
      <c r="D123" s="16" t="str">
        <f>_xll.BDP(B123&amp;" Equity",$D$6)</f>
        <v>Industrials</v>
      </c>
      <c r="E123" s="15" t="str">
        <f>_xll.BDP(B123&amp;" Equity",$E$6)</f>
        <v>CSX Corp</v>
      </c>
    </row>
    <row r="124" spans="2:5" x14ac:dyDescent="0.25">
      <c r="B124" s="15" t="s">
        <v>745</v>
      </c>
      <c r="C124" s="83">
        <f>_xll.BDP(B124&amp;" Equity",$C$6)</f>
        <v>44778047866.560005</v>
      </c>
      <c r="D124" s="16" t="str">
        <f>_xll.BDP(B124&amp;" Equity",$D$6)</f>
        <v>Industrials</v>
      </c>
      <c r="E124" s="15" t="str">
        <f>_xll.BDP(B124&amp;" Equity",$E$6)</f>
        <v>Cintas Corp</v>
      </c>
    </row>
    <row r="125" spans="2:5" x14ac:dyDescent="0.25">
      <c r="B125" s="15" t="s">
        <v>1427</v>
      </c>
      <c r="C125" s="83">
        <f>_xll.BDP(B125&amp;" Equity",$C$6)</f>
        <v>12505669799.609999</v>
      </c>
      <c r="D125" s="16" t="str">
        <f>_xll.BDP(B125&amp;" Equity",$D$6)</f>
        <v>Health Care</v>
      </c>
      <c r="E125" s="15" t="str">
        <f>_xll.BDP(B125&amp;" Equity",$E$6)</f>
        <v>Catalent Inc</v>
      </c>
    </row>
    <row r="126" spans="2:5" x14ac:dyDescent="0.25">
      <c r="B126" s="15" t="s">
        <v>1463</v>
      </c>
      <c r="C126" s="83">
        <f>_xll.BDP(B126&amp;" Equity",$C$6)</f>
        <v>18789176974.329998</v>
      </c>
      <c r="D126" s="16" t="str">
        <f>_xll.BDP(B126&amp;" Equity",$D$6)</f>
        <v>Energy</v>
      </c>
      <c r="E126" s="15" t="str">
        <f>_xll.BDP(B126&amp;" Equity",$E$6)</f>
        <v>Coterra Energy Inc</v>
      </c>
    </row>
    <row r="127" spans="2:5" x14ac:dyDescent="0.25">
      <c r="B127" s="15" t="s">
        <v>746</v>
      </c>
      <c r="C127" s="83">
        <f>_xll.BDP(B127&amp;" Equity",$C$6)</f>
        <v>34367680000</v>
      </c>
      <c r="D127" s="16" t="str">
        <f>_xll.BDP(B127&amp;" Equity",$D$6)</f>
        <v>Technology</v>
      </c>
      <c r="E127" s="15" t="str">
        <f>_xll.BDP(B127&amp;" Equity",$E$6)</f>
        <v>Cognizant Technology Solutions</v>
      </c>
    </row>
    <row r="128" spans="2:5" x14ac:dyDescent="0.25">
      <c r="B128" s="15" t="s">
        <v>747</v>
      </c>
      <c r="C128" s="83">
        <f>_xll.BDP(B128&amp;" Equity",$C$6)</f>
        <v>43197520450</v>
      </c>
      <c r="D128" s="16" t="str">
        <f>_xll.BDP(B128&amp;" Equity",$D$6)</f>
        <v>Consumer Staples</v>
      </c>
      <c r="E128" s="15" t="str">
        <f>_xll.BDP(B128&amp;" Equity",$E$6)</f>
        <v>Corteva Inc</v>
      </c>
    </row>
    <row r="129" spans="2:5" x14ac:dyDescent="0.25">
      <c r="B129" s="15" t="s">
        <v>748</v>
      </c>
      <c r="C129" s="83" t="str">
        <f>_xll.BDP(B129&amp;" Equity",$C$6)</f>
        <v>#N/A N/A</v>
      </c>
      <c r="D129" s="16" t="str">
        <f>_xll.BDP(B129&amp;" Equity",$D$6)</f>
        <v>Technology</v>
      </c>
      <c r="E129" s="15" t="str">
        <f>_xll.BDP(B129&amp;" Equity",$E$6)</f>
        <v>Citrix Systems Inc</v>
      </c>
    </row>
    <row r="130" spans="2:5" x14ac:dyDescent="0.25">
      <c r="B130" s="15" t="s">
        <v>749</v>
      </c>
      <c r="C130" s="83">
        <f>_xll.BDP(B130&amp;" Equity",$C$6)</f>
        <v>112212774284.80002</v>
      </c>
      <c r="D130" s="16" t="str">
        <f>_xll.BDP(B130&amp;" Equity",$D$6)</f>
        <v>Consumer Staples</v>
      </c>
      <c r="E130" s="15" t="str">
        <f>_xll.BDP(B130&amp;" Equity",$E$6)</f>
        <v>CVS Health Corp</v>
      </c>
    </row>
    <row r="131" spans="2:5" x14ac:dyDescent="0.25">
      <c r="B131" s="15" t="s">
        <v>750</v>
      </c>
      <c r="C131" s="83">
        <f>_xll.BDP(B131&amp;" Equity",$C$6)</f>
        <v>319063840000</v>
      </c>
      <c r="D131" s="16" t="str">
        <f>_xll.BDP(B131&amp;" Equity",$D$6)</f>
        <v>Energy</v>
      </c>
      <c r="E131" s="15" t="str">
        <f>_xll.BDP(B131&amp;" Equity",$E$6)</f>
        <v>Chevron Corp</v>
      </c>
    </row>
    <row r="132" spans="2:5" x14ac:dyDescent="0.25">
      <c r="B132" s="15" t="s">
        <v>1428</v>
      </c>
      <c r="C132" s="83">
        <f>_xll.BDP(B132&amp;" Equity",$C$6)</f>
        <v>11380586209.199999</v>
      </c>
      <c r="D132" s="16" t="str">
        <f>_xll.BDP(B132&amp;" Equity",$D$6)</f>
        <v>Consumer Discretionary</v>
      </c>
      <c r="E132" s="15" t="str">
        <f>_xll.BDP(B132&amp;" Equity",$E$6)</f>
        <v>Caesars Entertainment Inc</v>
      </c>
    </row>
    <row r="133" spans="2:5" x14ac:dyDescent="0.25">
      <c r="B133" s="15" t="s">
        <v>751</v>
      </c>
      <c r="C133" s="83">
        <f>_xll.BDP(B133&amp;" Equity",$C$6)</f>
        <v>50154834588.949997</v>
      </c>
      <c r="D133" s="16" t="str">
        <f>_xll.BDP(B133&amp;" Equity",$D$6)</f>
        <v>Utilities</v>
      </c>
      <c r="E133" s="15" t="str">
        <f>_xll.BDP(B133&amp;" Equity",$E$6)</f>
        <v>Dominion Energy Inc</v>
      </c>
    </row>
    <row r="134" spans="2:5" x14ac:dyDescent="0.25">
      <c r="B134" s="15" t="s">
        <v>752</v>
      </c>
      <c r="C134" s="83">
        <f>_xll.BDP(B134&amp;" Equity",$C$6)</f>
        <v>25205114510.220001</v>
      </c>
      <c r="D134" s="16" t="str">
        <f>_xll.BDP(B134&amp;" Equity",$D$6)</f>
        <v>Consumer Discretionary</v>
      </c>
      <c r="E134" s="15" t="str">
        <f>_xll.BDP(B134&amp;" Equity",$E$6)</f>
        <v>Delta Air Lines Inc</v>
      </c>
    </row>
    <row r="135" spans="2:5" x14ac:dyDescent="0.25">
      <c r="B135" s="15" t="s">
        <v>753</v>
      </c>
      <c r="C135" s="83">
        <f>_xll.BDP(B135&amp;" Equity",$C$6)</f>
        <v>35714157471.720001</v>
      </c>
      <c r="D135" s="16" t="str">
        <f>_xll.BDP(B135&amp;" Equity",$D$6)</f>
        <v>Industrials</v>
      </c>
      <c r="E135" s="15" t="str">
        <f>_xll.BDP(B135&amp;" Equity",$E$6)</f>
        <v>DuPont de Nemours Inc</v>
      </c>
    </row>
    <row r="136" spans="2:5" x14ac:dyDescent="0.25">
      <c r="B136" s="15" t="s">
        <v>754</v>
      </c>
      <c r="C136" s="83">
        <f>_xll.BDP(B136&amp;" Equity",$C$6)</f>
        <v>121516434092.22</v>
      </c>
      <c r="D136" s="16" t="str">
        <f>_xll.BDP(B136&amp;" Equity",$D$6)</f>
        <v>Industrials</v>
      </c>
      <c r="E136" s="15" t="str">
        <f>_xll.BDP(B136&amp;" Equity",$E$6)</f>
        <v>Deere &amp; Co</v>
      </c>
    </row>
    <row r="137" spans="2:5" x14ac:dyDescent="0.25">
      <c r="B137" s="15" t="s">
        <v>755</v>
      </c>
      <c r="C137" s="83">
        <f>_xll.BDP(B137&amp;" Equity",$C$6)</f>
        <v>31316430000</v>
      </c>
      <c r="D137" s="16" t="str">
        <f>_xll.BDP(B137&amp;" Equity",$D$6)</f>
        <v>Financials</v>
      </c>
      <c r="E137" s="15" t="str">
        <f>_xll.BDP(B137&amp;" Equity",$E$6)</f>
        <v>Discover Financial Services</v>
      </c>
    </row>
    <row r="138" spans="2:5" x14ac:dyDescent="0.25">
      <c r="B138" s="15" t="s">
        <v>756</v>
      </c>
      <c r="C138" s="83">
        <f>_xll.BDP(B138&amp;" Equity",$C$6)</f>
        <v>51352895582.310005</v>
      </c>
      <c r="D138" s="16" t="str">
        <f>_xll.BDP(B138&amp;" Equity",$D$6)</f>
        <v>Consumer Discretionary</v>
      </c>
      <c r="E138" s="15" t="str">
        <f>_xll.BDP(B138&amp;" Equity",$E$6)</f>
        <v>Dollar General Corp</v>
      </c>
    </row>
    <row r="139" spans="2:5" x14ac:dyDescent="0.25">
      <c r="B139" s="15" t="s">
        <v>757</v>
      </c>
      <c r="C139" s="83">
        <f>_xll.BDP(B139&amp;" Equity",$C$6)</f>
        <v>16062810000.000002</v>
      </c>
      <c r="D139" s="16" t="str">
        <f>_xll.BDP(B139&amp;" Equity",$D$6)</f>
        <v>Health Care</v>
      </c>
      <c r="E139" s="15" t="str">
        <f>_xll.BDP(B139&amp;" Equity",$E$6)</f>
        <v>Quest Diagnostics Inc</v>
      </c>
    </row>
    <row r="140" spans="2:5" x14ac:dyDescent="0.25">
      <c r="B140" s="15" t="s">
        <v>758</v>
      </c>
      <c r="C140" s="83">
        <f>_xll.BDP(B140&amp;" Equity",$C$6)</f>
        <v>33601039199.649998</v>
      </c>
      <c r="D140" s="16" t="str">
        <f>_xll.BDP(B140&amp;" Equity",$D$6)</f>
        <v>Consumer Discretionary</v>
      </c>
      <c r="E140" s="15" t="str">
        <f>_xll.BDP(B140&amp;" Equity",$E$6)</f>
        <v>DR Horton Inc</v>
      </c>
    </row>
    <row r="141" spans="2:5" x14ac:dyDescent="0.25">
      <c r="B141" s="15" t="s">
        <v>759</v>
      </c>
      <c r="C141" s="83">
        <f>_xll.BDP(B141&amp;" Equity",$C$6)</f>
        <v>193633120999.99997</v>
      </c>
      <c r="D141" s="16" t="str">
        <f>_xll.BDP(B141&amp;" Equity",$D$6)</f>
        <v>Health Care</v>
      </c>
      <c r="E141" s="15" t="str">
        <f>_xll.BDP(B141&amp;" Equity",$E$6)</f>
        <v>Danaher Corp</v>
      </c>
    </row>
    <row r="142" spans="2:5" x14ac:dyDescent="0.25">
      <c r="B142" s="15" t="s">
        <v>760</v>
      </c>
      <c r="C142" s="83">
        <f>_xll.BDP(B142&amp;" Equity",$C$6)</f>
        <v>198406808294.39999</v>
      </c>
      <c r="D142" s="16" t="str">
        <f>_xll.BDP(B142&amp;" Equity",$D$6)</f>
        <v>Consumer Discretionary</v>
      </c>
      <c r="E142" s="15" t="str">
        <f>_xll.BDP(B142&amp;" Equity",$E$6)</f>
        <v>Walt Disney Co/The</v>
      </c>
    </row>
    <row r="143" spans="2:5" x14ac:dyDescent="0.25">
      <c r="B143" s="15" t="s">
        <v>761</v>
      </c>
      <c r="C143" s="83" t="str">
        <f>_xll.BDP(B143&amp;" Equity",$C$6)</f>
        <v>#N/A N/A</v>
      </c>
      <c r="D143" s="16" t="str">
        <f>_xll.BDP(B143&amp;" Equity",$D$6)</f>
        <v>Consumer Discretionary</v>
      </c>
      <c r="E143" s="15" t="str">
        <f>_xll.BDP(B143&amp;" Equity",$E$6)</f>
        <v>Warner Bros Discovery Inc</v>
      </c>
    </row>
    <row r="144" spans="2:5" x14ac:dyDescent="0.25">
      <c r="B144" s="15" t="s">
        <v>762</v>
      </c>
      <c r="C144" s="83" t="str">
        <f>_xll.BDP(B144&amp;" Equity",$C$6)</f>
        <v>#N/A N/A</v>
      </c>
      <c r="D144" s="16" t="str">
        <f>_xll.BDP(B144&amp;" Equity",$D$6)</f>
        <v>Consumer Discretionary</v>
      </c>
      <c r="E144" s="15" t="str">
        <f>_xll.BDP(B144&amp;" Equity",$E$6)</f>
        <v>Warner Bros Discovery Inc</v>
      </c>
    </row>
    <row r="145" spans="2:5" x14ac:dyDescent="0.25">
      <c r="B145" s="15" t="s">
        <v>763</v>
      </c>
      <c r="C145" s="83">
        <f>_xll.BDP(B145&amp;" Equity",$C$6)</f>
        <v>7705853980.4399996</v>
      </c>
      <c r="D145" s="16" t="str">
        <f>_xll.BDP(B145&amp;" Equity",$D$6)</f>
        <v>Telecommunications</v>
      </c>
      <c r="E145" s="15" t="str">
        <f>_xll.BDP(B145&amp;" Equity",$E$6)</f>
        <v>DISH Network Corp</v>
      </c>
    </row>
    <row r="146" spans="2:5" x14ac:dyDescent="0.25">
      <c r="B146" s="15" t="s">
        <v>764</v>
      </c>
      <c r="C146" s="83">
        <f>_xll.BDP(B146&amp;" Equity",$C$6)</f>
        <v>33180747372.990002</v>
      </c>
      <c r="D146" s="16" t="str">
        <f>_xll.BDP(B146&amp;" Equity",$D$6)</f>
        <v>Real Estate</v>
      </c>
      <c r="E146" s="15" t="str">
        <f>_xll.BDP(B146&amp;" Equity",$E$6)</f>
        <v>Digital Realty Trust Inc</v>
      </c>
    </row>
    <row r="147" spans="2:5" x14ac:dyDescent="0.25">
      <c r="B147" s="15" t="s">
        <v>765</v>
      </c>
      <c r="C147" s="83">
        <f>_xll.BDP(B147&amp;" Equity",$C$6)</f>
        <v>33252874572.860004</v>
      </c>
      <c r="D147" s="16" t="str">
        <f>_xll.BDP(B147&amp;" Equity",$D$6)</f>
        <v>Consumer Discretionary</v>
      </c>
      <c r="E147" s="15" t="str">
        <f>_xll.BDP(B147&amp;" Equity",$E$6)</f>
        <v>Dollar Tree Inc</v>
      </c>
    </row>
    <row r="148" spans="2:5" x14ac:dyDescent="0.25">
      <c r="B148" s="15" t="s">
        <v>766</v>
      </c>
      <c r="C148" s="83">
        <f>_xll.BDP(B148&amp;" Equity",$C$6)</f>
        <v>21966796714.499996</v>
      </c>
      <c r="D148" s="16" t="str">
        <f>_xll.BDP(B148&amp;" Equity",$D$6)</f>
        <v>Industrials</v>
      </c>
      <c r="E148" s="15" t="str">
        <f>_xll.BDP(B148&amp;" Equity",$E$6)</f>
        <v>Dover Corp</v>
      </c>
    </row>
    <row r="149" spans="2:5" x14ac:dyDescent="0.25">
      <c r="B149" s="15" t="s">
        <v>767</v>
      </c>
      <c r="C149" s="83">
        <f>_xll.BDP(B149&amp;" Equity",$C$6)</f>
        <v>41915902061.639999</v>
      </c>
      <c r="D149" s="16" t="str">
        <f>_xll.BDP(B149&amp;" Equity",$D$6)</f>
        <v>Basic Materials</v>
      </c>
      <c r="E149" s="15" t="str">
        <f>_xll.BDP(B149&amp;" Equity",$E$6)</f>
        <v>Dow Inc</v>
      </c>
    </row>
    <row r="150" spans="2:5" x14ac:dyDescent="0.25">
      <c r="B150" s="15" t="s">
        <v>1272</v>
      </c>
      <c r="C150" s="83">
        <f>_xll.BDP(B150&amp;" Equity",$C$6)</f>
        <v>12609612793.59</v>
      </c>
      <c r="D150" s="16" t="str">
        <f>_xll.BDP(B150&amp;" Equity",$D$6)</f>
        <v>Consumer Discretionary</v>
      </c>
      <c r="E150" s="15" t="str">
        <f>_xll.BDP(B150&amp;" Equity",$E$6)</f>
        <v>Domino's Pizza Inc</v>
      </c>
    </row>
    <row r="151" spans="2:5" x14ac:dyDescent="0.25">
      <c r="B151" s="15" t="s">
        <v>768</v>
      </c>
      <c r="C151" s="83" t="str">
        <f>_xll.BDP(B151&amp;" Equity",$C$6)</f>
        <v>#N/A N/A</v>
      </c>
      <c r="D151" s="16" t="str">
        <f>_xll.BDP(B151&amp;" Equity",$D$6)</f>
        <v>Real Estate</v>
      </c>
      <c r="E151" s="15" t="str">
        <f>_xll.BDP(B151&amp;" Equity",$E$6)</f>
        <v>Duke Realty Corp</v>
      </c>
    </row>
    <row r="152" spans="2:5" x14ac:dyDescent="0.25">
      <c r="B152" s="15" t="s">
        <v>769</v>
      </c>
      <c r="C152" s="83">
        <f>_xll.BDP(B152&amp;" Equity",$C$6)</f>
        <v>18064717085.280003</v>
      </c>
      <c r="D152" s="16" t="str">
        <f>_xll.BDP(B152&amp;" Equity",$D$6)</f>
        <v>Consumer Discretionary</v>
      </c>
      <c r="E152" s="15" t="str">
        <f>_xll.BDP(B152&amp;" Equity",$E$6)</f>
        <v>Darden Restaurants Inc</v>
      </c>
    </row>
    <row r="153" spans="2:5" x14ac:dyDescent="0.25">
      <c r="B153" s="15" t="s">
        <v>770</v>
      </c>
      <c r="C153" s="83">
        <f>_xll.BDP(B153&amp;" Equity",$C$6)</f>
        <v>21819209399.400002</v>
      </c>
      <c r="D153" s="16" t="str">
        <f>_xll.BDP(B153&amp;" Equity",$D$6)</f>
        <v>Utilities</v>
      </c>
      <c r="E153" s="15" t="str">
        <f>_xll.BDP(B153&amp;" Equity",$E$6)</f>
        <v>DTE Energy Co</v>
      </c>
    </row>
    <row r="154" spans="2:5" x14ac:dyDescent="0.25">
      <c r="B154" s="15" t="s">
        <v>771</v>
      </c>
      <c r="C154" s="83">
        <f>_xll.BDP(B154&amp;" Equity",$C$6)</f>
        <v>77138600000</v>
      </c>
      <c r="D154" s="16" t="str">
        <f>_xll.BDP(B154&amp;" Equity",$D$6)</f>
        <v>Utilities</v>
      </c>
      <c r="E154" s="15" t="str">
        <f>_xll.BDP(B154&amp;" Equity",$E$6)</f>
        <v>Duke Energy Corp</v>
      </c>
    </row>
    <row r="155" spans="2:5" x14ac:dyDescent="0.25">
      <c r="B155" s="15" t="s">
        <v>772</v>
      </c>
      <c r="C155" s="83">
        <f>_xll.BDP(B155&amp;" Equity",$C$6)</f>
        <v>7544073000</v>
      </c>
      <c r="D155" s="16" t="str">
        <f>_xll.BDP(B155&amp;" Equity",$D$6)</f>
        <v>Health Care</v>
      </c>
      <c r="E155" s="15" t="str">
        <f>_xll.BDP(B155&amp;" Equity",$E$6)</f>
        <v>DaVita Inc</v>
      </c>
    </row>
    <row r="156" spans="2:5" x14ac:dyDescent="0.25">
      <c r="B156" s="15" t="s">
        <v>773</v>
      </c>
      <c r="C156" s="83">
        <f>_xll.BDP(B156&amp;" Equity",$C$6)</f>
        <v>38947446000</v>
      </c>
      <c r="D156" s="16" t="str">
        <f>_xll.BDP(B156&amp;" Equity",$D$6)</f>
        <v>Energy</v>
      </c>
      <c r="E156" s="15" t="str">
        <f>_xll.BDP(B156&amp;" Equity",$E$6)</f>
        <v>Devon Energy Corp</v>
      </c>
    </row>
    <row r="157" spans="2:5" x14ac:dyDescent="0.25">
      <c r="B157" s="15" t="s">
        <v>774</v>
      </c>
      <c r="C157" s="83">
        <f>_xll.BDP(B157&amp;" Equity",$C$6)</f>
        <v>6372832671.1799994</v>
      </c>
      <c r="D157" s="16" t="str">
        <f>_xll.BDP(B157&amp;" Equity",$D$6)</f>
        <v>Technology</v>
      </c>
      <c r="E157" s="15" t="str">
        <f>_xll.BDP(B157&amp;" Equity",$E$6)</f>
        <v>DXC Technology Co</v>
      </c>
    </row>
    <row r="158" spans="2:5" x14ac:dyDescent="0.25">
      <c r="B158" s="15" t="s">
        <v>1273</v>
      </c>
      <c r="C158" s="83">
        <f>_xll.BDP(B158&amp;" Equity",$C$6)</f>
        <v>41538198762.5</v>
      </c>
      <c r="D158" s="16" t="str">
        <f>_xll.BDP(B158&amp;" Equity",$D$6)</f>
        <v>Health Care</v>
      </c>
      <c r="E158" s="15" t="str">
        <f>_xll.BDP(B158&amp;" Equity",$E$6)</f>
        <v>Dexcom Inc</v>
      </c>
    </row>
    <row r="159" spans="2:5" x14ac:dyDescent="0.25">
      <c r="B159" s="15" t="s">
        <v>775</v>
      </c>
      <c r="C159" s="83">
        <f>_xll.BDP(B159&amp;" Equity",$C$6)</f>
        <v>30948594231.400002</v>
      </c>
      <c r="D159" s="16" t="str">
        <f>_xll.BDP(B159&amp;" Equity",$D$6)</f>
        <v>Consumer Discretionary</v>
      </c>
      <c r="E159" s="15" t="str">
        <f>_xll.BDP(B159&amp;" Equity",$E$6)</f>
        <v>Electronic Arts Inc</v>
      </c>
    </row>
    <row r="160" spans="2:5" x14ac:dyDescent="0.25">
      <c r="B160" s="15" t="s">
        <v>776</v>
      </c>
      <c r="C160" s="83">
        <f>_xll.BDP(B160&amp;" Equity",$C$6)</f>
        <v>27067835259.560001</v>
      </c>
      <c r="D160" s="16" t="str">
        <f>_xll.BDP(B160&amp;" Equity",$D$6)</f>
        <v>Consumer Discretionary</v>
      </c>
      <c r="E160" s="15" t="str">
        <f>_xll.BDP(B160&amp;" Equity",$E$6)</f>
        <v>eBay Inc</v>
      </c>
    </row>
    <row r="161" spans="2:5" x14ac:dyDescent="0.25">
      <c r="B161" s="15" t="s">
        <v>777</v>
      </c>
      <c r="C161" s="83">
        <f>_xll.BDP(B161&amp;" Equity",$C$6)</f>
        <v>43219809824.400002</v>
      </c>
      <c r="D161" s="16" t="str">
        <f>_xll.BDP(B161&amp;" Equity",$D$6)</f>
        <v>Basic Materials</v>
      </c>
      <c r="E161" s="15" t="str">
        <f>_xll.BDP(B161&amp;" Equity",$E$6)</f>
        <v>Ecolab Inc</v>
      </c>
    </row>
    <row r="162" spans="2:5" x14ac:dyDescent="0.25">
      <c r="B162" s="15" t="s">
        <v>778</v>
      </c>
      <c r="C162" s="83">
        <f>_xll.BDP(B162&amp;" Equity",$C$6)</f>
        <v>32899334638.079998</v>
      </c>
      <c r="D162" s="16" t="str">
        <f>_xll.BDP(B162&amp;" Equity",$D$6)</f>
        <v>Utilities</v>
      </c>
      <c r="E162" s="15" t="str">
        <f>_xll.BDP(B162&amp;" Equity",$E$6)</f>
        <v>Consolidated Edison Inc</v>
      </c>
    </row>
    <row r="163" spans="2:5" x14ac:dyDescent="0.25">
      <c r="B163" s="15" t="s">
        <v>779</v>
      </c>
      <c r="C163" s="83">
        <f>_xll.BDP(B163&amp;" Equity",$C$6)</f>
        <v>27228969741.02</v>
      </c>
      <c r="D163" s="16" t="str">
        <f>_xll.BDP(B163&amp;" Equity",$D$6)</f>
        <v>Industrials</v>
      </c>
      <c r="E163" s="15" t="str">
        <f>_xll.BDP(B163&amp;" Equity",$E$6)</f>
        <v>Equifax Inc</v>
      </c>
    </row>
    <row r="164" spans="2:5" x14ac:dyDescent="0.25">
      <c r="B164" s="15" t="s">
        <v>780</v>
      </c>
      <c r="C164" s="83">
        <f>_xll.BDP(B164&amp;" Equity",$C$6)</f>
        <v>25520684463.420002</v>
      </c>
      <c r="D164" s="16" t="str">
        <f>_xll.BDP(B164&amp;" Equity",$D$6)</f>
        <v>Utilities</v>
      </c>
      <c r="E164" s="15" t="str">
        <f>_xll.BDP(B164&amp;" Equity",$E$6)</f>
        <v>Edison International</v>
      </c>
    </row>
    <row r="165" spans="2:5" x14ac:dyDescent="0.25">
      <c r="B165" s="15" t="s">
        <v>781</v>
      </c>
      <c r="C165" s="83">
        <f>_xll.BDP(B165&amp;" Equity",$C$6)</f>
        <v>94445448149.220001</v>
      </c>
      <c r="D165" s="16" t="str">
        <f>_xll.BDP(B165&amp;" Equity",$D$6)</f>
        <v>Consumer Discretionary</v>
      </c>
      <c r="E165" s="15" t="str">
        <f>_xll.BDP(B165&amp;" Equity",$E$6)</f>
        <v>Estee Lauder Cos Inc/The</v>
      </c>
    </row>
    <row r="166" spans="2:5" x14ac:dyDescent="0.25">
      <c r="B166" s="15" t="s">
        <v>782</v>
      </c>
      <c r="C166" s="83">
        <f>_xll.BDP(B166&amp;" Equity",$C$6)</f>
        <v>10613147695.800001</v>
      </c>
      <c r="D166" s="16" t="str">
        <f>_xll.BDP(B166&amp;" Equity",$D$6)</f>
        <v>Basic Materials</v>
      </c>
      <c r="E166" s="15" t="str">
        <f>_xll.BDP(B166&amp;" Equity",$E$6)</f>
        <v>Eastman Chemical Co</v>
      </c>
    </row>
    <row r="167" spans="2:5" x14ac:dyDescent="0.25">
      <c r="B167" s="15" t="s">
        <v>783</v>
      </c>
      <c r="C167" s="83">
        <f>_xll.BDP(B167&amp;" Equity",$C$6)</f>
        <v>52308287832.32</v>
      </c>
      <c r="D167" s="16" t="str">
        <f>_xll.BDP(B167&amp;" Equity",$D$6)</f>
        <v>Industrials</v>
      </c>
      <c r="E167" s="15" t="str">
        <f>_xll.BDP(B167&amp;" Equity",$E$6)</f>
        <v>Emerson Electric Co</v>
      </c>
    </row>
    <row r="168" spans="2:5" x14ac:dyDescent="0.25">
      <c r="B168" s="15" t="s">
        <v>1429</v>
      </c>
      <c r="C168" s="83">
        <f>_xll.BDP(B168&amp;" Equity",$C$6)</f>
        <v>30955234287.280003</v>
      </c>
      <c r="D168" s="16" t="str">
        <f>_xll.BDP(B168&amp;" Equity",$D$6)</f>
        <v>Energy</v>
      </c>
      <c r="E168" s="15" t="str">
        <f>_xll.BDP(B168&amp;" Equity",$E$6)</f>
        <v>Enphase Energy Inc</v>
      </c>
    </row>
    <row r="169" spans="2:5" x14ac:dyDescent="0.25">
      <c r="B169" s="15" t="s">
        <v>784</v>
      </c>
      <c r="C169" s="83">
        <f>_xll.BDP(B169&amp;" Equity",$C$6)</f>
        <v>72178421268.479996</v>
      </c>
      <c r="D169" s="16" t="str">
        <f>_xll.BDP(B169&amp;" Equity",$D$6)</f>
        <v>Energy</v>
      </c>
      <c r="E169" s="15" t="str">
        <f>_xll.BDP(B169&amp;" Equity",$E$6)</f>
        <v>EOG Resources Inc</v>
      </c>
    </row>
    <row r="170" spans="2:5" x14ac:dyDescent="0.25">
      <c r="B170" s="15" t="s">
        <v>785</v>
      </c>
      <c r="C170" s="83">
        <f>_xll.BDP(B170&amp;" Equity",$C$6)</f>
        <v>66871743423.599998</v>
      </c>
      <c r="D170" s="16" t="str">
        <f>_xll.BDP(B170&amp;" Equity",$D$6)</f>
        <v>Real Estate</v>
      </c>
      <c r="E170" s="15" t="str">
        <f>_xll.BDP(B170&amp;" Equity",$E$6)</f>
        <v>Equinix Inc</v>
      </c>
    </row>
    <row r="171" spans="2:5" x14ac:dyDescent="0.25">
      <c r="B171" s="15" t="s">
        <v>786</v>
      </c>
      <c r="C171" s="83">
        <f>_xll.BDP(B171&amp;" Equity",$C$6)</f>
        <v>24020526555.200001</v>
      </c>
      <c r="D171" s="16" t="str">
        <f>_xll.BDP(B171&amp;" Equity",$D$6)</f>
        <v>Real Estate</v>
      </c>
      <c r="E171" s="15" t="str">
        <f>_xll.BDP(B171&amp;" Equity",$E$6)</f>
        <v>Equity Residential</v>
      </c>
    </row>
    <row r="172" spans="2:5" x14ac:dyDescent="0.25">
      <c r="B172" s="15" t="s">
        <v>787</v>
      </c>
      <c r="C172" s="83">
        <f>_xll.BDP(B172&amp;" Equity",$C$6)</f>
        <v>27913356318.239998</v>
      </c>
      <c r="D172" s="16" t="str">
        <f>_xll.BDP(B172&amp;" Equity",$D$6)</f>
        <v>Utilities</v>
      </c>
      <c r="E172" s="15" t="str">
        <f>_xll.BDP(B172&amp;" Equity",$E$6)</f>
        <v>Eversource Energy</v>
      </c>
    </row>
    <row r="173" spans="2:5" x14ac:dyDescent="0.25">
      <c r="B173" s="15" t="s">
        <v>788</v>
      </c>
      <c r="C173" s="83">
        <f>_xll.BDP(B173&amp;" Equity",$C$6)</f>
        <v>14612992754.039999</v>
      </c>
      <c r="D173" s="16" t="str">
        <f>_xll.BDP(B173&amp;" Equity",$D$6)</f>
        <v>Real Estate</v>
      </c>
      <c r="E173" s="15" t="str">
        <f>_xll.BDP(B173&amp;" Equity",$E$6)</f>
        <v>Essex Property Trust Inc</v>
      </c>
    </row>
    <row r="174" spans="2:5" x14ac:dyDescent="0.25">
      <c r="B174" s="15" t="s">
        <v>789</v>
      </c>
      <c r="C174" s="83">
        <f>_xll.BDP(B174&amp;" Equity",$C$6)</f>
        <v>64296158999.999992</v>
      </c>
      <c r="D174" s="16" t="str">
        <f>_xll.BDP(B174&amp;" Equity",$D$6)</f>
        <v>Industrials</v>
      </c>
      <c r="E174" s="15" t="str">
        <f>_xll.BDP(B174&amp;" Equity",$E$6)</f>
        <v>Eaton Corp PLC</v>
      </c>
    </row>
    <row r="175" spans="2:5" x14ac:dyDescent="0.25">
      <c r="B175" s="15" t="s">
        <v>790</v>
      </c>
      <c r="C175" s="83">
        <f>_xll.BDP(B175&amp;" Equity",$C$6)</f>
        <v>21896876652.599998</v>
      </c>
      <c r="D175" s="16" t="str">
        <f>_xll.BDP(B175&amp;" Equity",$D$6)</f>
        <v>Utilities</v>
      </c>
      <c r="E175" s="15" t="str">
        <f>_xll.BDP(B175&amp;" Equity",$E$6)</f>
        <v>Entergy Corp</v>
      </c>
    </row>
    <row r="176" spans="2:5" x14ac:dyDescent="0.25">
      <c r="B176" s="15" t="s">
        <v>1430</v>
      </c>
      <c r="C176" s="83">
        <f>_xll.BDP(B176&amp;" Equity",$C$6)</f>
        <v>18329127122.280003</v>
      </c>
      <c r="D176" s="16" t="str">
        <f>_xll.BDP(B176&amp;" Equity",$D$6)</f>
        <v>Consumer Discretionary</v>
      </c>
      <c r="E176" s="15" t="str">
        <f>_xll.BDP(B176&amp;" Equity",$E$6)</f>
        <v>Etsy Inc</v>
      </c>
    </row>
    <row r="177" spans="2:5" x14ac:dyDescent="0.25">
      <c r="B177" s="15" t="s">
        <v>791</v>
      </c>
      <c r="C177" s="83">
        <f>_xll.BDP(B177&amp;" Equity",$C$6)</f>
        <v>14106029625.719999</v>
      </c>
      <c r="D177" s="16" t="str">
        <f>_xll.BDP(B177&amp;" Equity",$D$6)</f>
        <v>Utilities</v>
      </c>
      <c r="E177" s="15" t="str">
        <f>_xll.BDP(B177&amp;" Equity",$E$6)</f>
        <v>Evergy Inc</v>
      </c>
    </row>
    <row r="178" spans="2:5" x14ac:dyDescent="0.25">
      <c r="B178" s="15" t="s">
        <v>792</v>
      </c>
      <c r="C178" s="83">
        <f>_xll.BDP(B178&amp;" Equity",$C$6)</f>
        <v>49151709670.5</v>
      </c>
      <c r="D178" s="16" t="str">
        <f>_xll.BDP(B178&amp;" Equity",$D$6)</f>
        <v>Health Care</v>
      </c>
      <c r="E178" s="15" t="str">
        <f>_xll.BDP(B178&amp;" Equity",$E$6)</f>
        <v>Edwards Lifesciences Corp</v>
      </c>
    </row>
    <row r="179" spans="2:5" x14ac:dyDescent="0.25">
      <c r="B179" s="15" t="s">
        <v>793</v>
      </c>
      <c r="C179" s="83">
        <f>_xll.BDP(B179&amp;" Equity",$C$6)</f>
        <v>40405550939.800003</v>
      </c>
      <c r="D179" s="16" t="str">
        <f>_xll.BDP(B179&amp;" Equity",$D$6)</f>
        <v>Utilities</v>
      </c>
      <c r="E179" s="15" t="str">
        <f>_xll.BDP(B179&amp;" Equity",$E$6)</f>
        <v>Exelon Corp</v>
      </c>
    </row>
    <row r="180" spans="2:5" x14ac:dyDescent="0.25">
      <c r="B180" s="15" t="s">
        <v>794</v>
      </c>
      <c r="C180" s="83">
        <f>_xll.BDP(B180&amp;" Equity",$C$6)</f>
        <v>18319780526.080002</v>
      </c>
      <c r="D180" s="16" t="str">
        <f>_xll.BDP(B180&amp;" Equity",$D$6)</f>
        <v>Industrials</v>
      </c>
      <c r="E180" s="15" t="str">
        <f>_xll.BDP(B180&amp;" Equity",$E$6)</f>
        <v>Expeditors International of Wa</v>
      </c>
    </row>
    <row r="181" spans="2:5" x14ac:dyDescent="0.25">
      <c r="B181" s="15" t="s">
        <v>795</v>
      </c>
      <c r="C181" s="83">
        <f>_xll.BDP(B181&amp;" Equity",$C$6)</f>
        <v>18389066101.559998</v>
      </c>
      <c r="D181" s="16" t="str">
        <f>_xll.BDP(B181&amp;" Equity",$D$6)</f>
        <v>Consumer Discretionary</v>
      </c>
      <c r="E181" s="15" t="str">
        <f>_xll.BDP(B181&amp;" Equity",$E$6)</f>
        <v>Expedia Group Inc</v>
      </c>
    </row>
    <row r="182" spans="2:5" x14ac:dyDescent="0.25">
      <c r="B182" s="15" t="s">
        <v>796</v>
      </c>
      <c r="C182" s="83">
        <f>_xll.BDP(B182&amp;" Equity",$C$6)</f>
        <v>22083659967.200001</v>
      </c>
      <c r="D182" s="16" t="str">
        <f>_xll.BDP(B182&amp;" Equity",$D$6)</f>
        <v>Real Estate</v>
      </c>
      <c r="E182" s="15" t="str">
        <f>_xll.BDP(B182&amp;" Equity",$E$6)</f>
        <v>Extra Space Storage Inc</v>
      </c>
    </row>
    <row r="183" spans="2:5" x14ac:dyDescent="0.25">
      <c r="B183" s="15" t="s">
        <v>797</v>
      </c>
      <c r="C183" s="83">
        <f>_xll.BDP(B183&amp;" Equity",$C$6)</f>
        <v>51023127820.800003</v>
      </c>
      <c r="D183" s="16" t="str">
        <f>_xll.BDP(B183&amp;" Equity",$D$6)</f>
        <v>Consumer Discretionary</v>
      </c>
      <c r="E183" s="15" t="str">
        <f>_xll.BDP(B183&amp;" Equity",$E$6)</f>
        <v>Ford Motor Co</v>
      </c>
    </row>
    <row r="184" spans="2:5" x14ac:dyDescent="0.25">
      <c r="B184" s="15" t="s">
        <v>798</v>
      </c>
      <c r="C184" s="83">
        <f>_xll.BDP(B184&amp;" Equity",$C$6)</f>
        <v>24925882159.529995</v>
      </c>
      <c r="D184" s="16" t="str">
        <f>_xll.BDP(B184&amp;" Equity",$D$6)</f>
        <v>Energy</v>
      </c>
      <c r="E184" s="15" t="str">
        <f>_xll.BDP(B184&amp;" Equity",$E$6)</f>
        <v>Diamondback Energy Inc</v>
      </c>
    </row>
    <row r="185" spans="2:5" x14ac:dyDescent="0.25">
      <c r="B185" s="15" t="s">
        <v>799</v>
      </c>
      <c r="C185" s="83">
        <f>_xll.BDP(B185&amp;" Equity",$C$6)</f>
        <v>30338640473.099998</v>
      </c>
      <c r="D185" s="16" t="str">
        <f>_xll.BDP(B185&amp;" Equity",$D$6)</f>
        <v>Basic Materials</v>
      </c>
      <c r="E185" s="15" t="str">
        <f>_xll.BDP(B185&amp;" Equity",$E$6)</f>
        <v>Fastenal Co</v>
      </c>
    </row>
    <row r="186" spans="2:5" x14ac:dyDescent="0.25">
      <c r="B186" s="15" t="s">
        <v>800</v>
      </c>
      <c r="C186" s="83">
        <f>_xll.BDP(B186&amp;" Equity",$C$6)</f>
        <v>485056933035.32001</v>
      </c>
      <c r="D186" s="16" t="str">
        <f>_xll.BDP(B186&amp;" Equity",$D$6)</f>
        <v>Technology</v>
      </c>
      <c r="E186" s="15" t="str">
        <f>_xll.BDP(B186&amp;" Equity",$E$6)</f>
        <v>Meta Platforms Inc</v>
      </c>
    </row>
    <row r="187" spans="2:5" x14ac:dyDescent="0.25">
      <c r="B187" s="15" t="s">
        <v>801</v>
      </c>
      <c r="C187" s="83" t="str">
        <f>_xll.BDP(B187&amp;" Equity",$C$6)</f>
        <v>#N/A N/A</v>
      </c>
      <c r="D187" s="16" t="str">
        <f>_xll.BDP(B187&amp;" Equity",$D$6)</f>
        <v>Industrials</v>
      </c>
      <c r="E187" s="15" t="str">
        <f>_xll.BDP(B187&amp;" Equity",$E$6)</f>
        <v>Fortune Brands Innovations Inc</v>
      </c>
    </row>
    <row r="188" spans="2:5" x14ac:dyDescent="0.25">
      <c r="B188" s="15" t="s">
        <v>802</v>
      </c>
      <c r="C188" s="83">
        <f>_xll.BDP(B188&amp;" Equity",$C$6)</f>
        <v>60403367091.660004</v>
      </c>
      <c r="D188" s="16" t="str">
        <f>_xll.BDP(B188&amp;" Equity",$D$6)</f>
        <v>Basic Materials</v>
      </c>
      <c r="E188" s="15" t="str">
        <f>_xll.BDP(B188&amp;" Equity",$E$6)</f>
        <v>Freeport-McMoRan Inc</v>
      </c>
    </row>
    <row r="189" spans="2:5" x14ac:dyDescent="0.25">
      <c r="B189" s="15" t="s">
        <v>803</v>
      </c>
      <c r="C189" s="83">
        <f>_xll.BDP(B189&amp;" Equity",$C$6)</f>
        <v>53236866754.500008</v>
      </c>
      <c r="D189" s="16" t="str">
        <f>_xll.BDP(B189&amp;" Equity",$D$6)</f>
        <v>Industrials</v>
      </c>
      <c r="E189" s="15" t="str">
        <f>_xll.BDP(B189&amp;" Equity",$E$6)</f>
        <v>FedEx Corp</v>
      </c>
    </row>
    <row r="190" spans="2:5" x14ac:dyDescent="0.25">
      <c r="B190" s="15" t="s">
        <v>804</v>
      </c>
      <c r="C190" s="83">
        <f>_xll.BDP(B190&amp;" Equity",$C$6)</f>
        <v>22275504477.200001</v>
      </c>
      <c r="D190" s="16" t="str">
        <f>_xll.BDP(B190&amp;" Equity",$D$6)</f>
        <v>Utilities</v>
      </c>
      <c r="E190" s="15" t="str">
        <f>_xll.BDP(B190&amp;" Equity",$E$6)</f>
        <v>FirstEnergy Corp</v>
      </c>
    </row>
    <row r="191" spans="2:5" x14ac:dyDescent="0.25">
      <c r="B191" s="15" t="s">
        <v>805</v>
      </c>
      <c r="C191" s="83">
        <f>_xll.BDP(B191&amp;" Equity",$C$6)</f>
        <v>9006673378.0199986</v>
      </c>
      <c r="D191" s="16" t="str">
        <f>_xll.BDP(B191&amp;" Equity",$D$6)</f>
        <v>Technology</v>
      </c>
      <c r="E191" s="15" t="str">
        <f>_xll.BDP(B191&amp;" Equity",$E$6)</f>
        <v>F5 Inc</v>
      </c>
    </row>
    <row r="192" spans="2:5" x14ac:dyDescent="0.25">
      <c r="B192" s="15" t="s">
        <v>806</v>
      </c>
      <c r="C192" s="83">
        <f>_xll.BDP(B192&amp;" Equity",$C$6)</f>
        <v>43506581713.919991</v>
      </c>
      <c r="D192" s="16" t="str">
        <f>_xll.BDP(B192&amp;" Equity",$D$6)</f>
        <v>Industrials</v>
      </c>
      <c r="E192" s="15" t="str">
        <f>_xll.BDP(B192&amp;" Equity",$E$6)</f>
        <v>Fidelity National Information</v>
      </c>
    </row>
    <row r="193" spans="2:5" x14ac:dyDescent="0.25">
      <c r="B193" s="15" t="s">
        <v>807</v>
      </c>
      <c r="C193" s="83">
        <f>_xll.BDP(B193&amp;" Equity",$C$6)</f>
        <v>67408230267.400009</v>
      </c>
      <c r="D193" s="16" t="str">
        <f>_xll.BDP(B193&amp;" Equity",$D$6)</f>
        <v>Industrials</v>
      </c>
      <c r="E193" s="15" t="str">
        <f>_xll.BDP(B193&amp;" Equity",$E$6)</f>
        <v>Fiserv Inc</v>
      </c>
    </row>
    <row r="194" spans="2:5" x14ac:dyDescent="0.25">
      <c r="B194" s="15" t="s">
        <v>808</v>
      </c>
      <c r="C194" s="83">
        <f>_xll.BDP(B194&amp;" Equity",$C$6)</f>
        <v>25346786740</v>
      </c>
      <c r="D194" s="16" t="str">
        <f>_xll.BDP(B194&amp;" Equity",$D$6)</f>
        <v>Financials</v>
      </c>
      <c r="E194" s="15" t="str">
        <f>_xll.BDP(B194&amp;" Equity",$E$6)</f>
        <v>Fifth Third Bancorp</v>
      </c>
    </row>
    <row r="195" spans="2:5" x14ac:dyDescent="0.25">
      <c r="B195" s="15" t="s">
        <v>809</v>
      </c>
      <c r="C195" s="83">
        <f>_xll.BDP(B195&amp;" Equity",$C$6)</f>
        <v>15589036755.940002</v>
      </c>
      <c r="D195" s="16" t="str">
        <f>_xll.BDP(B195&amp;" Equity",$D$6)</f>
        <v>Industrials</v>
      </c>
      <c r="E195" s="15" t="str">
        <f>_xll.BDP(B195&amp;" Equity",$E$6)</f>
        <v>FleetCor Technologies Inc</v>
      </c>
    </row>
    <row r="196" spans="2:5" x14ac:dyDescent="0.25">
      <c r="B196" s="15" t="s">
        <v>810</v>
      </c>
      <c r="C196" s="83">
        <f>_xll.BDP(B196&amp;" Equity",$C$6)</f>
        <v>15794867084.970001</v>
      </c>
      <c r="D196" s="16" t="str">
        <f>_xll.BDP(B196&amp;" Equity",$D$6)</f>
        <v>Basic Materials</v>
      </c>
      <c r="E196" s="15" t="str">
        <f>_xll.BDP(B196&amp;" Equity",$E$6)</f>
        <v>FMC Corp</v>
      </c>
    </row>
    <row r="197" spans="2:5" x14ac:dyDescent="0.25">
      <c r="B197" s="15" t="s">
        <v>811</v>
      </c>
      <c r="C197" s="83">
        <f>_xll.BDP(B197&amp;" Equity",$C$6)</f>
        <v>17847745524.48</v>
      </c>
      <c r="D197" s="16" t="str">
        <f>_xll.BDP(B197&amp;" Equity",$D$6)</f>
        <v>Consumer Discretionary</v>
      </c>
      <c r="E197" s="15" t="str">
        <f>_xll.BDP(B197&amp;" Equity",$E$6)</f>
        <v>Fox Corp</v>
      </c>
    </row>
    <row r="198" spans="2:5" x14ac:dyDescent="0.25">
      <c r="B198" s="15" t="s">
        <v>812</v>
      </c>
      <c r="C198" s="83">
        <f>_xll.BDP(B198&amp;" Equity",$C$6)</f>
        <v>17847745524.48</v>
      </c>
      <c r="D198" s="16" t="str">
        <f>_xll.BDP(B198&amp;" Equity",$D$6)</f>
        <v>Consumer Discretionary</v>
      </c>
      <c r="E198" s="15" t="str">
        <f>_xll.BDP(B198&amp;" Equity",$E$6)</f>
        <v>Fox Corp</v>
      </c>
    </row>
    <row r="199" spans="2:5" x14ac:dyDescent="0.25">
      <c r="B199" s="15" t="s">
        <v>813</v>
      </c>
      <c r="C199" s="83">
        <f>_xll.BDP(B199&amp;" Equity",$C$6)</f>
        <v>25960768936.16</v>
      </c>
      <c r="D199" s="16" t="str">
        <f>_xll.BDP(B199&amp;" Equity",$D$6)</f>
        <v>Financials</v>
      </c>
      <c r="E199" s="15" t="str">
        <f>_xll.BDP(B199&amp;" Equity",$E$6)</f>
        <v>First Republic Bank/CA</v>
      </c>
    </row>
    <row r="200" spans="2:5" x14ac:dyDescent="0.25">
      <c r="B200" s="15" t="s">
        <v>814</v>
      </c>
      <c r="C200" s="83">
        <f>_xll.BDP(B200&amp;" Equity",$C$6)</f>
        <v>9002070747.1499996</v>
      </c>
      <c r="D200" s="16" t="str">
        <f>_xll.BDP(B200&amp;" Equity",$D$6)</f>
        <v>Real Estate</v>
      </c>
      <c r="E200" s="15" t="str">
        <f>_xll.BDP(B200&amp;" Equity",$E$6)</f>
        <v>Federal Realty Investment Trus</v>
      </c>
    </row>
    <row r="201" spans="2:5" x14ac:dyDescent="0.25">
      <c r="B201" s="15" t="s">
        <v>815</v>
      </c>
      <c r="C201" s="83">
        <f>_xll.BDP(B201&amp;" Equity",$C$6)</f>
        <v>41553943425.089996</v>
      </c>
      <c r="D201" s="16" t="str">
        <f>_xll.BDP(B201&amp;" Equity",$D$6)</f>
        <v>Technology</v>
      </c>
      <c r="E201" s="15" t="str">
        <f>_xll.BDP(B201&amp;" Equity",$E$6)</f>
        <v>Fortinet Inc</v>
      </c>
    </row>
    <row r="202" spans="2:5" x14ac:dyDescent="0.25">
      <c r="B202" s="15" t="s">
        <v>816</v>
      </c>
      <c r="C202" s="83">
        <f>_xll.BDP(B202&amp;" Equity",$C$6)</f>
        <v>24244230000</v>
      </c>
      <c r="D202" s="16" t="str">
        <f>_xll.BDP(B202&amp;" Equity",$D$6)</f>
        <v>Industrials</v>
      </c>
      <c r="E202" s="15" t="str">
        <f>_xll.BDP(B202&amp;" Equity",$E$6)</f>
        <v>Fortive Corp</v>
      </c>
    </row>
    <row r="203" spans="2:5" x14ac:dyDescent="0.25">
      <c r="B203" s="15" t="s">
        <v>817</v>
      </c>
      <c r="C203" s="83">
        <f>_xll.BDP(B203&amp;" Equity",$C$6)</f>
        <v>63953434975.340004</v>
      </c>
      <c r="D203" s="16" t="str">
        <f>_xll.BDP(B203&amp;" Equity",$D$6)</f>
        <v>Industrials</v>
      </c>
      <c r="E203" s="15" t="str">
        <f>_xll.BDP(B203&amp;" Equity",$E$6)</f>
        <v>General Dynamics Corp</v>
      </c>
    </row>
    <row r="204" spans="2:5" x14ac:dyDescent="0.25">
      <c r="B204" s="15" t="s">
        <v>818</v>
      </c>
      <c r="C204" s="83">
        <f>_xll.BDP(B204&amp;" Equity",$C$6)</f>
        <v>88812066419.199997</v>
      </c>
      <c r="D204" s="16" t="str">
        <f>_xll.BDP(B204&amp;" Equity",$D$6)</f>
        <v>Industrials</v>
      </c>
      <c r="E204" s="15" t="str">
        <f>_xll.BDP(B204&amp;" Equity",$E$6)</f>
        <v>General Electric Co</v>
      </c>
    </row>
    <row r="205" spans="2:5" x14ac:dyDescent="0.25">
      <c r="B205" s="15" t="s">
        <v>819</v>
      </c>
      <c r="C205" s="83">
        <f>_xll.BDP(B205&amp;" Equity",$C$6)</f>
        <v>108165989192.79999</v>
      </c>
      <c r="D205" s="16" t="str">
        <f>_xll.BDP(B205&amp;" Equity",$D$6)</f>
        <v>Health Care</v>
      </c>
      <c r="E205" s="15" t="str">
        <f>_xll.BDP(B205&amp;" Equity",$E$6)</f>
        <v>Gilead Sciences Inc</v>
      </c>
    </row>
    <row r="206" spans="2:5" x14ac:dyDescent="0.25">
      <c r="B206" s="15" t="s">
        <v>820</v>
      </c>
      <c r="C206" s="83">
        <f>_xll.BDP(B206&amp;" Equity",$C$6)</f>
        <v>44775037848.979996</v>
      </c>
      <c r="D206" s="16" t="str">
        <f>_xll.BDP(B206&amp;" Equity",$D$6)</f>
        <v>Consumer Staples</v>
      </c>
      <c r="E206" s="15" t="str">
        <f>_xll.BDP(B206&amp;" Equity",$E$6)</f>
        <v>General Mills Inc</v>
      </c>
    </row>
    <row r="207" spans="2:5" x14ac:dyDescent="0.25">
      <c r="B207" s="15" t="s">
        <v>821</v>
      </c>
      <c r="C207" s="83">
        <f>_xll.BDP(B207&amp;" Equity",$C$6)</f>
        <v>11711335571.6</v>
      </c>
      <c r="D207" s="16" t="str">
        <f>_xll.BDP(B207&amp;" Equity",$D$6)</f>
        <v>Financials</v>
      </c>
      <c r="E207" s="15" t="str">
        <f>_xll.BDP(B207&amp;" Equity",$E$6)</f>
        <v>Globe Life Inc</v>
      </c>
    </row>
    <row r="208" spans="2:5" x14ac:dyDescent="0.25">
      <c r="B208" s="15" t="s">
        <v>822</v>
      </c>
      <c r="C208" s="83">
        <f>_xll.BDP(B208&amp;" Equity",$C$6)</f>
        <v>29654146842.560001</v>
      </c>
      <c r="D208" s="16" t="str">
        <f>_xll.BDP(B208&amp;" Equity",$D$6)</f>
        <v>Technology</v>
      </c>
      <c r="E208" s="15" t="str">
        <f>_xll.BDP(B208&amp;" Equity",$E$6)</f>
        <v>Corning Inc</v>
      </c>
    </row>
    <row r="209" spans="2:5" x14ac:dyDescent="0.25">
      <c r="B209" s="15" t="s">
        <v>823</v>
      </c>
      <c r="C209" s="83">
        <f>_xll.BDP(B209&amp;" Equity",$C$6)</f>
        <v>57026716171.140007</v>
      </c>
      <c r="D209" s="16" t="str">
        <f>_xll.BDP(B209&amp;" Equity",$D$6)</f>
        <v>Consumer Discretionary</v>
      </c>
      <c r="E209" s="15" t="str">
        <f>_xll.BDP(B209&amp;" Equity",$E$6)</f>
        <v>General Motors Co</v>
      </c>
    </row>
    <row r="210" spans="2:5" x14ac:dyDescent="0.25">
      <c r="B210" s="15" t="s">
        <v>1431</v>
      </c>
      <c r="C210" s="83">
        <f>_xll.BDP(B210&amp;" Equity",$C$6)</f>
        <v>7647751285.4200001</v>
      </c>
      <c r="D210" s="16" t="str">
        <f>_xll.BDP(B210&amp;" Equity",$D$6)</f>
        <v>Industrials</v>
      </c>
      <c r="E210" s="15" t="str">
        <f>_xll.BDP(B210&amp;" Equity",$E$6)</f>
        <v>Generac Holdings Inc</v>
      </c>
    </row>
    <row r="211" spans="2:5" x14ac:dyDescent="0.25">
      <c r="B211" s="15" t="s">
        <v>824</v>
      </c>
      <c r="C211" s="83">
        <f>_xll.BDP(B211&amp;" Equity",$C$6)</f>
        <v>1310157260249.9998</v>
      </c>
      <c r="D211" s="16" t="str">
        <f>_xll.BDP(B211&amp;" Equity",$D$6)</f>
        <v>Technology</v>
      </c>
      <c r="E211" s="15" t="str">
        <f>_xll.BDP(B211&amp;" Equity",$E$6)</f>
        <v>Alphabet Inc</v>
      </c>
    </row>
    <row r="212" spans="2:5" x14ac:dyDescent="0.25">
      <c r="B212" s="15" t="s">
        <v>825</v>
      </c>
      <c r="C212" s="83">
        <f>_xll.BDP(B212&amp;" Equity",$C$6)</f>
        <v>1310286210000</v>
      </c>
      <c r="D212" s="16" t="str">
        <f>_xll.BDP(B212&amp;" Equity",$D$6)</f>
        <v>Technology</v>
      </c>
      <c r="E212" s="15" t="str">
        <f>_xll.BDP(B212&amp;" Equity",$E$6)</f>
        <v>Alphabet Inc</v>
      </c>
    </row>
    <row r="213" spans="2:5" x14ac:dyDescent="0.25">
      <c r="B213" s="15" t="s">
        <v>826</v>
      </c>
      <c r="C213" s="83">
        <f>_xll.BDP(B213&amp;" Equity",$C$6)</f>
        <v>23709460178.040001</v>
      </c>
      <c r="D213" s="16" t="str">
        <f>_xll.BDP(B213&amp;" Equity",$D$6)</f>
        <v>Consumer Discretionary</v>
      </c>
      <c r="E213" s="15" t="str">
        <f>_xll.BDP(B213&amp;" Equity",$E$6)</f>
        <v>Genuine Parts Co</v>
      </c>
    </row>
    <row r="214" spans="2:5" x14ac:dyDescent="0.25">
      <c r="B214" s="15" t="s">
        <v>827</v>
      </c>
      <c r="C214" s="83">
        <f>_xll.BDP(B214&amp;" Equity",$C$6)</f>
        <v>30079423481.039997</v>
      </c>
      <c r="D214" s="16" t="str">
        <f>_xll.BDP(B214&amp;" Equity",$D$6)</f>
        <v>Industrials</v>
      </c>
      <c r="E214" s="15" t="str">
        <f>_xll.BDP(B214&amp;" Equity",$E$6)</f>
        <v>Global Payments Inc</v>
      </c>
    </row>
    <row r="215" spans="2:5" x14ac:dyDescent="0.25">
      <c r="B215" s="15" t="s">
        <v>828</v>
      </c>
      <c r="C215" s="83">
        <f>_xll.BDP(B215&amp;" Equity",$C$6)</f>
        <v>5395417155.1599989</v>
      </c>
      <c r="D215" s="16" t="str">
        <f>_xll.BDP(B215&amp;" Equity",$D$6)</f>
        <v>Consumer Discretionary</v>
      </c>
      <c r="E215" s="15" t="str">
        <f>_xll.BDP(B215&amp;" Equity",$E$6)</f>
        <v>Gap Inc/The</v>
      </c>
    </row>
    <row r="216" spans="2:5" x14ac:dyDescent="0.25">
      <c r="B216" s="15" t="s">
        <v>829</v>
      </c>
      <c r="C216" s="83" t="str">
        <f>_xll.BDP(B216&amp;" Equity",$C$6)</f>
        <v>#N/A N/A</v>
      </c>
      <c r="D216" s="16" t="str">
        <f>_xll.BDP(B216&amp;" Equity",$D$6)</f>
        <v>Consumer Discretionary</v>
      </c>
      <c r="E216" s="15" t="str">
        <f>_xll.BDP(B216&amp;" Equity",$E$6)</f>
        <v>Garmin Ltd</v>
      </c>
    </row>
    <row r="217" spans="2:5" x14ac:dyDescent="0.25">
      <c r="B217" s="15" t="s">
        <v>830</v>
      </c>
      <c r="C217" s="83">
        <f>_xll.BDP(B217&amp;" Equity",$C$6)</f>
        <v>127986252603.78</v>
      </c>
      <c r="D217" s="16" t="str">
        <f>_xll.BDP(B217&amp;" Equity",$D$6)</f>
        <v>Financials</v>
      </c>
      <c r="E217" s="15" t="str">
        <f>_xll.BDP(B217&amp;" Equity",$E$6)</f>
        <v>Goldman Sachs Group Inc/The</v>
      </c>
    </row>
    <row r="218" spans="2:5" x14ac:dyDescent="0.25">
      <c r="B218" s="15" t="s">
        <v>831</v>
      </c>
      <c r="C218" s="83">
        <f>_xll.BDP(B218&amp;" Equity",$C$6)</f>
        <v>33964760003.34</v>
      </c>
      <c r="D218" s="16" t="str">
        <f>_xll.BDP(B218&amp;" Equity",$D$6)</f>
        <v>Industrials</v>
      </c>
      <c r="E218" s="15" t="str">
        <f>_xll.BDP(B218&amp;" Equity",$E$6)</f>
        <v>WW Grainger Inc</v>
      </c>
    </row>
    <row r="219" spans="2:5" x14ac:dyDescent="0.25">
      <c r="B219" s="15" t="s">
        <v>832</v>
      </c>
      <c r="C219" s="83">
        <f>_xll.BDP(B219&amp;" Equity",$C$6)</f>
        <v>34251524428.440002</v>
      </c>
      <c r="D219" s="16" t="str">
        <f>_xll.BDP(B219&amp;" Equity",$D$6)</f>
        <v>Energy</v>
      </c>
      <c r="E219" s="15" t="str">
        <f>_xll.BDP(B219&amp;" Equity",$E$6)</f>
        <v>Halliburton Co</v>
      </c>
    </row>
    <row r="220" spans="2:5" x14ac:dyDescent="0.25">
      <c r="B220" s="15" t="s">
        <v>833</v>
      </c>
      <c r="C220" s="83">
        <f>_xll.BDP(B220&amp;" Equity",$C$6)</f>
        <v>8248151477.8399992</v>
      </c>
      <c r="D220" s="16" t="str">
        <f>_xll.BDP(B220&amp;" Equity",$D$6)</f>
        <v>Consumer Discretionary</v>
      </c>
      <c r="E220" s="15" t="str">
        <f>_xll.BDP(B220&amp;" Equity",$E$6)</f>
        <v>Hasbro Inc</v>
      </c>
    </row>
    <row r="221" spans="2:5" x14ac:dyDescent="0.25">
      <c r="B221" s="15" t="s">
        <v>834</v>
      </c>
      <c r="C221" s="83">
        <f>_xll.BDP(B221&amp;" Equity",$C$6)</f>
        <v>22030552073.850002</v>
      </c>
      <c r="D221" s="16" t="str">
        <f>_xll.BDP(B221&amp;" Equity",$D$6)</f>
        <v>Financials</v>
      </c>
      <c r="E221" s="15" t="str">
        <f>_xll.BDP(B221&amp;" Equity",$E$6)</f>
        <v>Huntington Bancshares Inc/OH</v>
      </c>
    </row>
    <row r="222" spans="2:5" x14ac:dyDescent="0.25">
      <c r="B222" s="15" t="s">
        <v>835</v>
      </c>
      <c r="C222" s="83">
        <f>_xll.BDP(B222&amp;" Equity",$C$6)</f>
        <v>2175695082.1500001</v>
      </c>
      <c r="D222" s="16" t="str">
        <f>_xll.BDP(B222&amp;" Equity",$D$6)</f>
        <v>Consumer Discretionary</v>
      </c>
      <c r="E222" s="15" t="str">
        <f>_xll.BDP(B222&amp;" Equity",$E$6)</f>
        <v>Hanesbrands Inc</v>
      </c>
    </row>
    <row r="223" spans="2:5" x14ac:dyDescent="0.25">
      <c r="B223" s="15" t="s">
        <v>836</v>
      </c>
      <c r="C223" s="83">
        <f>_xll.BDP(B223&amp;" Equity",$C$6)</f>
        <v>71742189792</v>
      </c>
      <c r="D223" s="16" t="str">
        <f>_xll.BDP(B223&amp;" Equity",$D$6)</f>
        <v>Health Care</v>
      </c>
      <c r="E223" s="15" t="str">
        <f>_xll.BDP(B223&amp;" Equity",$E$6)</f>
        <v>HCA Healthcare Inc</v>
      </c>
    </row>
    <row r="224" spans="2:5" x14ac:dyDescent="0.25">
      <c r="B224" s="15" t="s">
        <v>837</v>
      </c>
      <c r="C224" s="83">
        <f>_xll.BDP(B224&amp;" Equity",$C$6)</f>
        <v>334721073345.24005</v>
      </c>
      <c r="D224" s="16" t="str">
        <f>_xll.BDP(B224&amp;" Equity",$D$6)</f>
        <v>Consumer Discretionary</v>
      </c>
      <c r="E224" s="15" t="str">
        <f>_xll.BDP(B224&amp;" Equity",$E$6)</f>
        <v>Home Depot Inc/The</v>
      </c>
    </row>
    <row r="225" spans="2:5" x14ac:dyDescent="0.25">
      <c r="B225" s="15" t="s">
        <v>838</v>
      </c>
      <c r="C225" s="83">
        <f>_xll.BDP(B225&amp;" Equity",$C$6)</f>
        <v>41988529984.540001</v>
      </c>
      <c r="D225" s="16" t="str">
        <f>_xll.BDP(B225&amp;" Equity",$D$6)</f>
        <v>Energy</v>
      </c>
      <c r="E225" s="15" t="str">
        <f>_xll.BDP(B225&amp;" Equity",$E$6)</f>
        <v>Hess Corp</v>
      </c>
    </row>
    <row r="226" spans="2:5" x14ac:dyDescent="0.25">
      <c r="B226" s="15" t="s">
        <v>839</v>
      </c>
      <c r="C226" s="83">
        <f>_xll.BDP(B226&amp;" Equity",$C$6)</f>
        <v>23522215000.000004</v>
      </c>
      <c r="D226" s="16" t="str">
        <f>_xll.BDP(B226&amp;" Equity",$D$6)</f>
        <v>Financials</v>
      </c>
      <c r="E226" s="15" t="str">
        <f>_xll.BDP(B226&amp;" Equity",$E$6)</f>
        <v>Hartford Financial Services Gr</v>
      </c>
    </row>
    <row r="227" spans="2:5" x14ac:dyDescent="0.25">
      <c r="B227" s="15" t="s">
        <v>840</v>
      </c>
      <c r="C227" s="83">
        <f>_xll.BDP(B227&amp;" Equity",$C$6)</f>
        <v>8761220364.1600018</v>
      </c>
      <c r="D227" s="16" t="str">
        <f>_xll.BDP(B227&amp;" Equity",$D$6)</f>
        <v>Industrials</v>
      </c>
      <c r="E227" s="15" t="str">
        <f>_xll.BDP(B227&amp;" Equity",$E$6)</f>
        <v>Huntington Ingalls Industries</v>
      </c>
    </row>
    <row r="228" spans="2:5" x14ac:dyDescent="0.25">
      <c r="B228" s="15" t="s">
        <v>841</v>
      </c>
      <c r="C228" s="83">
        <f>_xll.BDP(B228&amp;" Equity",$C$6)</f>
        <v>39519033204.039993</v>
      </c>
      <c r="D228" s="16" t="str">
        <f>_xll.BDP(B228&amp;" Equity",$D$6)</f>
        <v>Consumer Discretionary</v>
      </c>
      <c r="E228" s="15" t="str">
        <f>_xll.BDP(B228&amp;" Equity",$E$6)</f>
        <v>Hilton Worldwide Holdings Inc</v>
      </c>
    </row>
    <row r="229" spans="2:5" x14ac:dyDescent="0.25">
      <c r="B229" s="15" t="s">
        <v>842</v>
      </c>
      <c r="C229" s="83">
        <f>_xll.BDP(B229&amp;" Equity",$C$6)</f>
        <v>20774642230.760002</v>
      </c>
      <c r="D229" s="16" t="str">
        <f>_xll.BDP(B229&amp;" Equity",$D$6)</f>
        <v>Health Care</v>
      </c>
      <c r="E229" s="15" t="str">
        <f>_xll.BDP(B229&amp;" Equity",$E$6)</f>
        <v>Hologic Inc</v>
      </c>
    </row>
    <row r="230" spans="2:5" x14ac:dyDescent="0.25">
      <c r="B230" s="15" t="s">
        <v>1432</v>
      </c>
      <c r="C230" s="83">
        <f>_xll.BDP(B230&amp;" Equity",$C$6)</f>
        <v>135143491854.31999</v>
      </c>
      <c r="D230" s="16" t="str">
        <f>_xll.BDP(B230&amp;" Equity",$D$6)</f>
        <v>Industrials</v>
      </c>
      <c r="E230" s="15" t="str">
        <f>_xll.BDP(B230&amp;" Equity",$E$6)</f>
        <v>Honeywell International Inc</v>
      </c>
    </row>
    <row r="231" spans="2:5" x14ac:dyDescent="0.25">
      <c r="B231" s="15" t="s">
        <v>843</v>
      </c>
      <c r="C231" s="83">
        <f>_xll.BDP(B231&amp;" Equity",$C$6)</f>
        <v>20618024048.335003</v>
      </c>
      <c r="D231" s="16" t="str">
        <f>_xll.BDP(B231&amp;" Equity",$D$6)</f>
        <v>Technology</v>
      </c>
      <c r="E231" s="15" t="str">
        <f>_xll.BDP(B231&amp;" Equity",$E$6)</f>
        <v>Hewlett Packard Enterprise Co</v>
      </c>
    </row>
    <row r="232" spans="2:5" x14ac:dyDescent="0.25">
      <c r="B232" s="15" t="s">
        <v>844</v>
      </c>
      <c r="C232" s="83">
        <f>_xll.BDP(B232&amp;" Equity",$C$6)</f>
        <v>29081337019.560001</v>
      </c>
      <c r="D232" s="16" t="str">
        <f>_xll.BDP(B232&amp;" Equity",$D$6)</f>
        <v>Technology</v>
      </c>
      <c r="E232" s="15" t="str">
        <f>_xll.BDP(B232&amp;" Equity",$E$6)</f>
        <v>HP Inc</v>
      </c>
    </row>
    <row r="233" spans="2:5" x14ac:dyDescent="0.25">
      <c r="B233" s="15" t="s">
        <v>845</v>
      </c>
      <c r="C233" s="83">
        <f>_xll.BDP(B233&amp;" Equity",$C$6)</f>
        <v>24851372343.120003</v>
      </c>
      <c r="D233" s="16" t="str">
        <f>_xll.BDP(B233&amp;" Equity",$D$6)</f>
        <v>Consumer Staples</v>
      </c>
      <c r="E233" s="15" t="str">
        <f>_xll.BDP(B233&amp;" Equity",$E$6)</f>
        <v>Hormel Foods Corp</v>
      </c>
    </row>
    <row r="234" spans="2:5" x14ac:dyDescent="0.25">
      <c r="B234" s="15" t="s">
        <v>846</v>
      </c>
      <c r="C234" s="83">
        <f>_xll.BDP(B234&amp;" Equity",$C$6)</f>
        <v>11760107607</v>
      </c>
      <c r="D234" s="16" t="str">
        <f>_xll.BDP(B234&amp;" Equity",$D$6)</f>
        <v>Health Care</v>
      </c>
      <c r="E234" s="15" t="str">
        <f>_xll.BDP(B234&amp;" Equity",$E$6)</f>
        <v>Henry Schein Inc</v>
      </c>
    </row>
    <row r="235" spans="2:5" x14ac:dyDescent="0.25">
      <c r="B235" s="15" t="s">
        <v>1433</v>
      </c>
      <c r="C235" s="83">
        <f>_xll.BDP(B235&amp;" Equity",$C$6)</f>
        <v>13249464411.330002</v>
      </c>
      <c r="D235" s="16" t="str">
        <f>_xll.BDP(B235&amp;" Equity",$D$6)</f>
        <v>Real Estate</v>
      </c>
      <c r="E235" s="15" t="str">
        <f>_xll.BDP(B235&amp;" Equity",$E$6)</f>
        <v>Host Hotels &amp; Resorts Inc</v>
      </c>
    </row>
    <row r="236" spans="2:5" x14ac:dyDescent="0.25">
      <c r="B236" s="15" t="s">
        <v>847</v>
      </c>
      <c r="C236" s="83">
        <f>_xll.BDP(B236&amp;" Equity",$C$6)</f>
        <v>48532791610.400002</v>
      </c>
      <c r="D236" s="16" t="str">
        <f>_xll.BDP(B236&amp;" Equity",$D$6)</f>
        <v>Consumer Staples</v>
      </c>
      <c r="E236" s="15" t="str">
        <f>_xll.BDP(B236&amp;" Equity",$E$6)</f>
        <v>Hershey Co/The</v>
      </c>
    </row>
    <row r="237" spans="2:5" x14ac:dyDescent="0.25">
      <c r="B237" s="15" t="s">
        <v>848</v>
      </c>
      <c r="C237" s="83">
        <f>_xll.BDP(B237&amp;" Equity",$C$6)</f>
        <v>61237839819.779999</v>
      </c>
      <c r="D237" s="16" t="str">
        <f>_xll.BDP(B237&amp;" Equity",$D$6)</f>
        <v>Health Care</v>
      </c>
      <c r="E237" s="15" t="str">
        <f>_xll.BDP(B237&amp;" Equity",$E$6)</f>
        <v>Humana Inc</v>
      </c>
    </row>
    <row r="238" spans="2:5" x14ac:dyDescent="0.25">
      <c r="B238" s="15" t="s">
        <v>1274</v>
      </c>
      <c r="C238" s="83">
        <f>_xll.BDP(B238&amp;" Equity",$C$6)</f>
        <v>16339556901.315001</v>
      </c>
      <c r="D238" s="16" t="str">
        <f>_xll.BDP(B238&amp;" Equity",$D$6)</f>
        <v>Industrials</v>
      </c>
      <c r="E238" s="15" t="str">
        <f>_xll.BDP(B238&amp;" Equity",$E$6)</f>
        <v>Howmet Aerospace Inc</v>
      </c>
    </row>
    <row r="239" spans="2:5" x14ac:dyDescent="0.25">
      <c r="B239" s="15" t="s">
        <v>849</v>
      </c>
      <c r="C239" s="83">
        <f>_xll.BDP(B239&amp;" Equity",$C$6)</f>
        <v>122301173123.01001</v>
      </c>
      <c r="D239" s="16" t="str">
        <f>_xll.BDP(B239&amp;" Equity",$D$6)</f>
        <v>Technology</v>
      </c>
      <c r="E239" s="15" t="str">
        <f>_xll.BDP(B239&amp;" Equity",$E$6)</f>
        <v>International Business Machine</v>
      </c>
    </row>
    <row r="240" spans="2:5" x14ac:dyDescent="0.25">
      <c r="B240" s="15" t="s">
        <v>850</v>
      </c>
      <c r="C240" s="83">
        <f>_xll.BDP(B240&amp;" Equity",$C$6)</f>
        <v>59892088248.160004</v>
      </c>
      <c r="D240" s="16" t="str">
        <f>_xll.BDP(B240&amp;" Equity",$D$6)</f>
        <v>Financials</v>
      </c>
      <c r="E240" s="15" t="str">
        <f>_xll.BDP(B240&amp;" Equity",$E$6)</f>
        <v>Intercontinental Exchange Inc</v>
      </c>
    </row>
    <row r="241" spans="2:5" x14ac:dyDescent="0.25">
      <c r="B241" s="15" t="s">
        <v>851</v>
      </c>
      <c r="C241" s="83">
        <f>_xll.BDP(B241&amp;" Equity",$C$6)</f>
        <v>40614263882.370003</v>
      </c>
      <c r="D241" s="16" t="str">
        <f>_xll.BDP(B241&amp;" Equity",$D$6)</f>
        <v>Health Care</v>
      </c>
      <c r="E241" s="15" t="str">
        <f>_xll.BDP(B241&amp;" Equity",$E$6)</f>
        <v>IDEXX Laboratories Inc</v>
      </c>
    </row>
    <row r="242" spans="2:5" x14ac:dyDescent="0.25">
      <c r="B242" s="15" t="s">
        <v>852</v>
      </c>
      <c r="C242" s="83">
        <f>_xll.BDP(B242&amp;" Equity",$C$6)</f>
        <v>17179420208.02</v>
      </c>
      <c r="D242" s="16" t="str">
        <f>_xll.BDP(B242&amp;" Equity",$D$6)</f>
        <v>Industrials</v>
      </c>
      <c r="E242" s="15" t="str">
        <f>_xll.BDP(B242&amp;" Equity",$E$6)</f>
        <v>IDEX Corp</v>
      </c>
    </row>
    <row r="243" spans="2:5" x14ac:dyDescent="0.25">
      <c r="B243" s="15" t="s">
        <v>853</v>
      </c>
      <c r="C243" s="83">
        <f>_xll.BDP(B243&amp;" Equity",$C$6)</f>
        <v>28639909879.489998</v>
      </c>
      <c r="D243" s="16" t="str">
        <f>_xll.BDP(B243&amp;" Equity",$D$6)</f>
        <v>Basic Materials</v>
      </c>
      <c r="E243" s="15" t="str">
        <f>_xll.BDP(B243&amp;" Equity",$E$6)</f>
        <v>International Flavors &amp; Fragra</v>
      </c>
    </row>
    <row r="244" spans="2:5" x14ac:dyDescent="0.25">
      <c r="B244" s="15" t="s">
        <v>854</v>
      </c>
      <c r="C244" s="83">
        <f>_xll.BDP(B244&amp;" Equity",$C$6)</f>
        <v>32918171000.000004</v>
      </c>
      <c r="D244" s="16" t="str">
        <f>_xll.BDP(B244&amp;" Equity",$D$6)</f>
        <v>Health Care</v>
      </c>
      <c r="E244" s="15" t="str">
        <f>_xll.BDP(B244&amp;" Equity",$E$6)</f>
        <v>Illumina Inc</v>
      </c>
    </row>
    <row r="245" spans="2:5" x14ac:dyDescent="0.25">
      <c r="B245" s="15" t="s">
        <v>855</v>
      </c>
      <c r="C245" s="83">
        <f>_xll.BDP(B245&amp;" Equity",$C$6)</f>
        <v>18674590783.920002</v>
      </c>
      <c r="D245" s="16" t="str">
        <f>_xll.BDP(B245&amp;" Equity",$D$6)</f>
        <v>Health Care</v>
      </c>
      <c r="E245" s="15" t="str">
        <f>_xll.BDP(B245&amp;" Equity",$E$6)</f>
        <v>Incyte Corp</v>
      </c>
    </row>
    <row r="246" spans="2:5" x14ac:dyDescent="0.25">
      <c r="B246" s="15" t="s">
        <v>856</v>
      </c>
      <c r="C246" s="83" t="str">
        <f>_xll.BDP(B246&amp;" Equity",$C$6)</f>
        <v>#N/A N/A</v>
      </c>
      <c r="D246" s="16" t="str">
        <f>_xll.BDP(B246&amp;" Equity",$D$6)</f>
        <v>Industrials</v>
      </c>
      <c r="E246" s="15" t="str">
        <f>_xll.BDP(B246&amp;" Equity",$E$6)</f>
        <v>IHS Markit Ltd</v>
      </c>
    </row>
    <row r="247" spans="2:5" x14ac:dyDescent="0.25">
      <c r="B247" s="15" t="s">
        <v>857</v>
      </c>
      <c r="C247" s="83">
        <f>_xll.BDP(B247&amp;" Equity",$C$6)</f>
        <v>121048620000.00002</v>
      </c>
      <c r="D247" s="16" t="str">
        <f>_xll.BDP(B247&amp;" Equity",$D$6)</f>
        <v>Technology</v>
      </c>
      <c r="E247" s="15" t="str">
        <f>_xll.BDP(B247&amp;" Equity",$E$6)</f>
        <v>Intel Corp</v>
      </c>
    </row>
    <row r="248" spans="2:5" x14ac:dyDescent="0.25">
      <c r="B248" s="15" t="s">
        <v>858</v>
      </c>
      <c r="C248" s="83">
        <f>_xll.BDP(B248&amp;" Equity",$C$6)</f>
        <v>116578401743</v>
      </c>
      <c r="D248" s="16" t="str">
        <f>_xll.BDP(B248&amp;" Equity",$D$6)</f>
        <v>Technology</v>
      </c>
      <c r="E248" s="15" t="str">
        <f>_xll.BDP(B248&amp;" Equity",$E$6)</f>
        <v>Intuit Inc</v>
      </c>
    </row>
    <row r="249" spans="2:5" x14ac:dyDescent="0.25">
      <c r="B249" s="15" t="s">
        <v>859</v>
      </c>
      <c r="C249" s="83">
        <f>_xll.BDP(B249&amp;" Equity",$C$6)</f>
        <v>14429532265.129999</v>
      </c>
      <c r="D249" s="16" t="str">
        <f>_xll.BDP(B249&amp;" Equity",$D$6)</f>
        <v>Basic Materials</v>
      </c>
      <c r="E249" s="15" t="str">
        <f>_xll.BDP(B249&amp;" Equity",$E$6)</f>
        <v>International Paper Co</v>
      </c>
    </row>
    <row r="250" spans="2:5" x14ac:dyDescent="0.25">
      <c r="B250" s="15" t="s">
        <v>860</v>
      </c>
      <c r="C250" s="83">
        <f>_xll.BDP(B250&amp;" Equity",$C$6)</f>
        <v>15206857462.52</v>
      </c>
      <c r="D250" s="16" t="str">
        <f>_xll.BDP(B250&amp;" Equity",$D$6)</f>
        <v>Consumer Discretionary</v>
      </c>
      <c r="E250" s="15" t="str">
        <f>_xll.BDP(B250&amp;" Equity",$E$6)</f>
        <v>Interpublic Group of Cos Inc/T</v>
      </c>
    </row>
    <row r="251" spans="2:5" x14ac:dyDescent="0.25">
      <c r="B251" s="15" t="s">
        <v>861</v>
      </c>
      <c r="C251" s="83">
        <f>_xll.BDP(B251&amp;" Equity",$C$6)</f>
        <v>5495953982.3799992</v>
      </c>
      <c r="D251" s="16" t="str">
        <f>_xll.BDP(B251&amp;" Equity",$D$6)</f>
        <v>Technology</v>
      </c>
      <c r="E251" s="15" t="str">
        <f>_xll.BDP(B251&amp;" Equity",$E$6)</f>
        <v>IPG Photonics Corp</v>
      </c>
    </row>
    <row r="252" spans="2:5" x14ac:dyDescent="0.25">
      <c r="B252" s="15" t="s">
        <v>862</v>
      </c>
      <c r="C252" s="83">
        <f>_xll.BDP(B252&amp;" Equity",$C$6)</f>
        <v>43637761003.619995</v>
      </c>
      <c r="D252" s="16" t="str">
        <f>_xll.BDP(B252&amp;" Equity",$D$6)</f>
        <v>Health Care</v>
      </c>
      <c r="E252" s="15" t="str">
        <f>_xll.BDP(B252&amp;" Equity",$E$6)</f>
        <v>IQVIA Holdings Inc</v>
      </c>
    </row>
    <row r="253" spans="2:5" x14ac:dyDescent="0.25">
      <c r="B253" s="15" t="s">
        <v>863</v>
      </c>
      <c r="C253" s="83">
        <f>_xll.BDP(B253&amp;" Equity",$C$6)</f>
        <v>22687989380.290001</v>
      </c>
      <c r="D253" s="16" t="str">
        <f>_xll.BDP(B253&amp;" Equity",$D$6)</f>
        <v>Industrials</v>
      </c>
      <c r="E253" s="15" t="str">
        <f>_xll.BDP(B253&amp;" Equity",$E$6)</f>
        <v>Ingersoll Rand Inc</v>
      </c>
    </row>
    <row r="254" spans="2:5" x14ac:dyDescent="0.25">
      <c r="B254" s="15" t="s">
        <v>864</v>
      </c>
      <c r="C254" s="83">
        <f>_xll.BDP(B254&amp;" Equity",$C$6)</f>
        <v>15931129227.6</v>
      </c>
      <c r="D254" s="16" t="str">
        <f>_xll.BDP(B254&amp;" Equity",$D$6)</f>
        <v>Real Estate</v>
      </c>
      <c r="E254" s="15" t="str">
        <f>_xll.BDP(B254&amp;" Equity",$E$6)</f>
        <v>Iron Mountain Inc</v>
      </c>
    </row>
    <row r="255" spans="2:5" x14ac:dyDescent="0.25">
      <c r="B255" s="15" t="s">
        <v>865</v>
      </c>
      <c r="C255" s="83">
        <f>_xll.BDP(B255&amp;" Equity",$C$6)</f>
        <v>87996291775.699997</v>
      </c>
      <c r="D255" s="16" t="str">
        <f>_xll.BDP(B255&amp;" Equity",$D$6)</f>
        <v>Health Care</v>
      </c>
      <c r="E255" s="15" t="str">
        <f>_xll.BDP(B255&amp;" Equity",$E$6)</f>
        <v>Intuitive Surgical Inc</v>
      </c>
    </row>
    <row r="256" spans="2:5" x14ac:dyDescent="0.25">
      <c r="B256" s="15" t="s">
        <v>866</v>
      </c>
      <c r="C256" s="83">
        <f>_xll.BDP(B256&amp;" Equity",$C$6)</f>
        <v>27067430637.599995</v>
      </c>
      <c r="D256" s="16" t="str">
        <f>_xll.BDP(B256&amp;" Equity",$D$6)</f>
        <v>Technology</v>
      </c>
      <c r="E256" s="15" t="str">
        <f>_xll.BDP(B256&amp;" Equity",$E$6)</f>
        <v>Gartner Inc</v>
      </c>
    </row>
    <row r="257" spans="2:5" x14ac:dyDescent="0.25">
      <c r="B257" s="15" t="s">
        <v>867</v>
      </c>
      <c r="C257" s="83">
        <f>_xll.BDP(B257&amp;" Equity",$C$6)</f>
        <v>74394397266.220001</v>
      </c>
      <c r="D257" s="16" t="str">
        <f>_xll.BDP(B257&amp;" Equity",$D$6)</f>
        <v>Industrials</v>
      </c>
      <c r="E257" s="15" t="str">
        <f>_xll.BDP(B257&amp;" Equity",$E$6)</f>
        <v>Illinois Tool Works Inc</v>
      </c>
    </row>
    <row r="258" spans="2:5" x14ac:dyDescent="0.25">
      <c r="B258" s="15" t="s">
        <v>868</v>
      </c>
      <c r="C258" s="83">
        <f>_xll.BDP(B258&amp;" Equity",$C$6)</f>
        <v>8841312000</v>
      </c>
      <c r="D258" s="16" t="str">
        <f>_xll.BDP(B258&amp;" Equity",$D$6)</f>
        <v>Financials</v>
      </c>
      <c r="E258" s="15" t="str">
        <f>_xll.BDP(B258&amp;" Equity",$E$6)</f>
        <v>Invesco Ltd</v>
      </c>
    </row>
    <row r="259" spans="2:5" x14ac:dyDescent="0.25">
      <c r="B259" s="15" t="s">
        <v>869</v>
      </c>
      <c r="C259" s="83">
        <f>_xll.BDP(B259&amp;" Equity",$C$6)</f>
        <v>15817544836.730001</v>
      </c>
      <c r="D259" s="16" t="str">
        <f>_xll.BDP(B259&amp;" Equity",$D$6)</f>
        <v>Industrials</v>
      </c>
      <c r="E259" s="15" t="str">
        <f>_xll.BDP(B259&amp;" Equity",$E$6)</f>
        <v>Jacobs Solutions Inc</v>
      </c>
    </row>
    <row r="260" spans="2:5" x14ac:dyDescent="0.25">
      <c r="B260" s="15" t="s">
        <v>870</v>
      </c>
      <c r="C260" s="83">
        <f>_xll.BDP(B260&amp;" Equity",$C$6)</f>
        <v>20360634232.950001</v>
      </c>
      <c r="D260" s="16" t="str">
        <f>_xll.BDP(B260&amp;" Equity",$D$6)</f>
        <v>Industrials</v>
      </c>
      <c r="E260" s="15" t="str">
        <f>_xll.BDP(B260&amp;" Equity",$E$6)</f>
        <v>JB Hunt Transport Services Inc</v>
      </c>
    </row>
    <row r="261" spans="2:5" x14ac:dyDescent="0.25">
      <c r="B261" s="15" t="s">
        <v>871</v>
      </c>
      <c r="C261" s="83">
        <f>_xll.BDP(B261&amp;" Equity",$C$6)</f>
        <v>45074385215.510002</v>
      </c>
      <c r="D261" s="16" t="str">
        <f>_xll.BDP(B261&amp;" Equity",$D$6)</f>
        <v>Industrials</v>
      </c>
      <c r="E261" s="15" t="str">
        <f>_xll.BDP(B261&amp;" Equity",$E$6)</f>
        <v>Johnson Controls International</v>
      </c>
    </row>
    <row r="262" spans="2:5" x14ac:dyDescent="0.25">
      <c r="B262" s="15" t="s">
        <v>872</v>
      </c>
      <c r="C262" s="83">
        <f>_xll.BDP(B262&amp;" Equity",$C$6)</f>
        <v>13001777443.589998</v>
      </c>
      <c r="D262" s="16" t="str">
        <f>_xll.BDP(B262&amp;" Equity",$D$6)</f>
        <v>Industrials</v>
      </c>
      <c r="E262" s="15" t="str">
        <f>_xll.BDP(B262&amp;" Equity",$E$6)</f>
        <v>Jack Henry &amp; Associates Inc</v>
      </c>
    </row>
    <row r="263" spans="2:5" x14ac:dyDescent="0.25">
      <c r="B263" s="15" t="s">
        <v>873</v>
      </c>
      <c r="C263" s="83">
        <f>_xll.BDP(B263&amp;" Equity",$C$6)</f>
        <v>427128186875.59003</v>
      </c>
      <c r="D263" s="16" t="str">
        <f>_xll.BDP(B263&amp;" Equity",$D$6)</f>
        <v>Health Care</v>
      </c>
      <c r="E263" s="15" t="str">
        <f>_xll.BDP(B263&amp;" Equity",$E$6)</f>
        <v>Johnson &amp; Johnson</v>
      </c>
    </row>
    <row r="264" spans="2:5" x14ac:dyDescent="0.25">
      <c r="B264" s="15" t="s">
        <v>874</v>
      </c>
      <c r="C264" s="83">
        <f>_xll.BDP(B264&amp;" Equity",$C$6)</f>
        <v>9970345666.5599995</v>
      </c>
      <c r="D264" s="16" t="str">
        <f>_xll.BDP(B264&amp;" Equity",$D$6)</f>
        <v>Telecommunications</v>
      </c>
      <c r="E264" s="15" t="str">
        <f>_xll.BDP(B264&amp;" Equity",$E$6)</f>
        <v>Juniper Networks Inc</v>
      </c>
    </row>
    <row r="265" spans="2:5" x14ac:dyDescent="0.25">
      <c r="B265" s="15" t="s">
        <v>875</v>
      </c>
      <c r="C265" s="83">
        <f>_xll.BDP(B265&amp;" Equity",$C$6)</f>
        <v>411499313737.52002</v>
      </c>
      <c r="D265" s="16" t="str">
        <f>_xll.BDP(B265&amp;" Equity",$D$6)</f>
        <v>Financials</v>
      </c>
      <c r="E265" s="15" t="str">
        <f>_xll.BDP(B265&amp;" Equity",$E$6)</f>
        <v>JPMorgan Chase &amp; Co</v>
      </c>
    </row>
    <row r="266" spans="2:5" x14ac:dyDescent="0.25">
      <c r="B266" s="15" t="s">
        <v>876</v>
      </c>
      <c r="C266" s="83">
        <f>_xll.BDP(B266&amp;" Equity",$C$6)</f>
        <v>23265135654.649998</v>
      </c>
      <c r="D266" s="16" t="str">
        <f>_xll.BDP(B266&amp;" Equity",$D$6)</f>
        <v>Consumer Staples</v>
      </c>
      <c r="E266" s="15" t="str">
        <f>_xll.BDP(B266&amp;" Equity",$E$6)</f>
        <v>Kellogg Co</v>
      </c>
    </row>
    <row r="267" spans="2:5" x14ac:dyDescent="0.25">
      <c r="B267" s="15" t="s">
        <v>877</v>
      </c>
      <c r="C267" s="83">
        <f>_xll.BDP(B267&amp;" Equity",$C$6)</f>
        <v>18330503000</v>
      </c>
      <c r="D267" s="16" t="str">
        <f>_xll.BDP(B267&amp;" Equity",$D$6)</f>
        <v>Financials</v>
      </c>
      <c r="E267" s="15" t="str">
        <f>_xll.BDP(B267&amp;" Equity",$E$6)</f>
        <v>KeyCorp</v>
      </c>
    </row>
    <row r="268" spans="2:5" x14ac:dyDescent="0.25">
      <c r="B268" s="15" t="s">
        <v>878</v>
      </c>
      <c r="C268" s="83">
        <f>_xll.BDP(B268&amp;" Equity",$C$6)</f>
        <v>31941427235.400002</v>
      </c>
      <c r="D268" s="16" t="str">
        <f>_xll.BDP(B268&amp;" Equity",$D$6)</f>
        <v>Industrials</v>
      </c>
      <c r="E268" s="15" t="str">
        <f>_xll.BDP(B268&amp;" Equity",$E$6)</f>
        <v>Keysight Technologies Inc</v>
      </c>
    </row>
    <row r="269" spans="2:5" x14ac:dyDescent="0.25">
      <c r="B269" s="15" t="s">
        <v>879</v>
      </c>
      <c r="C269" s="83">
        <f>_xll.BDP(B269&amp;" Equity",$C$6)</f>
        <v>48133630794.380005</v>
      </c>
      <c r="D269" s="16" t="str">
        <f>_xll.BDP(B269&amp;" Equity",$D$6)</f>
        <v>Consumer Staples</v>
      </c>
      <c r="E269" s="15" t="str">
        <f>_xll.BDP(B269&amp;" Equity",$E$6)</f>
        <v>Kraft Heinz Co/The</v>
      </c>
    </row>
    <row r="270" spans="2:5" x14ac:dyDescent="0.25">
      <c r="B270" s="15" t="s">
        <v>880</v>
      </c>
      <c r="C270" s="83">
        <f>_xll.BDP(B270&amp;" Equity",$C$6)</f>
        <v>13621599758.724998</v>
      </c>
      <c r="D270" s="16" t="str">
        <f>_xll.BDP(B270&amp;" Equity",$D$6)</f>
        <v>Real Estate</v>
      </c>
      <c r="E270" s="15" t="str">
        <f>_xll.BDP(B270&amp;" Equity",$E$6)</f>
        <v>Kimco Realty Corp</v>
      </c>
    </row>
    <row r="271" spans="2:5" x14ac:dyDescent="0.25">
      <c r="B271" s="15" t="s">
        <v>881</v>
      </c>
      <c r="C271" s="83">
        <f>_xll.BDP(B271&amp;" Equity",$C$6)</f>
        <v>56213090600.519997</v>
      </c>
      <c r="D271" s="16" t="str">
        <f>_xll.BDP(B271&amp;" Equity",$D$6)</f>
        <v>Technology</v>
      </c>
      <c r="E271" s="15" t="str">
        <f>_xll.BDP(B271&amp;" Equity",$E$6)</f>
        <v>KLA Corp</v>
      </c>
    </row>
    <row r="272" spans="2:5" x14ac:dyDescent="0.25">
      <c r="B272" s="15" t="s">
        <v>882</v>
      </c>
      <c r="C272" s="83">
        <f>_xll.BDP(B272&amp;" Equity",$C$6)</f>
        <v>44113591606.740005</v>
      </c>
      <c r="D272" s="16" t="str">
        <f>_xll.BDP(B272&amp;" Equity",$D$6)</f>
        <v>Consumer Staples</v>
      </c>
      <c r="E272" s="15" t="str">
        <f>_xll.BDP(B272&amp;" Equity",$E$6)</f>
        <v>Kimberly-Clark Corp</v>
      </c>
    </row>
    <row r="273" spans="2:5" x14ac:dyDescent="0.25">
      <c r="B273" s="15" t="s">
        <v>883</v>
      </c>
      <c r="C273" s="83">
        <f>_xll.BDP(B273&amp;" Equity",$C$6)</f>
        <v>40504312119.419998</v>
      </c>
      <c r="D273" s="16" t="str">
        <f>_xll.BDP(B273&amp;" Equity",$D$6)</f>
        <v>Energy</v>
      </c>
      <c r="E273" s="15" t="str">
        <f>_xll.BDP(B273&amp;" Equity",$E$6)</f>
        <v>Kinder Morgan Inc</v>
      </c>
    </row>
    <row r="274" spans="2:5" x14ac:dyDescent="0.25">
      <c r="B274" s="15" t="s">
        <v>884</v>
      </c>
      <c r="C274" s="83">
        <f>_xll.BDP(B274&amp;" Equity",$C$6)</f>
        <v>12144105898.149998</v>
      </c>
      <c r="D274" s="16" t="str">
        <f>_xll.BDP(B274&amp;" Equity",$D$6)</f>
        <v>Consumer Discretionary</v>
      </c>
      <c r="E274" s="15" t="str">
        <f>_xll.BDP(B274&amp;" Equity",$E$6)</f>
        <v>CarMax Inc</v>
      </c>
    </row>
    <row r="275" spans="2:5" x14ac:dyDescent="0.25">
      <c r="B275" s="15" t="s">
        <v>885</v>
      </c>
      <c r="C275" s="83">
        <f>_xll.BDP(B275&amp;" Equity",$C$6)</f>
        <v>259427550707.36002</v>
      </c>
      <c r="D275" s="16" t="str">
        <f>_xll.BDP(B275&amp;" Equity",$D$6)</f>
        <v>Consumer Staples</v>
      </c>
      <c r="E275" s="15" t="str">
        <f>_xll.BDP(B275&amp;" Equity",$E$6)</f>
        <v>Coca-Cola Co/The</v>
      </c>
    </row>
    <row r="276" spans="2:5" x14ac:dyDescent="0.25">
      <c r="B276" s="15" t="s">
        <v>886</v>
      </c>
      <c r="C276" s="83">
        <f>_xll.BDP(B276&amp;" Equity",$C$6)</f>
        <v>31592798453.124996</v>
      </c>
      <c r="D276" s="16" t="str">
        <f>_xll.BDP(B276&amp;" Equity",$D$6)</f>
        <v>Consumer Staples</v>
      </c>
      <c r="E276" s="15" t="str">
        <f>_xll.BDP(B276&amp;" Equity",$E$6)</f>
        <v>Kroger Co/The</v>
      </c>
    </row>
    <row r="277" spans="2:5" x14ac:dyDescent="0.25">
      <c r="B277" s="15" t="s">
        <v>887</v>
      </c>
      <c r="C277" s="83" t="str">
        <f>_xll.BDP(B277&amp;" Equity",$C$6)</f>
        <v>#N/A N/A</v>
      </c>
      <c r="D277" s="16" t="str">
        <f>_xll.BDP(B277&amp;" Equity",$D$6)</f>
        <v>Industrials</v>
      </c>
      <c r="E277" s="15" t="str">
        <f>_xll.BDP(B277&amp;" Equity",$E$6)</f>
        <v>Kansas City Southern/Old</v>
      </c>
    </row>
    <row r="278" spans="2:5" x14ac:dyDescent="0.25">
      <c r="B278" s="15" t="s">
        <v>888</v>
      </c>
      <c r="C278" s="83">
        <f>_xll.BDP(B278&amp;" Equity",$C$6)</f>
        <v>14357213834.439999</v>
      </c>
      <c r="D278" s="16" t="str">
        <f>_xll.BDP(B278&amp;" Equity",$D$6)</f>
        <v>Financials</v>
      </c>
      <c r="E278" s="15" t="str">
        <f>_xll.BDP(B278&amp;" Equity",$E$6)</f>
        <v>Loews Corp</v>
      </c>
    </row>
    <row r="279" spans="2:5" x14ac:dyDescent="0.25">
      <c r="B279" s="15" t="s">
        <v>889</v>
      </c>
      <c r="C279" s="83">
        <f>_xll.BDP(B279&amp;" Equity",$C$6)</f>
        <v>13421547601.83</v>
      </c>
      <c r="D279" s="16" t="str">
        <f>_xll.BDP(B279&amp;" Equity",$D$6)</f>
        <v>Technology</v>
      </c>
      <c r="E279" s="15" t="str">
        <f>_xll.BDP(B279&amp;" Equity",$E$6)</f>
        <v>Leidos Holdings Inc</v>
      </c>
    </row>
    <row r="280" spans="2:5" x14ac:dyDescent="0.25">
      <c r="B280" s="15" t="s">
        <v>890</v>
      </c>
      <c r="C280" s="83">
        <f>_xll.BDP(B280&amp;" Equity",$C$6)</f>
        <v>4797975997.4299994</v>
      </c>
      <c r="D280" s="16" t="str">
        <f>_xll.BDP(B280&amp;" Equity",$D$6)</f>
        <v>Consumer Discretionary</v>
      </c>
      <c r="E280" s="15" t="str">
        <f>_xll.BDP(B280&amp;" Equity",$E$6)</f>
        <v>Leggett &amp; Platt Inc</v>
      </c>
    </row>
    <row r="281" spans="2:5" x14ac:dyDescent="0.25">
      <c r="B281" s="15" t="s">
        <v>891</v>
      </c>
      <c r="C281" s="83">
        <f>_xll.BDP(B281&amp;" Equity",$C$6)</f>
        <v>29098618565.000996</v>
      </c>
      <c r="D281" s="16" t="str">
        <f>_xll.BDP(B281&amp;" Equity",$D$6)</f>
        <v>Consumer Discretionary</v>
      </c>
      <c r="E281" s="15" t="str">
        <f>_xll.BDP(B281&amp;" Equity",$E$6)</f>
        <v>Lennar Corp</v>
      </c>
    </row>
    <row r="282" spans="2:5" x14ac:dyDescent="0.25">
      <c r="B282" s="15" t="s">
        <v>892</v>
      </c>
      <c r="C282" s="83">
        <f>_xll.BDP(B282&amp;" Equity",$C$6)</f>
        <v>22040136000</v>
      </c>
      <c r="D282" s="16" t="str">
        <f>_xll.BDP(B282&amp;" Equity",$D$6)</f>
        <v>Health Care</v>
      </c>
      <c r="E282" s="15" t="str">
        <f>_xll.BDP(B282&amp;" Equity",$E$6)</f>
        <v>Laboratory Corp of America Hol</v>
      </c>
    </row>
    <row r="283" spans="2:5" x14ac:dyDescent="0.25">
      <c r="B283" s="15" t="s">
        <v>893</v>
      </c>
      <c r="C283" s="83">
        <f>_xll.BDP(B283&amp;" Equity",$C$6)</f>
        <v>40140717241.900002</v>
      </c>
      <c r="D283" s="16" t="str">
        <f>_xll.BDP(B283&amp;" Equity",$D$6)</f>
        <v>Industrials</v>
      </c>
      <c r="E283" s="15" t="str">
        <f>_xll.BDP(B283&amp;" Equity",$E$6)</f>
        <v>L3Harris Technologies Inc</v>
      </c>
    </row>
    <row r="284" spans="2:5" x14ac:dyDescent="0.25">
      <c r="B284" s="15" t="s">
        <v>894</v>
      </c>
      <c r="C284" s="83">
        <f>_xll.BDP(B284&amp;" Equity",$C$6)</f>
        <v>157470936279.47</v>
      </c>
      <c r="D284" s="16" t="str">
        <f>_xll.BDP(B284&amp;" Equity",$D$6)</f>
        <v>Basic Materials</v>
      </c>
      <c r="E284" s="15" t="str">
        <f>_xll.BDP(B284&amp;" Equity",$E$6)</f>
        <v>Linde PLC</v>
      </c>
    </row>
    <row r="285" spans="2:5" x14ac:dyDescent="0.25">
      <c r="B285" s="15" t="s">
        <v>895</v>
      </c>
      <c r="C285" s="83">
        <f>_xll.BDP(B285&amp;" Equity",$C$6)</f>
        <v>15092714902.65</v>
      </c>
      <c r="D285" s="16" t="str">
        <f>_xll.BDP(B285&amp;" Equity",$D$6)</f>
        <v>Consumer Discretionary</v>
      </c>
      <c r="E285" s="15" t="str">
        <f>_xll.BDP(B285&amp;" Equity",$E$6)</f>
        <v>LKQ Corp</v>
      </c>
    </row>
    <row r="286" spans="2:5" x14ac:dyDescent="0.25">
      <c r="B286" s="15" t="s">
        <v>896</v>
      </c>
      <c r="C286" s="83">
        <f>_xll.BDP(B286&amp;" Equity",$C$6)</f>
        <v>319459311759</v>
      </c>
      <c r="D286" s="16" t="str">
        <f>_xll.BDP(B286&amp;" Equity",$D$6)</f>
        <v>Health Care</v>
      </c>
      <c r="E286" s="15" t="str">
        <f>_xll.BDP(B286&amp;" Equity",$E$6)</f>
        <v>Eli Lilly &amp; Co</v>
      </c>
    </row>
    <row r="287" spans="2:5" x14ac:dyDescent="0.25">
      <c r="B287" s="15" t="s">
        <v>897</v>
      </c>
      <c r="C287" s="83">
        <f>_xll.BDP(B287&amp;" Equity",$C$6)</f>
        <v>118766856002.58</v>
      </c>
      <c r="D287" s="16" t="str">
        <f>_xll.BDP(B287&amp;" Equity",$D$6)</f>
        <v>Industrials</v>
      </c>
      <c r="E287" s="15" t="str">
        <f>_xll.BDP(B287&amp;" Equity",$E$6)</f>
        <v>Lockheed Martin Corp</v>
      </c>
    </row>
    <row r="288" spans="2:5" x14ac:dyDescent="0.25">
      <c r="B288" s="15" t="s">
        <v>898</v>
      </c>
      <c r="C288" s="83">
        <f>_xll.BDP(B288&amp;" Equity",$C$6)</f>
        <v>5826088425.5199995</v>
      </c>
      <c r="D288" s="16" t="str">
        <f>_xll.BDP(B288&amp;" Equity",$D$6)</f>
        <v>Financials</v>
      </c>
      <c r="E288" s="15" t="str">
        <f>_xll.BDP(B288&amp;" Equity",$E$6)</f>
        <v>Lincoln National Corp</v>
      </c>
    </row>
    <row r="289" spans="2:5" x14ac:dyDescent="0.25">
      <c r="B289" s="15" t="s">
        <v>899</v>
      </c>
      <c r="C289" s="83">
        <f>_xll.BDP(B289&amp;" Equity",$C$6)</f>
        <v>13364402229.200001</v>
      </c>
      <c r="D289" s="16" t="str">
        <f>_xll.BDP(B289&amp;" Equity",$D$6)</f>
        <v>Utilities</v>
      </c>
      <c r="E289" s="15" t="str">
        <f>_xll.BDP(B289&amp;" Equity",$E$6)</f>
        <v>Alliant Energy Corp</v>
      </c>
    </row>
    <row r="290" spans="2:5" x14ac:dyDescent="0.25">
      <c r="B290" s="15" t="s">
        <v>900</v>
      </c>
      <c r="C290" s="83">
        <f>_xll.BDP(B290&amp;" Equity",$C$6)</f>
        <v>130216652500.5</v>
      </c>
      <c r="D290" s="16" t="str">
        <f>_xll.BDP(B290&amp;" Equity",$D$6)</f>
        <v>Consumer Discretionary</v>
      </c>
      <c r="E290" s="15" t="str">
        <f>_xll.BDP(B290&amp;" Equity",$E$6)</f>
        <v>Lowe's Cos Inc</v>
      </c>
    </row>
    <row r="291" spans="2:5" x14ac:dyDescent="0.25">
      <c r="B291" s="15" t="s">
        <v>901</v>
      </c>
      <c r="C291" s="83">
        <f>_xll.BDP(B291&amp;" Equity",$C$6)</f>
        <v>70242392957.039993</v>
      </c>
      <c r="D291" s="16" t="str">
        <f>_xll.BDP(B291&amp;" Equity",$D$6)</f>
        <v>Technology</v>
      </c>
      <c r="E291" s="15" t="str">
        <f>_xll.BDP(B291&amp;" Equity",$E$6)</f>
        <v>Lam Research Corp</v>
      </c>
    </row>
    <row r="292" spans="2:5" x14ac:dyDescent="0.25">
      <c r="B292" s="15" t="s">
        <v>1434</v>
      </c>
      <c r="C292" s="83">
        <f>_xll.BDP(B292&amp;" Equity",$C$6)</f>
        <v>5338447469.8799992</v>
      </c>
      <c r="D292" s="16" t="str">
        <f>_xll.BDP(B292&amp;" Equity",$D$6)</f>
        <v>Telecommunications</v>
      </c>
      <c r="E292" s="15" t="str">
        <f>_xll.BDP(B292&amp;" Equity",$E$6)</f>
        <v>Lumen Technologies Inc</v>
      </c>
    </row>
    <row r="293" spans="2:5" x14ac:dyDescent="0.25">
      <c r="B293" s="15" t="s">
        <v>902</v>
      </c>
      <c r="C293" s="83">
        <f>_xll.BDP(B293&amp;" Equity",$C$6)</f>
        <v>21428509824.360004</v>
      </c>
      <c r="D293" s="16" t="str">
        <f>_xll.BDP(B293&amp;" Equity",$D$6)</f>
        <v>Consumer Discretionary</v>
      </c>
      <c r="E293" s="15" t="str">
        <f>_xll.BDP(B293&amp;" Equity",$E$6)</f>
        <v>Southwest Airlines Co</v>
      </c>
    </row>
    <row r="294" spans="2:5" x14ac:dyDescent="0.25">
      <c r="B294" s="15" t="s">
        <v>903</v>
      </c>
      <c r="C294" s="83">
        <f>_xll.BDP(B294&amp;" Equity",$C$6)</f>
        <v>43792864158.299995</v>
      </c>
      <c r="D294" s="16" t="str">
        <f>_xll.BDP(B294&amp;" Equity",$D$6)</f>
        <v>Consumer Discretionary</v>
      </c>
      <c r="E294" s="15" t="str">
        <f>_xll.BDP(B294&amp;" Equity",$E$6)</f>
        <v>Las Vegas Sands Corp</v>
      </c>
    </row>
    <row r="295" spans="2:5" x14ac:dyDescent="0.25">
      <c r="B295" s="15" t="s">
        <v>904</v>
      </c>
      <c r="C295" s="83">
        <f>_xll.BDP(B295&amp;" Equity",$C$6)</f>
        <v>14233117468.700001</v>
      </c>
      <c r="D295" s="16" t="str">
        <f>_xll.BDP(B295&amp;" Equity",$D$6)</f>
        <v>Consumer Staples</v>
      </c>
      <c r="E295" s="15" t="str">
        <f>_xll.BDP(B295&amp;" Equity",$E$6)</f>
        <v>Lamb Weston Holdings Inc</v>
      </c>
    </row>
    <row r="296" spans="2:5" x14ac:dyDescent="0.25">
      <c r="B296" s="15" t="s">
        <v>905</v>
      </c>
      <c r="C296" s="83">
        <f>_xll.BDP(B296&amp;" Equity",$C$6)</f>
        <v>31677420000</v>
      </c>
      <c r="D296" s="16" t="str">
        <f>_xll.BDP(B296&amp;" Equity",$D$6)</f>
        <v>Basic Materials</v>
      </c>
      <c r="E296" s="15" t="str">
        <f>_xll.BDP(B296&amp;" Equity",$E$6)</f>
        <v>LyondellBasell Industries NV</v>
      </c>
    </row>
    <row r="297" spans="2:5" x14ac:dyDescent="0.25">
      <c r="B297" s="15" t="s">
        <v>906</v>
      </c>
      <c r="C297" s="83">
        <f>_xll.BDP(B297&amp;" Equity",$C$6)</f>
        <v>18394199959.93</v>
      </c>
      <c r="D297" s="16" t="str">
        <f>_xll.BDP(B297&amp;" Equity",$D$6)</f>
        <v>Consumer Discretionary</v>
      </c>
      <c r="E297" s="15" t="str">
        <f>_xll.BDP(B297&amp;" Equity",$E$6)</f>
        <v>Live Nation Entertainment Inc</v>
      </c>
    </row>
    <row r="298" spans="2:5" x14ac:dyDescent="0.25">
      <c r="B298" s="15" t="s">
        <v>907</v>
      </c>
      <c r="C298" s="83">
        <f>_xll.BDP(B298&amp;" Equity",$C$6)</f>
        <v>353299360000</v>
      </c>
      <c r="D298" s="16" t="str">
        <f>_xll.BDP(B298&amp;" Equity",$D$6)</f>
        <v>Industrials</v>
      </c>
      <c r="E298" s="15" t="str">
        <f>_xll.BDP(B298&amp;" Equity",$E$6)</f>
        <v>Mastercard Inc</v>
      </c>
    </row>
    <row r="299" spans="2:5" x14ac:dyDescent="0.25">
      <c r="B299" s="15" t="s">
        <v>908</v>
      </c>
      <c r="C299" s="83">
        <f>_xll.BDP(B299&amp;" Equity",$C$6)</f>
        <v>19856273245.099998</v>
      </c>
      <c r="D299" s="16" t="str">
        <f>_xll.BDP(B299&amp;" Equity",$D$6)</f>
        <v>Real Estate</v>
      </c>
      <c r="E299" s="15" t="str">
        <f>_xll.BDP(B299&amp;" Equity",$E$6)</f>
        <v>Mid-America Apartment Communit</v>
      </c>
    </row>
    <row r="300" spans="2:5" x14ac:dyDescent="0.25">
      <c r="B300" s="15" t="s">
        <v>909</v>
      </c>
      <c r="C300" s="83">
        <f>_xll.BDP(B300&amp;" Equity",$C$6)</f>
        <v>54625241015.409996</v>
      </c>
      <c r="D300" s="16" t="str">
        <f>_xll.BDP(B300&amp;" Equity",$D$6)</f>
        <v>Consumer Discretionary</v>
      </c>
      <c r="E300" s="15" t="str">
        <f>_xll.BDP(B300&amp;" Equity",$E$6)</f>
        <v>Marriott International Inc/MD</v>
      </c>
    </row>
    <row r="301" spans="2:5" x14ac:dyDescent="0.25">
      <c r="B301" s="15" t="s">
        <v>910</v>
      </c>
      <c r="C301" s="83">
        <f>_xll.BDP(B301&amp;" Equity",$C$6)</f>
        <v>12180827933.23</v>
      </c>
      <c r="D301" s="16" t="str">
        <f>_xll.BDP(B301&amp;" Equity",$D$6)</f>
        <v>Industrials</v>
      </c>
      <c r="E301" s="15" t="str">
        <f>_xll.BDP(B301&amp;" Equity",$E$6)</f>
        <v>Masco Corp</v>
      </c>
    </row>
    <row r="302" spans="2:5" x14ac:dyDescent="0.25">
      <c r="B302" s="15" t="s">
        <v>911</v>
      </c>
      <c r="C302" s="83">
        <f>_xll.BDP(B302&amp;" Equity",$C$6)</f>
        <v>194150925291.36002</v>
      </c>
      <c r="D302" s="16" t="str">
        <f>_xll.BDP(B302&amp;" Equity",$D$6)</f>
        <v>Consumer Discretionary</v>
      </c>
      <c r="E302" s="15" t="str">
        <f>_xll.BDP(B302&amp;" Equity",$E$6)</f>
        <v>McDonald's Corp</v>
      </c>
    </row>
    <row r="303" spans="2:5" x14ac:dyDescent="0.25">
      <c r="B303" s="15" t="s">
        <v>912</v>
      </c>
      <c r="C303" s="83">
        <f>_xll.BDP(B303&amp;" Equity",$C$6)</f>
        <v>46787247562.769997</v>
      </c>
      <c r="D303" s="16" t="str">
        <f>_xll.BDP(B303&amp;" Equity",$D$6)</f>
        <v>Technology</v>
      </c>
      <c r="E303" s="15" t="str">
        <f>_xll.BDP(B303&amp;" Equity",$E$6)</f>
        <v>Microchip Technology Inc</v>
      </c>
    </row>
    <row r="304" spans="2:5" x14ac:dyDescent="0.25">
      <c r="B304" s="15" t="s">
        <v>913</v>
      </c>
      <c r="C304" s="83">
        <f>_xll.BDP(B304&amp;" Equity",$C$6)</f>
        <v>49450124261.970001</v>
      </c>
      <c r="D304" s="16" t="str">
        <f>_xll.BDP(B304&amp;" Equity",$D$6)</f>
        <v>Consumer Staples</v>
      </c>
      <c r="E304" s="15" t="str">
        <f>_xll.BDP(B304&amp;" Equity",$E$6)</f>
        <v>McKesson Corp</v>
      </c>
    </row>
    <row r="305" spans="2:5" x14ac:dyDescent="0.25">
      <c r="B305" s="15" t="s">
        <v>914</v>
      </c>
      <c r="C305" s="83">
        <f>_xll.BDP(B305&amp;" Equity",$C$6)</f>
        <v>57973639999.999992</v>
      </c>
      <c r="D305" s="16" t="str">
        <f>_xll.BDP(B305&amp;" Equity",$D$6)</f>
        <v>Financials</v>
      </c>
      <c r="E305" s="15" t="str">
        <f>_xll.BDP(B305&amp;" Equity",$E$6)</f>
        <v>Moody's Corp</v>
      </c>
    </row>
    <row r="306" spans="2:5" x14ac:dyDescent="0.25">
      <c r="B306" s="15" t="s">
        <v>915</v>
      </c>
      <c r="C306" s="83">
        <f>_xll.BDP(B306&amp;" Equity",$C$6)</f>
        <v>89569259979.300018</v>
      </c>
      <c r="D306" s="16" t="str">
        <f>_xll.BDP(B306&amp;" Equity",$D$6)</f>
        <v>Consumer Staples</v>
      </c>
      <c r="E306" s="15" t="str">
        <f>_xll.BDP(B306&amp;" Equity",$E$6)</f>
        <v>Mondelez International Inc</v>
      </c>
    </row>
    <row r="307" spans="2:5" x14ac:dyDescent="0.25">
      <c r="B307" s="15" t="s">
        <v>916</v>
      </c>
      <c r="C307" s="83">
        <f>_xll.BDP(B307&amp;" Equity",$C$6)</f>
        <v>113943216915.48</v>
      </c>
      <c r="D307" s="16" t="str">
        <f>_xll.BDP(B307&amp;" Equity",$D$6)</f>
        <v>Health Care</v>
      </c>
      <c r="E307" s="15" t="str">
        <f>_xll.BDP(B307&amp;" Equity",$E$6)</f>
        <v>Medtronic PLC</v>
      </c>
    </row>
    <row r="308" spans="2:5" x14ac:dyDescent="0.25">
      <c r="B308" s="15" t="s">
        <v>917</v>
      </c>
      <c r="C308" s="83">
        <f>_xll.BDP(B308&amp;" Equity",$C$6)</f>
        <v>53944884000</v>
      </c>
      <c r="D308" s="16" t="str">
        <f>_xll.BDP(B308&amp;" Equity",$D$6)</f>
        <v>Financials</v>
      </c>
      <c r="E308" s="15" t="str">
        <f>_xll.BDP(B308&amp;" Equity",$E$6)</f>
        <v>MetLife Inc</v>
      </c>
    </row>
    <row r="309" spans="2:5" x14ac:dyDescent="0.25">
      <c r="B309" s="15" t="s">
        <v>918</v>
      </c>
      <c r="C309" s="83">
        <f>_xll.BDP(B309&amp;" Equity",$C$6)</f>
        <v>15760192947.839998</v>
      </c>
      <c r="D309" s="16" t="str">
        <f>_xll.BDP(B309&amp;" Equity",$D$6)</f>
        <v>Consumer Discretionary</v>
      </c>
      <c r="E309" s="15" t="str">
        <f>_xll.BDP(B309&amp;" Equity",$E$6)</f>
        <v>MGM Resorts International</v>
      </c>
    </row>
    <row r="310" spans="2:5" x14ac:dyDescent="0.25">
      <c r="B310" s="15" t="s">
        <v>919</v>
      </c>
      <c r="C310" s="83">
        <f>_xll.BDP(B310&amp;" Equity",$C$6)</f>
        <v>7708584102.5600004</v>
      </c>
      <c r="D310" s="16" t="str">
        <f>_xll.BDP(B310&amp;" Equity",$D$6)</f>
        <v>Industrials</v>
      </c>
      <c r="E310" s="15" t="str">
        <f>_xll.BDP(B310&amp;" Equity",$E$6)</f>
        <v>Mohawk Industries Inc</v>
      </c>
    </row>
    <row r="311" spans="2:5" x14ac:dyDescent="0.25">
      <c r="B311" s="15" t="s">
        <v>920</v>
      </c>
      <c r="C311" s="83">
        <f>_xll.BDP(B311&amp;" Equity",$C$6)</f>
        <v>20035306931.549999</v>
      </c>
      <c r="D311" s="16" t="str">
        <f>_xll.BDP(B311&amp;" Equity",$D$6)</f>
        <v>Consumer Staples</v>
      </c>
      <c r="E311" s="15" t="str">
        <f>_xll.BDP(B311&amp;" Equity",$E$6)</f>
        <v>McCormick &amp; Co Inc/MD</v>
      </c>
    </row>
    <row r="312" spans="2:5" x14ac:dyDescent="0.25">
      <c r="B312" s="15" t="s">
        <v>921</v>
      </c>
      <c r="C312" s="83">
        <f>_xll.BDP(B312&amp;" Equity",$C$6)</f>
        <v>13083688779.49</v>
      </c>
      <c r="D312" s="16" t="str">
        <f>_xll.BDP(B312&amp;" Equity",$D$6)</f>
        <v>Financials</v>
      </c>
      <c r="E312" s="15" t="str">
        <f>_xll.BDP(B312&amp;" Equity",$E$6)</f>
        <v>MarketAxess Holdings Inc</v>
      </c>
    </row>
    <row r="313" spans="2:5" x14ac:dyDescent="0.25">
      <c r="B313" s="15" t="s">
        <v>922</v>
      </c>
      <c r="C313" s="83">
        <f>_xll.BDP(B313&amp;" Equity",$C$6)</f>
        <v>21993765628.68</v>
      </c>
      <c r="D313" s="16" t="str">
        <f>_xll.BDP(B313&amp;" Equity",$D$6)</f>
        <v>Industrials</v>
      </c>
      <c r="E313" s="15" t="str">
        <f>_xll.BDP(B313&amp;" Equity",$E$6)</f>
        <v>Martin Marietta Materials Inc</v>
      </c>
    </row>
    <row r="314" spans="2:5" x14ac:dyDescent="0.25">
      <c r="B314" s="15" t="s">
        <v>923</v>
      </c>
      <c r="C314" s="83">
        <f>_xll.BDP(B314&amp;" Equity",$C$6)</f>
        <v>85288834556.699997</v>
      </c>
      <c r="D314" s="16" t="str">
        <f>_xll.BDP(B314&amp;" Equity",$D$6)</f>
        <v>Financials</v>
      </c>
      <c r="E314" s="15" t="str">
        <f>_xll.BDP(B314&amp;" Equity",$E$6)</f>
        <v>Marsh &amp; McLennan Cos Inc</v>
      </c>
    </row>
    <row r="315" spans="2:5" x14ac:dyDescent="0.25">
      <c r="B315" s="15" t="s">
        <v>924</v>
      </c>
      <c r="C315" s="83">
        <f>_xll.BDP(B315&amp;" Equity",$C$6)</f>
        <v>64079486135.950005</v>
      </c>
      <c r="D315" s="16" t="str">
        <f>_xll.BDP(B315&amp;" Equity",$D$6)</f>
        <v>Industrials</v>
      </c>
      <c r="E315" s="15" t="str">
        <f>_xll.BDP(B315&amp;" Equity",$E$6)</f>
        <v>3M Co</v>
      </c>
    </row>
    <row r="316" spans="2:5" x14ac:dyDescent="0.25">
      <c r="B316" s="15" t="s">
        <v>925</v>
      </c>
      <c r="C316" s="83">
        <f>_xll.BDP(B316&amp;" Equity",$C$6)</f>
        <v>53374371507.599991</v>
      </c>
      <c r="D316" s="16" t="str">
        <f>_xll.BDP(B316&amp;" Equity",$D$6)</f>
        <v>Consumer Staples</v>
      </c>
      <c r="E316" s="15" t="str">
        <f>_xll.BDP(B316&amp;" Equity",$E$6)</f>
        <v>Monster Beverage Corp</v>
      </c>
    </row>
    <row r="317" spans="2:5" x14ac:dyDescent="0.25">
      <c r="B317" s="15" t="s">
        <v>926</v>
      </c>
      <c r="C317" s="83">
        <f>_xll.BDP(B317&amp;" Equity",$C$6)</f>
        <v>83741550321.799988</v>
      </c>
      <c r="D317" s="16" t="str">
        <f>_xll.BDP(B317&amp;" Equity",$D$6)</f>
        <v>Consumer Staples</v>
      </c>
      <c r="E317" s="15" t="str">
        <f>_xll.BDP(B317&amp;" Equity",$E$6)</f>
        <v>Altria Group Inc</v>
      </c>
    </row>
    <row r="318" spans="2:5" x14ac:dyDescent="0.25">
      <c r="B318" s="15" t="s">
        <v>927</v>
      </c>
      <c r="C318" s="83">
        <f>_xll.BDP(B318&amp;" Equity",$C$6)</f>
        <v>16938931441.5</v>
      </c>
      <c r="D318" s="16" t="str">
        <f>_xll.BDP(B318&amp;" Equity",$D$6)</f>
        <v>Basic Materials</v>
      </c>
      <c r="E318" s="15" t="str">
        <f>_xll.BDP(B318&amp;" Equity",$E$6)</f>
        <v>Mosaic Co/The</v>
      </c>
    </row>
    <row r="319" spans="2:5" x14ac:dyDescent="0.25">
      <c r="B319" s="15" t="s">
        <v>928</v>
      </c>
      <c r="C319" s="83">
        <f>_xll.BDP(B319&amp;" Equity",$C$6)</f>
        <v>53708531461.799995</v>
      </c>
      <c r="D319" s="16" t="str">
        <f>_xll.BDP(B319&amp;" Equity",$D$6)</f>
        <v>Energy</v>
      </c>
      <c r="E319" s="15" t="str">
        <f>_xll.BDP(B319&amp;" Equity",$E$6)</f>
        <v>Marathon Petroleum Corp</v>
      </c>
    </row>
    <row r="320" spans="2:5" x14ac:dyDescent="0.25">
      <c r="B320" s="15" t="s">
        <v>1435</v>
      </c>
      <c r="C320" s="83">
        <f>_xll.BDP(B320&amp;" Equity",$C$6)</f>
        <v>21352038120</v>
      </c>
      <c r="D320" s="16" t="str">
        <f>_xll.BDP(B320&amp;" Equity",$D$6)</f>
        <v>Technology</v>
      </c>
      <c r="E320" s="15" t="str">
        <f>_xll.BDP(B320&amp;" Equity",$E$6)</f>
        <v>Monolithic Power Systems Inc</v>
      </c>
    </row>
    <row r="321" spans="2:5" x14ac:dyDescent="0.25">
      <c r="B321" s="15" t="s">
        <v>929</v>
      </c>
      <c r="C321" s="83">
        <f>_xll.BDP(B321&amp;" Equity",$C$6)</f>
        <v>264315030289.50003</v>
      </c>
      <c r="D321" s="16" t="str">
        <f>_xll.BDP(B321&amp;" Equity",$D$6)</f>
        <v>Health Care</v>
      </c>
      <c r="E321" s="15" t="str">
        <f>_xll.BDP(B321&amp;" Equity",$E$6)</f>
        <v>Merck &amp; Co Inc</v>
      </c>
    </row>
    <row r="322" spans="2:5" x14ac:dyDescent="0.25">
      <c r="B322" s="15" t="s">
        <v>1464</v>
      </c>
      <c r="C322" s="83">
        <f>_xll.BDP(B322&amp;" Equity",$C$6)</f>
        <v>66288419023.604988</v>
      </c>
      <c r="D322" s="16" t="str">
        <f>_xll.BDP(B322&amp;" Equity",$D$6)</f>
        <v>Health Care</v>
      </c>
      <c r="E322" s="15" t="str">
        <f>_xll.BDP(B322&amp;" Equity",$E$6)</f>
        <v>Moderna Inc</v>
      </c>
    </row>
    <row r="323" spans="2:5" x14ac:dyDescent="0.25">
      <c r="B323" s="15" t="s">
        <v>930</v>
      </c>
      <c r="C323" s="83">
        <f>_xll.BDP(B323&amp;" Equity",$C$6)</f>
        <v>16206931276.800001</v>
      </c>
      <c r="D323" s="16" t="str">
        <f>_xll.BDP(B323&amp;" Equity",$D$6)</f>
        <v>Energy</v>
      </c>
      <c r="E323" s="15" t="str">
        <f>_xll.BDP(B323&amp;" Equity",$E$6)</f>
        <v>Marathon Oil Corp</v>
      </c>
    </row>
    <row r="324" spans="2:5" x14ac:dyDescent="0.25">
      <c r="B324" s="15" t="s">
        <v>931</v>
      </c>
      <c r="C324" s="83">
        <f>_xll.BDP(B324&amp;" Equity",$C$6)</f>
        <v>165951843851.60999</v>
      </c>
      <c r="D324" s="16" t="str">
        <f>_xll.BDP(B324&amp;" Equity",$D$6)</f>
        <v>Financials</v>
      </c>
      <c r="E324" s="15" t="str">
        <f>_xll.BDP(B324&amp;" Equity",$E$6)</f>
        <v>Morgan Stanley</v>
      </c>
    </row>
    <row r="325" spans="2:5" x14ac:dyDescent="0.25">
      <c r="B325" s="15" t="s">
        <v>932</v>
      </c>
      <c r="C325" s="83">
        <f>_xll.BDP(B325&amp;" Equity",$C$6)</f>
        <v>44798400000</v>
      </c>
      <c r="D325" s="16" t="str">
        <f>_xll.BDP(B325&amp;" Equity",$D$6)</f>
        <v>Financials</v>
      </c>
      <c r="E325" s="15" t="str">
        <f>_xll.BDP(B325&amp;" Equity",$E$6)</f>
        <v>MSCI Inc</v>
      </c>
    </row>
    <row r="326" spans="2:5" x14ac:dyDescent="0.25">
      <c r="B326" s="15" t="s">
        <v>933</v>
      </c>
      <c r="C326" s="83">
        <f>_xll.BDP(B326&amp;" Equity",$C$6)</f>
        <v>1900328603939.5701</v>
      </c>
      <c r="D326" s="16" t="str">
        <f>_xll.BDP(B326&amp;" Equity",$D$6)</f>
        <v>Technology</v>
      </c>
      <c r="E326" s="15" t="str">
        <f>_xll.BDP(B326&amp;" Equity",$E$6)</f>
        <v>Microsoft Corp</v>
      </c>
    </row>
    <row r="327" spans="2:5" x14ac:dyDescent="0.25">
      <c r="B327" s="15" t="s">
        <v>934</v>
      </c>
      <c r="C327" s="83">
        <f>_xll.BDP(B327&amp;" Equity",$C$6)</f>
        <v>42849166370.429993</v>
      </c>
      <c r="D327" s="16" t="str">
        <f>_xll.BDP(B327&amp;" Equity",$D$6)</f>
        <v>Telecommunications</v>
      </c>
      <c r="E327" s="15" t="str">
        <f>_xll.BDP(B327&amp;" Equity",$E$6)</f>
        <v>Motorola Solutions Inc</v>
      </c>
    </row>
    <row r="328" spans="2:5" x14ac:dyDescent="0.25">
      <c r="B328" s="15" t="s">
        <v>935</v>
      </c>
      <c r="C328" s="83">
        <f>_xll.BDP(B328&amp;" Equity",$C$6)</f>
        <v>27226302591.389996</v>
      </c>
      <c r="D328" s="16" t="str">
        <f>_xll.BDP(B328&amp;" Equity",$D$6)</f>
        <v>Financials</v>
      </c>
      <c r="E328" s="15" t="str">
        <f>_xll.BDP(B328&amp;" Equity",$E$6)</f>
        <v>M&amp;T Bank Corp</v>
      </c>
    </row>
    <row r="329" spans="2:5" x14ac:dyDescent="0.25">
      <c r="B329" s="15" t="s">
        <v>1465</v>
      </c>
      <c r="C329" s="83">
        <f>_xll.BDP(B329&amp;" Equity",$C$6)</f>
        <v>13146938409.42</v>
      </c>
      <c r="D329" s="16" t="str">
        <f>_xll.BDP(B329&amp;" Equity",$D$6)</f>
        <v>Technology</v>
      </c>
      <c r="E329" s="15" t="str">
        <f>_xll.BDP(B329&amp;" Equity",$E$6)</f>
        <v>Match Group Inc</v>
      </c>
    </row>
    <row r="330" spans="2:5" x14ac:dyDescent="0.25">
      <c r="B330" s="15" t="s">
        <v>936</v>
      </c>
      <c r="C330" s="83">
        <f>_xll.BDP(B330&amp;" Equity",$C$6)</f>
        <v>35209658571.479996</v>
      </c>
      <c r="D330" s="16" t="str">
        <f>_xll.BDP(B330&amp;" Equity",$D$6)</f>
        <v>Industrials</v>
      </c>
      <c r="E330" s="15" t="str">
        <f>_xll.BDP(B330&amp;" Equity",$E$6)</f>
        <v>Mettler-Toledo International I</v>
      </c>
    </row>
    <row r="331" spans="2:5" x14ac:dyDescent="0.25">
      <c r="B331" s="15" t="s">
        <v>937</v>
      </c>
      <c r="C331" s="83">
        <f>_xll.BDP(B331&amp;" Equity",$C$6)</f>
        <v>65808857851.120003</v>
      </c>
      <c r="D331" s="16" t="str">
        <f>_xll.BDP(B331&amp;" Equity",$D$6)</f>
        <v>Technology</v>
      </c>
      <c r="E331" s="15" t="str">
        <f>_xll.BDP(B331&amp;" Equity",$E$6)</f>
        <v>Micron Technology Inc</v>
      </c>
    </row>
    <row r="332" spans="2:5" x14ac:dyDescent="0.25">
      <c r="B332" s="15" t="s">
        <v>938</v>
      </c>
      <c r="C332" s="83">
        <f>_xll.BDP(B332&amp;" Equity",$C$6)</f>
        <v>6868756430</v>
      </c>
      <c r="D332" s="16" t="str">
        <f>_xll.BDP(B332&amp;" Equity",$D$6)</f>
        <v>Consumer Discretionary</v>
      </c>
      <c r="E332" s="15" t="str">
        <f>_xll.BDP(B332&amp;" Equity",$E$6)</f>
        <v>Norwegian Cruise Line Holdings</v>
      </c>
    </row>
    <row r="333" spans="2:5" x14ac:dyDescent="0.25">
      <c r="B333" s="15" t="s">
        <v>939</v>
      </c>
      <c r="C333" s="83">
        <f>_xll.BDP(B333&amp;" Equity",$C$6)</f>
        <v>29304823725.899998</v>
      </c>
      <c r="D333" s="16" t="str">
        <f>_xll.BDP(B333&amp;" Equity",$D$6)</f>
        <v>Financials</v>
      </c>
      <c r="E333" s="15" t="str">
        <f>_xll.BDP(B333&amp;" Equity",$E$6)</f>
        <v>Nasdaq Inc</v>
      </c>
    </row>
    <row r="334" spans="2:5" x14ac:dyDescent="0.25">
      <c r="B334" s="15" t="s">
        <v>940</v>
      </c>
      <c r="C334" s="83">
        <f>_xll.BDP(B334&amp;" Equity",$C$6)</f>
        <v>148282151712.24002</v>
      </c>
      <c r="D334" s="16" t="str">
        <f>_xll.BDP(B334&amp;" Equity",$D$6)</f>
        <v>Utilities</v>
      </c>
      <c r="E334" s="15" t="str">
        <f>_xll.BDP(B334&amp;" Equity",$E$6)</f>
        <v>NextEra Energy Inc</v>
      </c>
    </row>
    <row r="335" spans="2:5" x14ac:dyDescent="0.25">
      <c r="B335" s="15" t="s">
        <v>941</v>
      </c>
      <c r="C335" s="83">
        <f>_xll.BDP(B335&amp;" Equity",$C$6)</f>
        <v>37908961792.560005</v>
      </c>
      <c r="D335" s="16" t="str">
        <f>_xll.BDP(B335&amp;" Equity",$D$6)</f>
        <v>Basic Materials</v>
      </c>
      <c r="E335" s="15" t="str">
        <f>_xll.BDP(B335&amp;" Equity",$E$6)</f>
        <v>Newmont Corp</v>
      </c>
    </row>
    <row r="336" spans="2:5" x14ac:dyDescent="0.25">
      <c r="B336" s="15" t="s">
        <v>942</v>
      </c>
      <c r="C336" s="83">
        <f>_xll.BDP(B336&amp;" Equity",$C$6)</f>
        <v>161211079444.23999</v>
      </c>
      <c r="D336" s="16" t="str">
        <f>_xll.BDP(B336&amp;" Equity",$D$6)</f>
        <v>Consumer Discretionary</v>
      </c>
      <c r="E336" s="15" t="str">
        <f>_xll.BDP(B336&amp;" Equity",$E$6)</f>
        <v>Netflix Inc</v>
      </c>
    </row>
    <row r="337" spans="2:5" x14ac:dyDescent="0.25">
      <c r="B337" s="15" t="s">
        <v>943</v>
      </c>
      <c r="C337" s="83">
        <f>_xll.BDP(B337&amp;" Equity",$C$6)</f>
        <v>10961565890.58</v>
      </c>
      <c r="D337" s="16" t="str">
        <f>_xll.BDP(B337&amp;" Equity",$D$6)</f>
        <v>Utilities</v>
      </c>
      <c r="E337" s="15" t="str">
        <f>_xll.BDP(B337&amp;" Equity",$E$6)</f>
        <v>NiSource Inc</v>
      </c>
    </row>
    <row r="338" spans="2:5" x14ac:dyDescent="0.25">
      <c r="B338" s="15" t="s">
        <v>944</v>
      </c>
      <c r="C338" s="83">
        <f>_xll.BDP(B338&amp;" Equity",$C$6)</f>
        <v>193037338568.58499</v>
      </c>
      <c r="D338" s="16" t="str">
        <f>_xll.BDP(B338&amp;" Equity",$D$6)</f>
        <v>Consumer Discretionary</v>
      </c>
      <c r="E338" s="15" t="str">
        <f>_xll.BDP(B338&amp;" Equity",$E$6)</f>
        <v>NIKE Inc</v>
      </c>
    </row>
    <row r="339" spans="2:5" x14ac:dyDescent="0.25">
      <c r="B339" s="15" t="s">
        <v>945</v>
      </c>
      <c r="C339" s="83" t="str">
        <f>_xll.BDP(B339&amp;" Equity",$C$6)</f>
        <v>#N/A N/A</v>
      </c>
      <c r="D339" s="16" t="str">
        <f>_xll.BDP(B339&amp;" Equity",$D$6)</f>
        <v>Technology</v>
      </c>
      <c r="E339" s="15" t="str">
        <f>_xll.BDP(B339&amp;" Equity",$E$6)</f>
        <v>Gen Digital Inc</v>
      </c>
    </row>
    <row r="340" spans="2:5" x14ac:dyDescent="0.25">
      <c r="B340" s="15" t="s">
        <v>946</v>
      </c>
      <c r="C340" s="83" t="str">
        <f>_xll.BDP(B340&amp;" Equity",$C$6)</f>
        <v>#N/A N/A</v>
      </c>
      <c r="D340" s="16" t="str">
        <f>_xll.BDP(B340&amp;" Equity",$D$6)</f>
        <v>Consumer Discretionary</v>
      </c>
      <c r="E340" s="15" t="str">
        <f>_xll.BDP(B340&amp;" Equity",$E$6)</f>
        <v>Nielsen Holdings Ltd</v>
      </c>
    </row>
    <row r="341" spans="2:5" x14ac:dyDescent="0.25">
      <c r="B341" s="15" t="s">
        <v>947</v>
      </c>
      <c r="C341" s="83">
        <f>_xll.BDP(B341&amp;" Equity",$C$6)</f>
        <v>68365879758.280006</v>
      </c>
      <c r="D341" s="16" t="str">
        <f>_xll.BDP(B341&amp;" Equity",$D$6)</f>
        <v>Industrials</v>
      </c>
      <c r="E341" s="15" t="str">
        <f>_xll.BDP(B341&amp;" Equity",$E$6)</f>
        <v>Northrop Grumman Corp</v>
      </c>
    </row>
    <row r="342" spans="2:5" x14ac:dyDescent="0.25">
      <c r="B342" s="15" t="s">
        <v>948</v>
      </c>
      <c r="C342" s="83">
        <f>_xll.BDP(B342&amp;" Equity",$C$6)</f>
        <v>93047080000</v>
      </c>
      <c r="D342" s="16" t="str">
        <f>_xll.BDP(B342&amp;" Equity",$D$6)</f>
        <v>Technology</v>
      </c>
      <c r="E342" s="15" t="str">
        <f>_xll.BDP(B342&amp;" Equity",$E$6)</f>
        <v>ServiceNow Inc</v>
      </c>
    </row>
    <row r="343" spans="2:5" x14ac:dyDescent="0.25">
      <c r="B343" s="15" t="s">
        <v>949</v>
      </c>
      <c r="C343" s="83">
        <f>_xll.BDP(B343&amp;" Equity",$C$6)</f>
        <v>7244550744.5500002</v>
      </c>
      <c r="D343" s="16" t="str">
        <f>_xll.BDP(B343&amp;" Equity",$D$6)</f>
        <v>Utilities</v>
      </c>
      <c r="E343" s="15" t="str">
        <f>_xll.BDP(B343&amp;" Equity",$E$6)</f>
        <v>NRG Energy Inc</v>
      </c>
    </row>
    <row r="344" spans="2:5" x14ac:dyDescent="0.25">
      <c r="B344" s="15" t="s">
        <v>950</v>
      </c>
      <c r="C344" s="83">
        <f>_xll.BDP(B344&amp;" Equity",$C$6)</f>
        <v>56007087827.760002</v>
      </c>
      <c r="D344" s="16" t="str">
        <f>_xll.BDP(B344&amp;" Equity",$D$6)</f>
        <v>Industrials</v>
      </c>
      <c r="E344" s="15" t="str">
        <f>_xll.BDP(B344&amp;" Equity",$E$6)</f>
        <v>Norfolk Southern Corp</v>
      </c>
    </row>
    <row r="345" spans="2:5" x14ac:dyDescent="0.25">
      <c r="B345" s="15" t="s">
        <v>951</v>
      </c>
      <c r="C345" s="83">
        <f>_xll.BDP(B345&amp;" Equity",$C$6)</f>
        <v>14277423434.110001</v>
      </c>
      <c r="D345" s="16" t="str">
        <f>_xll.BDP(B345&amp;" Equity",$D$6)</f>
        <v>Technology</v>
      </c>
      <c r="E345" s="15" t="str">
        <f>_xll.BDP(B345&amp;" Equity",$E$6)</f>
        <v>NetApp Inc</v>
      </c>
    </row>
    <row r="346" spans="2:5" x14ac:dyDescent="0.25">
      <c r="B346" s="15" t="s">
        <v>952</v>
      </c>
      <c r="C346" s="83">
        <f>_xll.BDP(B346&amp;" Equity",$C$6)</f>
        <v>20263762469.999996</v>
      </c>
      <c r="D346" s="16" t="str">
        <f>_xll.BDP(B346&amp;" Equity",$D$6)</f>
        <v>Financials</v>
      </c>
      <c r="E346" s="15" t="str">
        <f>_xll.BDP(B346&amp;" Equity",$E$6)</f>
        <v>Northern Trust Corp</v>
      </c>
    </row>
    <row r="347" spans="2:5" x14ac:dyDescent="0.25">
      <c r="B347" s="15" t="s">
        <v>953</v>
      </c>
      <c r="C347" s="83">
        <f>_xll.BDP(B347&amp;" Equity",$C$6)</f>
        <v>43879236158.399994</v>
      </c>
      <c r="D347" s="16" t="str">
        <f>_xll.BDP(B347&amp;" Equity",$D$6)</f>
        <v>Basic Materials</v>
      </c>
      <c r="E347" s="15" t="str">
        <f>_xll.BDP(B347&amp;" Equity",$E$6)</f>
        <v>Nucor Corp</v>
      </c>
    </row>
    <row r="348" spans="2:5" x14ac:dyDescent="0.25">
      <c r="B348" s="15" t="s">
        <v>954</v>
      </c>
      <c r="C348" s="83">
        <f>_xll.BDP(B348&amp;" Equity",$C$6)</f>
        <v>520068600000</v>
      </c>
      <c r="D348" s="16" t="str">
        <f>_xll.BDP(B348&amp;" Equity",$D$6)</f>
        <v>Technology</v>
      </c>
      <c r="E348" s="15" t="str">
        <f>_xll.BDP(B348&amp;" Equity",$E$6)</f>
        <v>NVIDIA Corp</v>
      </c>
    </row>
    <row r="349" spans="2:5" x14ac:dyDescent="0.25">
      <c r="B349" s="15" t="s">
        <v>955</v>
      </c>
      <c r="C349" s="83">
        <f>_xll.BDP(B349&amp;" Equity",$C$6)</f>
        <v>16661197207.999998</v>
      </c>
      <c r="D349" s="16" t="str">
        <f>_xll.BDP(B349&amp;" Equity",$D$6)</f>
        <v>Consumer Discretionary</v>
      </c>
      <c r="E349" s="15" t="str">
        <f>_xll.BDP(B349&amp;" Equity",$E$6)</f>
        <v>NVR Inc</v>
      </c>
    </row>
    <row r="350" spans="2:5" x14ac:dyDescent="0.25">
      <c r="B350" s="15" t="s">
        <v>956</v>
      </c>
      <c r="C350" s="83">
        <f>_xll.BDP(B350&amp;" Equity",$C$6)</f>
        <v>6452160000</v>
      </c>
      <c r="D350" s="16" t="str">
        <f>_xll.BDP(B350&amp;" Equity",$D$6)</f>
        <v>Consumer Discretionary</v>
      </c>
      <c r="E350" s="15" t="str">
        <f>_xll.BDP(B350&amp;" Equity",$E$6)</f>
        <v>Newell Brands Inc</v>
      </c>
    </row>
    <row r="351" spans="2:5" x14ac:dyDescent="0.25">
      <c r="B351" s="15" t="s">
        <v>957</v>
      </c>
      <c r="C351" s="83">
        <f>_xll.BDP(B351&amp;" Equity",$C$6)</f>
        <v>11919549974.93</v>
      </c>
      <c r="D351" s="16" t="str">
        <f>_xll.BDP(B351&amp;" Equity",$D$6)</f>
        <v>Consumer Discretionary</v>
      </c>
      <c r="E351" s="15" t="str">
        <f>_xll.BDP(B351&amp;" Equity",$E$6)</f>
        <v>News Corp</v>
      </c>
    </row>
    <row r="352" spans="2:5" x14ac:dyDescent="0.25">
      <c r="B352" s="15" t="s">
        <v>958</v>
      </c>
      <c r="C352" s="83">
        <f>_xll.BDP(B352&amp;" Equity",$C$6)</f>
        <v>11921545754.970001</v>
      </c>
      <c r="D352" s="16" t="str">
        <f>_xll.BDP(B352&amp;" Equity",$D$6)</f>
        <v>Consumer Discretionary</v>
      </c>
      <c r="E352" s="15" t="str">
        <f>_xll.BDP(B352&amp;" Equity",$E$6)</f>
        <v>News Corp</v>
      </c>
    </row>
    <row r="353" spans="2:5" x14ac:dyDescent="0.25">
      <c r="B353" s="15" t="s">
        <v>1436</v>
      </c>
      <c r="C353" s="83">
        <f>_xll.BDP(B353&amp;" Equity",$C$6)</f>
        <v>48528185606.739998</v>
      </c>
      <c r="D353" s="16" t="str">
        <f>_xll.BDP(B353&amp;" Equity",$D$6)</f>
        <v>Technology</v>
      </c>
      <c r="E353" s="15" t="str">
        <f>_xll.BDP(B353&amp;" Equity",$E$6)</f>
        <v>NXP Semiconductors NV</v>
      </c>
    </row>
    <row r="354" spans="2:5" x14ac:dyDescent="0.25">
      <c r="B354" s="15" t="s">
        <v>959</v>
      </c>
      <c r="C354" s="83">
        <f>_xll.BDP(B354&amp;" Equity",$C$6)</f>
        <v>41862520221.75</v>
      </c>
      <c r="D354" s="16" t="str">
        <f>_xll.BDP(B354&amp;" Equity",$D$6)</f>
        <v>Real Estate</v>
      </c>
      <c r="E354" s="15" t="str">
        <f>_xll.BDP(B354&amp;" Equity",$E$6)</f>
        <v>Realty Income Corp</v>
      </c>
    </row>
    <row r="355" spans="2:5" x14ac:dyDescent="0.25">
      <c r="B355" s="15" t="s">
        <v>960</v>
      </c>
      <c r="C355" s="83">
        <f>_xll.BDP(B355&amp;" Equity",$C$6)</f>
        <v>40854998999.380005</v>
      </c>
      <c r="D355" s="16" t="str">
        <f>_xll.BDP(B355&amp;" Equity",$D$6)</f>
        <v>Industrials</v>
      </c>
      <c r="E355" s="15" t="str">
        <f>_xll.BDP(B355&amp;" Equity",$E$6)</f>
        <v>Old Dominion Freight Line Inc</v>
      </c>
    </row>
    <row r="356" spans="2:5" x14ac:dyDescent="0.25">
      <c r="B356" s="15" t="s">
        <v>1466</v>
      </c>
      <c r="C356" s="83">
        <f>_xll.BDP(B356&amp;" Equity",$C$6)</f>
        <v>7465595404.1499996</v>
      </c>
      <c r="D356" s="16" t="str">
        <f>_xll.BDP(B356&amp;" Equity",$D$6)</f>
        <v>Health Care</v>
      </c>
      <c r="E356" s="15" t="str">
        <f>_xll.BDP(B356&amp;" Equity",$E$6)</f>
        <v>Organon &amp; Co</v>
      </c>
    </row>
    <row r="357" spans="2:5" x14ac:dyDescent="0.25">
      <c r="B357" s="15" t="s">
        <v>961</v>
      </c>
      <c r="C357" s="83">
        <f>_xll.BDP(B357&amp;" Equity",$C$6)</f>
        <v>30196201565.52</v>
      </c>
      <c r="D357" s="16" t="str">
        <f>_xll.BDP(B357&amp;" Equity",$D$6)</f>
        <v>Energy</v>
      </c>
      <c r="E357" s="15" t="str">
        <f>_xll.BDP(B357&amp;" Equity",$E$6)</f>
        <v>ONEOK Inc</v>
      </c>
    </row>
    <row r="358" spans="2:5" x14ac:dyDescent="0.25">
      <c r="B358" s="15" t="s">
        <v>962</v>
      </c>
      <c r="C358" s="83">
        <f>_xll.BDP(B358&amp;" Equity",$C$6)</f>
        <v>18509466938.559998</v>
      </c>
      <c r="D358" s="16" t="str">
        <f>_xll.BDP(B358&amp;" Equity",$D$6)</f>
        <v>Consumer Discretionary</v>
      </c>
      <c r="E358" s="15" t="str">
        <f>_xll.BDP(B358&amp;" Equity",$E$6)</f>
        <v>Omnicom Group Inc</v>
      </c>
    </row>
    <row r="359" spans="2:5" x14ac:dyDescent="0.25">
      <c r="B359" s="15" t="s">
        <v>963</v>
      </c>
      <c r="C359" s="83">
        <f>_xll.BDP(B359&amp;" Equity",$C$6)</f>
        <v>238861053270.00003</v>
      </c>
      <c r="D359" s="16" t="str">
        <f>_xll.BDP(B359&amp;" Equity",$D$6)</f>
        <v>Technology</v>
      </c>
      <c r="E359" s="15" t="str">
        <f>_xll.BDP(B359&amp;" Equity",$E$6)</f>
        <v>Oracle Corp</v>
      </c>
    </row>
    <row r="360" spans="2:5" x14ac:dyDescent="0.25">
      <c r="B360" s="15" t="s">
        <v>964</v>
      </c>
      <c r="C360" s="83">
        <f>_xll.BDP(B360&amp;" Equity",$C$6)</f>
        <v>50341694640.389999</v>
      </c>
      <c r="D360" s="16" t="str">
        <f>_xll.BDP(B360&amp;" Equity",$D$6)</f>
        <v>Consumer Discretionary</v>
      </c>
      <c r="E360" s="15" t="str">
        <f>_xll.BDP(B360&amp;" Equity",$E$6)</f>
        <v>O'Reilly Automotive Inc</v>
      </c>
    </row>
    <row r="361" spans="2:5" x14ac:dyDescent="0.25">
      <c r="B361" s="15" t="s">
        <v>1275</v>
      </c>
      <c r="C361" s="83">
        <f>_xll.BDP(B361&amp;" Equity",$C$6)</f>
        <v>34778506915.630005</v>
      </c>
      <c r="D361" s="16" t="str">
        <f>_xll.BDP(B361&amp;" Equity",$D$6)</f>
        <v>Industrials</v>
      </c>
      <c r="E361" s="15" t="str">
        <f>_xll.BDP(B361&amp;" Equity",$E$6)</f>
        <v>Otis Worldwide Corp</v>
      </c>
    </row>
    <row r="362" spans="2:5" x14ac:dyDescent="0.25">
      <c r="B362" s="15" t="s">
        <v>965</v>
      </c>
      <c r="C362" s="83">
        <f>_xll.BDP(B362&amp;" Equity",$C$6)</f>
        <v>54916592882.580002</v>
      </c>
      <c r="D362" s="16" t="str">
        <f>_xll.BDP(B362&amp;" Equity",$D$6)</f>
        <v>Energy</v>
      </c>
      <c r="E362" s="15" t="str">
        <f>_xll.BDP(B362&amp;" Equity",$E$6)</f>
        <v>Occidental Petroleum Corp</v>
      </c>
    </row>
    <row r="363" spans="2:5" x14ac:dyDescent="0.25">
      <c r="B363" s="15" t="s">
        <v>966</v>
      </c>
      <c r="C363" s="83">
        <f>_xll.BDP(B363&amp;" Equity",$C$6)</f>
        <v>20004788987.700001</v>
      </c>
      <c r="D363" s="16" t="str">
        <f>_xll.BDP(B363&amp;" Equity",$D$6)</f>
        <v>Technology</v>
      </c>
      <c r="E363" s="15" t="str">
        <f>_xll.BDP(B363&amp;" Equity",$E$6)</f>
        <v>Paycom Software Inc</v>
      </c>
    </row>
    <row r="364" spans="2:5" x14ac:dyDescent="0.25">
      <c r="B364" s="15" t="s">
        <v>967</v>
      </c>
      <c r="C364" s="83">
        <f>_xll.BDP(B364&amp;" Equity",$C$6)</f>
        <v>42362028720.959999</v>
      </c>
      <c r="D364" s="16" t="str">
        <f>_xll.BDP(B364&amp;" Equity",$D$6)</f>
        <v>Industrials</v>
      </c>
      <c r="E364" s="15" t="str">
        <f>_xll.BDP(B364&amp;" Equity",$E$6)</f>
        <v>Paychex Inc</v>
      </c>
    </row>
    <row r="365" spans="2:5" x14ac:dyDescent="0.25">
      <c r="B365" s="15" t="s">
        <v>968</v>
      </c>
      <c r="C365" s="83" t="str">
        <f>_xll.BDP(B365&amp;" Equity",$C$6)</f>
        <v>#N/A N/A</v>
      </c>
      <c r="D365" s="16" t="str">
        <f>_xll.BDP(B365&amp;" Equity",$D$6)</f>
        <v>Financials</v>
      </c>
      <c r="E365" s="15" t="str">
        <f>_xll.BDP(B365&amp;" Equity",$E$6)</f>
        <v>People's United Financial Inc</v>
      </c>
    </row>
    <row r="366" spans="2:5" x14ac:dyDescent="0.25">
      <c r="B366" s="15" t="s">
        <v>969</v>
      </c>
      <c r="C366" s="83">
        <f>_xll.BDP(B366&amp;" Equity",$C$6)</f>
        <v>38255640000</v>
      </c>
      <c r="D366" s="16" t="str">
        <f>_xll.BDP(B366&amp;" Equity",$D$6)</f>
        <v>Industrials</v>
      </c>
      <c r="E366" s="15" t="str">
        <f>_xll.BDP(B366&amp;" Equity",$E$6)</f>
        <v>PACCAR Inc</v>
      </c>
    </row>
    <row r="367" spans="2:5" x14ac:dyDescent="0.25">
      <c r="B367" s="15" t="s">
        <v>970</v>
      </c>
      <c r="C367" s="83">
        <f>_xll.BDP(B367&amp;" Equity",$C$6)</f>
        <v>14621091916.800001</v>
      </c>
      <c r="D367" s="16" t="str">
        <f>_xll.BDP(B367&amp;" Equity",$D$6)</f>
        <v>Real Estate</v>
      </c>
      <c r="E367" s="15" t="str">
        <f>_xll.BDP(B367&amp;" Equity",$E$6)</f>
        <v>Healthpeak Properties Inc</v>
      </c>
    </row>
    <row r="368" spans="2:5" x14ac:dyDescent="0.25">
      <c r="B368" s="15" t="s">
        <v>971</v>
      </c>
      <c r="C368" s="83">
        <f>_xll.BDP(B368&amp;" Equity",$C$6)</f>
        <v>30216396496.640003</v>
      </c>
      <c r="D368" s="16" t="str">
        <f>_xll.BDP(B368&amp;" Equity",$D$6)</f>
        <v>Utilities</v>
      </c>
      <c r="E368" s="15" t="str">
        <f>_xll.BDP(B368&amp;" Equity",$E$6)</f>
        <v>Public Service Enterprise Grou</v>
      </c>
    </row>
    <row r="369" spans="2:5" x14ac:dyDescent="0.25">
      <c r="B369" s="15" t="s">
        <v>1437</v>
      </c>
      <c r="C369" s="83">
        <f>_xll.BDP(B369&amp;" Equity",$C$6)</f>
        <v>5106473959.7600012</v>
      </c>
      <c r="D369" s="16" t="str">
        <f>_xll.BDP(B369&amp;" Equity",$D$6)</f>
        <v>Consumer Discretionary</v>
      </c>
      <c r="E369" s="15" t="str">
        <f>_xll.BDP(B369&amp;" Equity",$E$6)</f>
        <v>Penn Entertainment Inc</v>
      </c>
    </row>
    <row r="370" spans="2:5" x14ac:dyDescent="0.25">
      <c r="B370" s="15" t="s">
        <v>972</v>
      </c>
      <c r="C370" s="83">
        <f>_xll.BDP(B370&amp;" Equity",$C$6)</f>
        <v>235023413963.31003</v>
      </c>
      <c r="D370" s="16" t="str">
        <f>_xll.BDP(B370&amp;" Equity",$D$6)</f>
        <v>Consumer Staples</v>
      </c>
      <c r="E370" s="15" t="str">
        <f>_xll.BDP(B370&amp;" Equity",$E$6)</f>
        <v>PepsiCo Inc</v>
      </c>
    </row>
    <row r="371" spans="2:5" x14ac:dyDescent="0.25">
      <c r="B371" s="15" t="s">
        <v>973</v>
      </c>
      <c r="C371" s="83">
        <f>_xll.BDP(B371&amp;" Equity",$C$6)</f>
        <v>245638644139.12</v>
      </c>
      <c r="D371" s="16" t="str">
        <f>_xll.BDP(B371&amp;" Equity",$D$6)</f>
        <v>Health Care</v>
      </c>
      <c r="E371" s="15" t="str">
        <f>_xll.BDP(B371&amp;" Equity",$E$6)</f>
        <v>Pfizer Inc</v>
      </c>
    </row>
    <row r="372" spans="2:5" x14ac:dyDescent="0.25">
      <c r="B372" s="15" t="s">
        <v>974</v>
      </c>
      <c r="C372" s="83">
        <f>_xll.BDP(B372&amp;" Equity",$C$6)</f>
        <v>22192729053.000004</v>
      </c>
      <c r="D372" s="16" t="str">
        <f>_xll.BDP(B372&amp;" Equity",$D$6)</f>
        <v>Financials</v>
      </c>
      <c r="E372" s="15" t="str">
        <f>_xll.BDP(B372&amp;" Equity",$E$6)</f>
        <v>Principal Financial Group Inc</v>
      </c>
    </row>
    <row r="373" spans="2:5" x14ac:dyDescent="0.25">
      <c r="B373" s="15" t="s">
        <v>975</v>
      </c>
      <c r="C373" s="83">
        <f>_xll.BDP(B373&amp;" Equity",$C$6)</f>
        <v>334762547222.40002</v>
      </c>
      <c r="D373" s="16" t="str">
        <f>_xll.BDP(B373&amp;" Equity",$D$6)</f>
        <v>Consumer Staples</v>
      </c>
      <c r="E373" s="15" t="str">
        <f>_xll.BDP(B373&amp;" Equity",$E$6)</f>
        <v>Procter &amp; Gamble Co/The</v>
      </c>
    </row>
    <row r="374" spans="2:5" x14ac:dyDescent="0.25">
      <c r="B374" s="15" t="s">
        <v>976</v>
      </c>
      <c r="C374" s="83">
        <f>_xll.BDP(B374&amp;" Equity",$C$6)</f>
        <v>80493938000</v>
      </c>
      <c r="D374" s="16" t="str">
        <f>_xll.BDP(B374&amp;" Equity",$D$6)</f>
        <v>Financials</v>
      </c>
      <c r="E374" s="15" t="str">
        <f>_xll.BDP(B374&amp;" Equity",$E$6)</f>
        <v>Progressive Corp/The</v>
      </c>
    </row>
    <row r="375" spans="2:5" x14ac:dyDescent="0.25">
      <c r="B375" s="15" t="s">
        <v>977</v>
      </c>
      <c r="C375" s="83">
        <f>_xll.BDP(B375&amp;" Equity",$C$6)</f>
        <v>44447643785.650002</v>
      </c>
      <c r="D375" s="16" t="str">
        <f>_xll.BDP(B375&amp;" Equity",$D$6)</f>
        <v>Industrials</v>
      </c>
      <c r="E375" s="15" t="str">
        <f>_xll.BDP(B375&amp;" Equity",$E$6)</f>
        <v>Parker-Hannifin Corp</v>
      </c>
    </row>
    <row r="376" spans="2:5" x14ac:dyDescent="0.25">
      <c r="B376" s="15" t="s">
        <v>978</v>
      </c>
      <c r="C376" s="83">
        <f>_xll.BDP(B376&amp;" Equity",$C$6)</f>
        <v>13088243143.800001</v>
      </c>
      <c r="D376" s="16" t="str">
        <f>_xll.BDP(B376&amp;" Equity",$D$6)</f>
        <v>Consumer Discretionary</v>
      </c>
      <c r="E376" s="15" t="str">
        <f>_xll.BDP(B376&amp;" Equity",$E$6)</f>
        <v>PulteGroup Inc</v>
      </c>
    </row>
    <row r="377" spans="2:5" x14ac:dyDescent="0.25">
      <c r="B377" s="15" t="s">
        <v>979</v>
      </c>
      <c r="C377" s="83">
        <f>_xll.BDP(B377&amp;" Equity",$C$6)</f>
        <v>13153776332.000002</v>
      </c>
      <c r="D377" s="16" t="str">
        <f>_xll.BDP(B377&amp;" Equity",$D$6)</f>
        <v>Industrials</v>
      </c>
      <c r="E377" s="15" t="str">
        <f>_xll.BDP(B377&amp;" Equity",$E$6)</f>
        <v>Packaging Corp of America</v>
      </c>
    </row>
    <row r="378" spans="2:5" x14ac:dyDescent="0.25">
      <c r="B378" s="15" t="s">
        <v>980</v>
      </c>
      <c r="C378" s="83">
        <f>_xll.BDP(B378&amp;" Equity",$C$6)</f>
        <v>17498544397.600002</v>
      </c>
      <c r="D378" s="16" t="str">
        <f>_xll.BDP(B378&amp;" Equity",$D$6)</f>
        <v>Health Care</v>
      </c>
      <c r="E378" s="15" t="str">
        <f>_xll.BDP(B378&amp;" Equity",$E$6)</f>
        <v>PerkinElmer Inc</v>
      </c>
    </row>
    <row r="379" spans="2:5" x14ac:dyDescent="0.25">
      <c r="B379" s="15" t="s">
        <v>981</v>
      </c>
      <c r="C379" s="83">
        <f>_xll.BDP(B379&amp;" Equity",$C$6)</f>
        <v>119815599294.60001</v>
      </c>
      <c r="D379" s="16" t="str">
        <f>_xll.BDP(B379&amp;" Equity",$D$6)</f>
        <v>Real Estate</v>
      </c>
      <c r="E379" s="15" t="str">
        <f>_xll.BDP(B379&amp;" Equity",$E$6)</f>
        <v>Prologis Inc</v>
      </c>
    </row>
    <row r="380" spans="2:5" x14ac:dyDescent="0.25">
      <c r="B380" s="15" t="s">
        <v>982</v>
      </c>
      <c r="C380" s="83">
        <f>_xll.BDP(B380&amp;" Equity",$C$6)</f>
        <v>158260153317.45001</v>
      </c>
      <c r="D380" s="16" t="str">
        <f>_xll.BDP(B380&amp;" Equity",$D$6)</f>
        <v>Consumer Staples</v>
      </c>
      <c r="E380" s="15" t="str">
        <f>_xll.BDP(B380&amp;" Equity",$E$6)</f>
        <v>Philip Morris International In</v>
      </c>
    </row>
    <row r="381" spans="2:5" x14ac:dyDescent="0.25">
      <c r="B381" s="15" t="s">
        <v>983</v>
      </c>
      <c r="C381" s="83">
        <f>_xll.BDP(B381&amp;" Equity",$C$6)</f>
        <v>65463250000</v>
      </c>
      <c r="D381" s="16" t="str">
        <f>_xll.BDP(B381&amp;" Equity",$D$6)</f>
        <v>Financials</v>
      </c>
      <c r="E381" s="15" t="str">
        <f>_xll.BDP(B381&amp;" Equity",$E$6)</f>
        <v>PNC Financial Services Group I</v>
      </c>
    </row>
    <row r="382" spans="2:5" x14ac:dyDescent="0.25">
      <c r="B382" s="15" t="s">
        <v>984</v>
      </c>
      <c r="C382" s="83">
        <f>_xll.BDP(B382&amp;" Equity",$C$6)</f>
        <v>9535969581.3800011</v>
      </c>
      <c r="D382" s="16" t="str">
        <f>_xll.BDP(B382&amp;" Equity",$D$6)</f>
        <v>Industrials</v>
      </c>
      <c r="E382" s="15" t="str">
        <f>_xll.BDP(B382&amp;" Equity",$E$6)</f>
        <v>Pentair PLC</v>
      </c>
    </row>
    <row r="383" spans="2:5" x14ac:dyDescent="0.25">
      <c r="B383" s="15" t="s">
        <v>985</v>
      </c>
      <c r="C383" s="83">
        <f>_xll.BDP(B383&amp;" Equity",$C$6)</f>
        <v>8512668873.7200003</v>
      </c>
      <c r="D383" s="16" t="str">
        <f>_xll.BDP(B383&amp;" Equity",$D$6)</f>
        <v>Utilities</v>
      </c>
      <c r="E383" s="15" t="str">
        <f>_xll.BDP(B383&amp;" Equity",$E$6)</f>
        <v>Pinnacle West Capital Corp</v>
      </c>
    </row>
    <row r="384" spans="2:5" x14ac:dyDescent="0.25">
      <c r="B384" s="15" t="s">
        <v>1438</v>
      </c>
      <c r="C384" s="83">
        <f>_xll.BDP(B384&amp;" Equity",$C$6)</f>
        <v>15104779042.400002</v>
      </c>
      <c r="D384" s="16" t="str">
        <f>_xll.BDP(B384&amp;" Equity",$D$6)</f>
        <v>Consumer Discretionary</v>
      </c>
      <c r="E384" s="15" t="str">
        <f>_xll.BDP(B384&amp;" Equity",$E$6)</f>
        <v>Pool Corp</v>
      </c>
    </row>
    <row r="385" spans="2:5" x14ac:dyDescent="0.25">
      <c r="B385" s="15" t="s">
        <v>986</v>
      </c>
      <c r="C385" s="83">
        <f>_xll.BDP(B385&amp;" Equity",$C$6)</f>
        <v>30226873142.340004</v>
      </c>
      <c r="D385" s="16" t="str">
        <f>_xll.BDP(B385&amp;" Equity",$D$6)</f>
        <v>Industrials</v>
      </c>
      <c r="E385" s="15" t="str">
        <f>_xll.BDP(B385&amp;" Equity",$E$6)</f>
        <v>PPG Industries Inc</v>
      </c>
    </row>
    <row r="386" spans="2:5" x14ac:dyDescent="0.25">
      <c r="B386" s="15" t="s">
        <v>987</v>
      </c>
      <c r="C386" s="83">
        <f>_xll.BDP(B386&amp;" Equity",$C$6)</f>
        <v>21021887008.200001</v>
      </c>
      <c r="D386" s="16" t="str">
        <f>_xll.BDP(B386&amp;" Equity",$D$6)</f>
        <v>Utilities</v>
      </c>
      <c r="E386" s="15" t="str">
        <f>_xll.BDP(B386&amp;" Equity",$E$6)</f>
        <v>PPL Corp</v>
      </c>
    </row>
    <row r="387" spans="2:5" x14ac:dyDescent="0.25">
      <c r="B387" s="15" t="s">
        <v>988</v>
      </c>
      <c r="C387" s="83">
        <f>_xll.BDP(B387&amp;" Equity",$C$6)</f>
        <v>37289440000</v>
      </c>
      <c r="D387" s="16" t="str">
        <f>_xll.BDP(B387&amp;" Equity",$D$6)</f>
        <v>Financials</v>
      </c>
      <c r="E387" s="15" t="str">
        <f>_xll.BDP(B387&amp;" Equity",$E$6)</f>
        <v>Prudential Financial Inc</v>
      </c>
    </row>
    <row r="388" spans="2:5" x14ac:dyDescent="0.25">
      <c r="B388" s="15" t="s">
        <v>989</v>
      </c>
      <c r="C388" s="83">
        <f>_xll.BDP(B388&amp;" Equity",$C$6)</f>
        <v>54059739442.520004</v>
      </c>
      <c r="D388" s="16" t="str">
        <f>_xll.BDP(B388&amp;" Equity",$D$6)</f>
        <v>Real Estate</v>
      </c>
      <c r="E388" s="15" t="str">
        <f>_xll.BDP(B388&amp;" Equity",$E$6)</f>
        <v>Public Storage</v>
      </c>
    </row>
    <row r="389" spans="2:5" x14ac:dyDescent="0.25">
      <c r="B389" s="15" t="s">
        <v>990</v>
      </c>
      <c r="C389" s="83">
        <f>_xll.BDP(B389&amp;" Equity",$C$6)</f>
        <v>44964340000</v>
      </c>
      <c r="D389" s="16" t="str">
        <f>_xll.BDP(B389&amp;" Equity",$D$6)</f>
        <v>Energy</v>
      </c>
      <c r="E389" s="15" t="str">
        <f>_xll.BDP(B389&amp;" Equity",$E$6)</f>
        <v>Phillips 66</v>
      </c>
    </row>
    <row r="390" spans="2:5" x14ac:dyDescent="0.25">
      <c r="B390" s="15" t="s">
        <v>1439</v>
      </c>
      <c r="C390" s="83">
        <f>_xll.BDP(B390&amp;" Equity",$C$6)</f>
        <v>15214706289.940001</v>
      </c>
      <c r="D390" s="16" t="str">
        <f>_xll.BDP(B390&amp;" Equity",$D$6)</f>
        <v>Technology</v>
      </c>
      <c r="E390" s="15" t="str">
        <f>_xll.BDP(B390&amp;" Equity",$E$6)</f>
        <v>PTC Inc</v>
      </c>
    </row>
    <row r="391" spans="2:5" x14ac:dyDescent="0.25">
      <c r="B391" s="15" t="s">
        <v>991</v>
      </c>
      <c r="C391" s="83">
        <f>_xll.BDP(B391&amp;" Equity",$C$6)</f>
        <v>5652727809.6000013</v>
      </c>
      <c r="D391" s="16" t="str">
        <f>_xll.BDP(B391&amp;" Equity",$D$6)</f>
        <v>Consumer Discretionary</v>
      </c>
      <c r="E391" s="15" t="str">
        <f>_xll.BDP(B391&amp;" Equity",$E$6)</f>
        <v>PVH Corp</v>
      </c>
    </row>
    <row r="392" spans="2:5" x14ac:dyDescent="0.25">
      <c r="B392" s="15" t="s">
        <v>992</v>
      </c>
      <c r="C392" s="83">
        <f>_xll.BDP(B392&amp;" Equity",$C$6)</f>
        <v>21789568266.879997</v>
      </c>
      <c r="D392" s="16" t="str">
        <f>_xll.BDP(B392&amp;" Equity",$D$6)</f>
        <v>Industrials</v>
      </c>
      <c r="E392" s="15" t="str">
        <f>_xll.BDP(B392&amp;" Equity",$E$6)</f>
        <v>Quanta Services Inc</v>
      </c>
    </row>
    <row r="393" spans="2:5" x14ac:dyDescent="0.25">
      <c r="B393" s="15" t="s">
        <v>993</v>
      </c>
      <c r="C393" s="83">
        <f>_xll.BDP(B393&amp;" Equity",$C$6)</f>
        <v>51677724427.500008</v>
      </c>
      <c r="D393" s="16" t="str">
        <f>_xll.BDP(B393&amp;" Equity",$D$6)</f>
        <v>Energy</v>
      </c>
      <c r="E393" s="15" t="str">
        <f>_xll.BDP(B393&amp;" Equity",$E$6)</f>
        <v>Pioneer Natural Resources Co</v>
      </c>
    </row>
    <row r="394" spans="2:5" x14ac:dyDescent="0.25">
      <c r="B394" s="15" t="s">
        <v>994</v>
      </c>
      <c r="C394" s="83">
        <f>_xll.BDP(B394&amp;" Equity",$C$6)</f>
        <v>94166290663.199997</v>
      </c>
      <c r="D394" s="16" t="str">
        <f>_xll.BDP(B394&amp;" Equity",$D$6)</f>
        <v>Industrials</v>
      </c>
      <c r="E394" s="15" t="str">
        <f>_xll.BDP(B394&amp;" Equity",$E$6)</f>
        <v>PayPal Holdings Inc</v>
      </c>
    </row>
    <row r="395" spans="2:5" x14ac:dyDescent="0.25">
      <c r="B395" s="15" t="s">
        <v>995</v>
      </c>
      <c r="C395" s="83">
        <f>_xll.BDP(B395&amp;" Equity",$C$6)</f>
        <v>148640650000</v>
      </c>
      <c r="D395" s="16" t="str">
        <f>_xll.BDP(B395&amp;" Equity",$D$6)</f>
        <v>Technology</v>
      </c>
      <c r="E395" s="15" t="str">
        <f>_xll.BDP(B395&amp;" Equity",$E$6)</f>
        <v>QUALCOMM Inc</v>
      </c>
    </row>
    <row r="396" spans="2:5" x14ac:dyDescent="0.25">
      <c r="B396" s="15" t="s">
        <v>996</v>
      </c>
      <c r="C396" s="83">
        <f>_xll.BDP(B396&amp;" Equity",$C$6)</f>
        <v>10403461221.500002</v>
      </c>
      <c r="D396" s="16" t="str">
        <f>_xll.BDP(B396&amp;" Equity",$D$6)</f>
        <v>Technology</v>
      </c>
      <c r="E396" s="15" t="str">
        <f>_xll.BDP(B396&amp;" Equity",$E$6)</f>
        <v>Qorvo Inc</v>
      </c>
    </row>
    <row r="397" spans="2:5" x14ac:dyDescent="0.25">
      <c r="B397" s="15" t="s">
        <v>997</v>
      </c>
      <c r="C397" s="83">
        <f>_xll.BDP(B397&amp;" Equity",$C$6)</f>
        <v>17451898005.850002</v>
      </c>
      <c r="D397" s="16" t="str">
        <f>_xll.BDP(B397&amp;" Equity",$D$6)</f>
        <v>Consumer Discretionary</v>
      </c>
      <c r="E397" s="15" t="str">
        <f>_xll.BDP(B397&amp;" Equity",$E$6)</f>
        <v>Royal Caribbean Cruises Ltd</v>
      </c>
    </row>
    <row r="398" spans="2:5" x14ac:dyDescent="0.25">
      <c r="B398" s="15" t="s">
        <v>998</v>
      </c>
      <c r="C398" s="83">
        <f>_xll.BDP(B398&amp;" Equity",$C$6)</f>
        <v>13455930731.379999</v>
      </c>
      <c r="D398" s="16" t="str">
        <f>_xll.BDP(B398&amp;" Equity",$D$6)</f>
        <v>Financials</v>
      </c>
      <c r="E398" s="15" t="str">
        <f>_xll.BDP(B398&amp;" Equity",$E$6)</f>
        <v>Everest Re Group Ltd</v>
      </c>
    </row>
    <row r="399" spans="2:5" x14ac:dyDescent="0.25">
      <c r="B399" s="15" t="s">
        <v>999</v>
      </c>
      <c r="C399" s="83">
        <f>_xll.BDP(B399&amp;" Equity",$C$6)</f>
        <v>11229675108.959999</v>
      </c>
      <c r="D399" s="16" t="str">
        <f>_xll.BDP(B399&amp;" Equity",$D$6)</f>
        <v>Real Estate</v>
      </c>
      <c r="E399" s="15" t="str">
        <f>_xll.BDP(B399&amp;" Equity",$E$6)</f>
        <v>Regency Centers Corp</v>
      </c>
    </row>
    <row r="400" spans="2:5" x14ac:dyDescent="0.25">
      <c r="B400" s="15" t="s">
        <v>1000</v>
      </c>
      <c r="C400" s="83">
        <f>_xll.BDP(B400&amp;" Equity",$C$6)</f>
        <v>86156172003.240005</v>
      </c>
      <c r="D400" s="16" t="str">
        <f>_xll.BDP(B400&amp;" Equity",$D$6)</f>
        <v>Health Care</v>
      </c>
      <c r="E400" s="15" t="str">
        <f>_xll.BDP(B400&amp;" Equity",$E$6)</f>
        <v>Regeneron Pharmaceuticals Inc</v>
      </c>
    </row>
    <row r="401" spans="2:5" x14ac:dyDescent="0.25">
      <c r="B401" s="15" t="s">
        <v>1001</v>
      </c>
      <c r="C401" s="83">
        <f>_xll.BDP(B401&amp;" Equity",$C$6)</f>
        <v>22137016406.140003</v>
      </c>
      <c r="D401" s="16" t="str">
        <f>_xll.BDP(B401&amp;" Equity",$D$6)</f>
        <v>Financials</v>
      </c>
      <c r="E401" s="15" t="str">
        <f>_xll.BDP(B401&amp;" Equity",$E$6)</f>
        <v>Regions Financial Corp</v>
      </c>
    </row>
    <row r="402" spans="2:5" x14ac:dyDescent="0.25">
      <c r="B402" s="15" t="s">
        <v>1002</v>
      </c>
      <c r="C402" s="83">
        <f>_xll.BDP(B402&amp;" Equity",$C$6)</f>
        <v>9280964769.4400005</v>
      </c>
      <c r="D402" s="16" t="str">
        <f>_xll.BDP(B402&amp;" Equity",$D$6)</f>
        <v>Industrials</v>
      </c>
      <c r="E402" s="15" t="str">
        <f>_xll.BDP(B402&amp;" Equity",$E$6)</f>
        <v>Robert Half International Inc</v>
      </c>
    </row>
    <row r="403" spans="2:5" x14ac:dyDescent="0.25">
      <c r="B403" s="15" t="s">
        <v>1003</v>
      </c>
      <c r="C403" s="83">
        <f>_xll.BDP(B403&amp;" Equity",$C$6)</f>
        <v>24013849221.810001</v>
      </c>
      <c r="D403" s="16" t="str">
        <f>_xll.BDP(B403&amp;" Equity",$D$6)</f>
        <v>Financials</v>
      </c>
      <c r="E403" s="15" t="str">
        <f>_xll.BDP(B403&amp;" Equity",$E$6)</f>
        <v>Raymond James Financial Inc</v>
      </c>
    </row>
    <row r="404" spans="2:5" x14ac:dyDescent="0.25">
      <c r="B404" s="15" t="s">
        <v>1004</v>
      </c>
      <c r="C404" s="83">
        <f>_xll.BDP(B404&amp;" Equity",$C$6)</f>
        <v>8074373173.4899998</v>
      </c>
      <c r="D404" s="16" t="str">
        <f>_xll.BDP(B404&amp;" Equity",$D$6)</f>
        <v>Consumer Discretionary</v>
      </c>
      <c r="E404" s="15" t="str">
        <f>_xll.BDP(B404&amp;" Equity",$E$6)</f>
        <v>Ralph Lauren Corp</v>
      </c>
    </row>
    <row r="405" spans="2:5" x14ac:dyDescent="0.25">
      <c r="B405" s="15" t="s">
        <v>1005</v>
      </c>
      <c r="C405" s="83">
        <f>_xll.BDP(B405&amp;" Equity",$C$6)</f>
        <v>32408216507.799999</v>
      </c>
      <c r="D405" s="16" t="str">
        <f>_xll.BDP(B405&amp;" Equity",$D$6)</f>
        <v>Health Care</v>
      </c>
      <c r="E405" s="15" t="str">
        <f>_xll.BDP(B405&amp;" Equity",$E$6)</f>
        <v>ResMed Inc</v>
      </c>
    </row>
    <row r="406" spans="2:5" x14ac:dyDescent="0.25">
      <c r="B406" s="15" t="s">
        <v>1006</v>
      </c>
      <c r="C406" s="83">
        <f>_xll.BDP(B406&amp;" Equity",$C$6)</f>
        <v>32688893081.130005</v>
      </c>
      <c r="D406" s="16" t="str">
        <f>_xll.BDP(B406&amp;" Equity",$D$6)</f>
        <v>Industrials</v>
      </c>
      <c r="E406" s="15" t="str">
        <f>_xll.BDP(B406&amp;" Equity",$E$6)</f>
        <v>Rockwell Automation Inc</v>
      </c>
    </row>
    <row r="407" spans="2:5" x14ac:dyDescent="0.25">
      <c r="B407" s="15" t="s">
        <v>1007</v>
      </c>
      <c r="C407" s="83">
        <f>_xll.BDP(B407&amp;" Equity",$C$6)</f>
        <v>17689609901.120003</v>
      </c>
      <c r="D407" s="16" t="str">
        <f>_xll.BDP(B407&amp;" Equity",$D$6)</f>
        <v>Consumer Discretionary</v>
      </c>
      <c r="E407" s="15" t="str">
        <f>_xll.BDP(B407&amp;" Equity",$E$6)</f>
        <v>Rollins Inc</v>
      </c>
    </row>
    <row r="408" spans="2:5" x14ac:dyDescent="0.25">
      <c r="B408" s="15" t="s">
        <v>1008</v>
      </c>
      <c r="C408" s="83">
        <f>_xll.BDP(B408&amp;" Equity",$C$6)</f>
        <v>45377552865.519997</v>
      </c>
      <c r="D408" s="16" t="str">
        <f>_xll.BDP(B408&amp;" Equity",$D$6)</f>
        <v>Technology</v>
      </c>
      <c r="E408" s="15" t="str">
        <f>_xll.BDP(B408&amp;" Equity",$E$6)</f>
        <v>Roper Technologies Inc</v>
      </c>
    </row>
    <row r="409" spans="2:5" x14ac:dyDescent="0.25">
      <c r="B409" s="15" t="s">
        <v>1009</v>
      </c>
      <c r="C409" s="83">
        <f>_xll.BDP(B409&amp;" Equity",$C$6)</f>
        <v>39874719132.110001</v>
      </c>
      <c r="D409" s="16" t="str">
        <f>_xll.BDP(B409&amp;" Equity",$D$6)</f>
        <v>Consumer Discretionary</v>
      </c>
      <c r="E409" s="15" t="str">
        <f>_xll.BDP(B409&amp;" Equity",$E$6)</f>
        <v>Ross Stores Inc</v>
      </c>
    </row>
    <row r="410" spans="2:5" x14ac:dyDescent="0.25">
      <c r="B410" s="15" t="s">
        <v>1010</v>
      </c>
      <c r="C410" s="83">
        <f>_xll.BDP(B410&amp;" Equity",$C$6)</f>
        <v>39041915642.799995</v>
      </c>
      <c r="D410" s="16" t="str">
        <f>_xll.BDP(B410&amp;" Equity",$D$6)</f>
        <v>Utilities</v>
      </c>
      <c r="E410" s="15" t="str">
        <f>_xll.BDP(B410&amp;" Equity",$E$6)</f>
        <v>Republic Services Inc</v>
      </c>
    </row>
    <row r="411" spans="2:5" x14ac:dyDescent="0.25">
      <c r="B411" s="15" t="s">
        <v>1276</v>
      </c>
      <c r="C411" s="83">
        <f>_xll.BDP(B411&amp;" Equity",$C$6)</f>
        <v>142860506114.5</v>
      </c>
      <c r="D411" s="16" t="str">
        <f>_xll.BDP(B411&amp;" Equity",$D$6)</f>
        <v>Industrials</v>
      </c>
      <c r="E411" s="15" t="str">
        <f>_xll.BDP(B411&amp;" Equity",$E$6)</f>
        <v>Raytheon Technologies Corp</v>
      </c>
    </row>
    <row r="412" spans="2:5" x14ac:dyDescent="0.25">
      <c r="B412" s="15" t="s">
        <v>1011</v>
      </c>
      <c r="C412" s="83">
        <f>_xll.BDP(B412&amp;" Equity",$C$6)</f>
        <v>31725673341.299999</v>
      </c>
      <c r="D412" s="16" t="str">
        <f>_xll.BDP(B412&amp;" Equity",$D$6)</f>
        <v>Real Estate</v>
      </c>
      <c r="E412" s="15" t="str">
        <f>_xll.BDP(B412&amp;" Equity",$E$6)</f>
        <v>SBA Communications Corp</v>
      </c>
    </row>
    <row r="413" spans="2:5" x14ac:dyDescent="0.25">
      <c r="B413" s="15" t="s">
        <v>1012</v>
      </c>
      <c r="C413" s="83">
        <f>_xll.BDP(B413&amp;" Equity",$C$6)</f>
        <v>119998412999.99998</v>
      </c>
      <c r="D413" s="16" t="str">
        <f>_xll.BDP(B413&amp;" Equity",$D$6)</f>
        <v>Consumer Discretionary</v>
      </c>
      <c r="E413" s="15" t="str">
        <f>_xll.BDP(B413&amp;" Equity",$E$6)</f>
        <v>Starbucks Corp</v>
      </c>
    </row>
    <row r="414" spans="2:5" x14ac:dyDescent="0.25">
      <c r="B414" s="15" t="s">
        <v>1013</v>
      </c>
      <c r="C414" s="83">
        <f>_xll.BDP(B414&amp;" Equity",$C$6)</f>
        <v>149115141035.35999</v>
      </c>
      <c r="D414" s="16" t="str">
        <f>_xll.BDP(B414&amp;" Equity",$D$6)</f>
        <v>Financials</v>
      </c>
      <c r="E414" s="15" t="str">
        <f>_xll.BDP(B414&amp;" Equity",$E$6)</f>
        <v>Charles Schwab Corp/The</v>
      </c>
    </row>
    <row r="415" spans="2:5" x14ac:dyDescent="0.25">
      <c r="B415" s="15" t="s">
        <v>1014</v>
      </c>
      <c r="C415" s="83">
        <f>_xll.BDP(B415&amp;" Equity",$C$6)</f>
        <v>7837544541.96</v>
      </c>
      <c r="D415" s="16" t="str">
        <f>_xll.BDP(B415&amp;" Equity",$D$6)</f>
        <v>Industrials</v>
      </c>
      <c r="E415" s="15" t="str">
        <f>_xll.BDP(B415&amp;" Equity",$E$6)</f>
        <v>Sealed Air Corp</v>
      </c>
    </row>
    <row r="416" spans="2:5" x14ac:dyDescent="0.25">
      <c r="B416" s="15" t="s">
        <v>1015</v>
      </c>
      <c r="C416" s="83">
        <f>_xll.BDP(B416&amp;" Equity",$C$6)</f>
        <v>62082988171.120003</v>
      </c>
      <c r="D416" s="16" t="str">
        <f>_xll.BDP(B416&amp;" Equity",$D$6)</f>
        <v>Industrials</v>
      </c>
      <c r="E416" s="15" t="str">
        <f>_xll.BDP(B416&amp;" Equity",$E$6)</f>
        <v>Sherwin-Williams Co/The</v>
      </c>
    </row>
    <row r="417" spans="2:5" x14ac:dyDescent="0.25">
      <c r="B417" s="15" t="s">
        <v>1016</v>
      </c>
      <c r="C417" s="83">
        <f>_xll.BDP(B417&amp;" Equity",$C$6)</f>
        <v>18569912041.889999</v>
      </c>
      <c r="D417" s="16" t="str">
        <f>_xll.BDP(B417&amp;" Equity",$D$6)</f>
        <v>Financials</v>
      </c>
      <c r="E417" s="15" t="str">
        <f>_xll.BDP(B417&amp;" Equity",$E$6)</f>
        <v>SVB Financial Group</v>
      </c>
    </row>
    <row r="418" spans="2:5" x14ac:dyDescent="0.25">
      <c r="B418" s="15" t="s">
        <v>1017</v>
      </c>
      <c r="C418" s="83">
        <f>_xll.BDP(B418&amp;" Equity",$C$6)</f>
        <v>16056635886.269999</v>
      </c>
      <c r="D418" s="16" t="str">
        <f>_xll.BDP(B418&amp;" Equity",$D$6)</f>
        <v>Consumer Staples</v>
      </c>
      <c r="E418" s="15" t="str">
        <f>_xll.BDP(B418&amp;" Equity",$E$6)</f>
        <v>J M Smucker Co/The</v>
      </c>
    </row>
    <row r="419" spans="2:5" x14ac:dyDescent="0.25">
      <c r="B419" s="15" t="s">
        <v>1018</v>
      </c>
      <c r="C419" s="83">
        <f>_xll.BDP(B419&amp;" Equity",$C$6)</f>
        <v>74389473210.960007</v>
      </c>
      <c r="D419" s="16" t="str">
        <f>_xll.BDP(B419&amp;" Equity",$D$6)</f>
        <v>Energy</v>
      </c>
      <c r="E419" s="15" t="str">
        <f>_xll.BDP(B419&amp;" Equity",$E$6)</f>
        <v>Schlumberger Ltd</v>
      </c>
    </row>
    <row r="420" spans="2:5" x14ac:dyDescent="0.25">
      <c r="B420" s="15" t="s">
        <v>1019</v>
      </c>
      <c r="C420" s="83">
        <f>_xll.BDP(B420&amp;" Equity",$C$6)</f>
        <v>13567190058.360003</v>
      </c>
      <c r="D420" s="16" t="str">
        <f>_xll.BDP(B420&amp;" Equity",$D$6)</f>
        <v>Industrials</v>
      </c>
      <c r="E420" s="15" t="str">
        <f>_xll.BDP(B420&amp;" Equity",$E$6)</f>
        <v>Snap-on Inc</v>
      </c>
    </row>
    <row r="421" spans="2:5" x14ac:dyDescent="0.25">
      <c r="B421" s="15" t="s">
        <v>1020</v>
      </c>
      <c r="C421" s="83">
        <f>_xll.BDP(B421&amp;" Equity",$C$6)</f>
        <v>54702530926.599998</v>
      </c>
      <c r="D421" s="16" t="str">
        <f>_xll.BDP(B421&amp;" Equity",$D$6)</f>
        <v>Technology</v>
      </c>
      <c r="E421" s="15" t="str">
        <f>_xll.BDP(B421&amp;" Equity",$E$6)</f>
        <v>Synopsys Inc</v>
      </c>
    </row>
    <row r="422" spans="2:5" x14ac:dyDescent="0.25">
      <c r="B422" s="15" t="s">
        <v>1021</v>
      </c>
      <c r="C422" s="83">
        <f>_xll.BDP(B422&amp;" Equity",$C$6)</f>
        <v>72897532562.87999</v>
      </c>
      <c r="D422" s="16" t="str">
        <f>_xll.BDP(B422&amp;" Equity",$D$6)</f>
        <v>Utilities</v>
      </c>
      <c r="E422" s="15" t="str">
        <f>_xll.BDP(B422&amp;" Equity",$E$6)</f>
        <v>Southern Co/The</v>
      </c>
    </row>
    <row r="423" spans="2:5" x14ac:dyDescent="0.25">
      <c r="B423" s="15" t="s">
        <v>1022</v>
      </c>
      <c r="C423" s="83">
        <f>_xll.BDP(B423&amp;" Equity",$C$6)</f>
        <v>41872972013.369995</v>
      </c>
      <c r="D423" s="16" t="str">
        <f>_xll.BDP(B423&amp;" Equity",$D$6)</f>
        <v>Real Estate</v>
      </c>
      <c r="E423" s="15" t="str">
        <f>_xll.BDP(B423&amp;" Equity",$E$6)</f>
        <v>Simon Property Group Inc</v>
      </c>
    </row>
    <row r="424" spans="2:5" x14ac:dyDescent="0.25">
      <c r="B424" s="15" t="s">
        <v>1023</v>
      </c>
      <c r="C424" s="83">
        <f>_xll.BDP(B424&amp;" Equity",$C$6)</f>
        <v>119568600000</v>
      </c>
      <c r="D424" s="16" t="str">
        <f>_xll.BDP(B424&amp;" Equity",$D$6)</f>
        <v>Financials</v>
      </c>
      <c r="E424" s="15" t="str">
        <f>_xll.BDP(B424&amp;" Equity",$E$6)</f>
        <v>S&amp;P Global Inc</v>
      </c>
    </row>
    <row r="425" spans="2:5" x14ac:dyDescent="0.25">
      <c r="B425" s="15" t="s">
        <v>1024</v>
      </c>
      <c r="C425" s="83">
        <f>_xll.BDP(B425&amp;" Equity",$C$6)</f>
        <v>48869407945.610001</v>
      </c>
      <c r="D425" s="16" t="str">
        <f>_xll.BDP(B425&amp;" Equity",$D$6)</f>
        <v>Utilities</v>
      </c>
      <c r="E425" s="15" t="str">
        <f>_xll.BDP(B425&amp;" Equity",$E$6)</f>
        <v>Sempra Energy</v>
      </c>
    </row>
    <row r="426" spans="2:5" x14ac:dyDescent="0.25">
      <c r="B426" s="15" t="s">
        <v>1025</v>
      </c>
      <c r="C426" s="83">
        <f>_xll.BDP(B426&amp;" Equity",$C$6)</f>
        <v>21512844601.029999</v>
      </c>
      <c r="D426" s="16" t="str">
        <f>_xll.BDP(B426&amp;" Equity",$D$6)</f>
        <v>Health Care</v>
      </c>
      <c r="E426" s="15" t="str">
        <f>_xll.BDP(B426&amp;" Equity",$E$6)</f>
        <v>STERIS PLC</v>
      </c>
    </row>
    <row r="427" spans="2:5" x14ac:dyDescent="0.25">
      <c r="B427" s="15" t="s">
        <v>1026</v>
      </c>
      <c r="C427" s="83">
        <f>_xll.BDP(B427&amp;" Equity",$C$6)</f>
        <v>31576216388.489998</v>
      </c>
      <c r="D427" s="16" t="str">
        <f>_xll.BDP(B427&amp;" Equity",$D$6)</f>
        <v>Financials</v>
      </c>
      <c r="E427" s="15" t="str">
        <f>_xll.BDP(B427&amp;" Equity",$E$6)</f>
        <v>State Street Corp</v>
      </c>
    </row>
    <row r="428" spans="2:5" x14ac:dyDescent="0.25">
      <c r="B428" s="15" t="s">
        <v>1027</v>
      </c>
      <c r="C428" s="83">
        <f>_xll.BDP(B428&amp;" Equity",$C$6)</f>
        <v>14350628548</v>
      </c>
      <c r="D428" s="16" t="str">
        <f>_xll.BDP(B428&amp;" Equity",$D$6)</f>
        <v>Technology</v>
      </c>
      <c r="E428" s="15" t="str">
        <f>_xll.BDP(B428&amp;" Equity",$E$6)</f>
        <v>Seagate Technology Holdings PL</v>
      </c>
    </row>
    <row r="429" spans="2:5" x14ac:dyDescent="0.25">
      <c r="B429" s="15" t="s">
        <v>1028</v>
      </c>
      <c r="C429" s="83">
        <f>_xll.BDP(B429&amp;" Equity",$C$6)</f>
        <v>42448553429.039993</v>
      </c>
      <c r="D429" s="16" t="str">
        <f>_xll.BDP(B429&amp;" Equity",$D$6)</f>
        <v>Consumer Staples</v>
      </c>
      <c r="E429" s="15" t="str">
        <f>_xll.BDP(B429&amp;" Equity",$E$6)</f>
        <v>Constellation Brands Inc</v>
      </c>
    </row>
    <row r="430" spans="2:5" x14ac:dyDescent="0.25">
      <c r="B430" s="15" t="s">
        <v>1029</v>
      </c>
      <c r="C430" s="83">
        <f>_xll.BDP(B430&amp;" Equity",$C$6)</f>
        <v>13510043897.52</v>
      </c>
      <c r="D430" s="16" t="str">
        <f>_xll.BDP(B430&amp;" Equity",$D$6)</f>
        <v>Industrials</v>
      </c>
      <c r="E430" s="15" t="str">
        <f>_xll.BDP(B430&amp;" Equity",$E$6)</f>
        <v>Stanley Black &amp; Decker Inc</v>
      </c>
    </row>
    <row r="431" spans="2:5" x14ac:dyDescent="0.25">
      <c r="B431" s="15" t="s">
        <v>1030</v>
      </c>
      <c r="C431" s="83">
        <f>_xll.BDP(B431&amp;" Equity",$C$6)</f>
        <v>17553920674.100002</v>
      </c>
      <c r="D431" s="16" t="str">
        <f>_xll.BDP(B431&amp;" Equity",$D$6)</f>
        <v>Technology</v>
      </c>
      <c r="E431" s="15" t="str">
        <f>_xll.BDP(B431&amp;" Equity",$E$6)</f>
        <v>Skyworks Solutions Inc</v>
      </c>
    </row>
    <row r="432" spans="2:5" x14ac:dyDescent="0.25">
      <c r="B432" s="15" t="s">
        <v>1031</v>
      </c>
      <c r="C432" s="83">
        <f>_xll.BDP(B432&amp;" Equity",$C$6)</f>
        <v>15849694000</v>
      </c>
      <c r="D432" s="16" t="str">
        <f>_xll.BDP(B432&amp;" Equity",$D$6)</f>
        <v>Industrials</v>
      </c>
      <c r="E432" s="15" t="str">
        <f>_xll.BDP(B432&amp;" Equity",$E$6)</f>
        <v>Synchrony Financial</v>
      </c>
    </row>
    <row r="433" spans="2:5" x14ac:dyDescent="0.25">
      <c r="B433" s="15" t="s">
        <v>1032</v>
      </c>
      <c r="C433" s="83">
        <f>_xll.BDP(B433&amp;" Equity",$C$6)</f>
        <v>104208249548.73001</v>
      </c>
      <c r="D433" s="16" t="str">
        <f>_xll.BDP(B433&amp;" Equity",$D$6)</f>
        <v>Health Care</v>
      </c>
      <c r="E433" s="15" t="str">
        <f>_xll.BDP(B433&amp;" Equity",$E$6)</f>
        <v>Stryker Corp</v>
      </c>
    </row>
    <row r="434" spans="2:5" x14ac:dyDescent="0.25">
      <c r="B434" s="15" t="s">
        <v>1033</v>
      </c>
      <c r="C434" s="83">
        <f>_xll.BDP(B434&amp;" Equity",$C$6)</f>
        <v>39085509463</v>
      </c>
      <c r="D434" s="16" t="str">
        <f>_xll.BDP(B434&amp;" Equity",$D$6)</f>
        <v>Consumer Staples</v>
      </c>
      <c r="E434" s="15" t="str">
        <f>_xll.BDP(B434&amp;" Equity",$E$6)</f>
        <v>Sysco Corp</v>
      </c>
    </row>
    <row r="435" spans="2:5" x14ac:dyDescent="0.25">
      <c r="B435" s="15" t="s">
        <v>1034</v>
      </c>
      <c r="C435" s="83">
        <f>_xll.BDP(B435&amp;" Equity",$C$6)</f>
        <v>139067280000</v>
      </c>
      <c r="D435" s="16" t="str">
        <f>_xll.BDP(B435&amp;" Equity",$D$6)</f>
        <v>Telecommunications</v>
      </c>
      <c r="E435" s="15" t="str">
        <f>_xll.BDP(B435&amp;" Equity",$E$6)</f>
        <v>AT&amp;T Inc</v>
      </c>
    </row>
    <row r="436" spans="2:5" x14ac:dyDescent="0.25">
      <c r="B436" s="15" t="s">
        <v>1035</v>
      </c>
      <c r="C436" s="83">
        <f>_xll.BDP(B436&amp;" Equity",$C$6)</f>
        <v>11601819944.76</v>
      </c>
      <c r="D436" s="16" t="str">
        <f>_xll.BDP(B436&amp;" Equity",$D$6)</f>
        <v>Consumer Staples</v>
      </c>
      <c r="E436" s="15" t="str">
        <f>_xll.BDP(B436&amp;" Equity",$E$6)</f>
        <v>Molson Coors Beverage Co</v>
      </c>
    </row>
    <row r="437" spans="2:5" x14ac:dyDescent="0.25">
      <c r="B437" s="15" t="s">
        <v>1036</v>
      </c>
      <c r="C437" s="83">
        <f>_xll.BDP(B437&amp;" Equity",$C$6)</f>
        <v>38834125091.530006</v>
      </c>
      <c r="D437" s="16" t="str">
        <f>_xll.BDP(B437&amp;" Equity",$D$6)</f>
        <v>Industrials</v>
      </c>
      <c r="E437" s="15" t="str">
        <f>_xll.BDP(B437&amp;" Equity",$E$6)</f>
        <v>TransDigm Group Inc</v>
      </c>
    </row>
    <row r="438" spans="2:5" x14ac:dyDescent="0.25">
      <c r="B438" s="15" t="s">
        <v>1440</v>
      </c>
      <c r="C438" s="83">
        <f>_xll.BDP(B438&amp;" Equity",$C$6)</f>
        <v>20275497409.939999</v>
      </c>
      <c r="D438" s="16" t="str">
        <f>_xll.BDP(B438&amp;" Equity",$D$6)</f>
        <v>Industrials</v>
      </c>
      <c r="E438" s="15" t="str">
        <f>_xll.BDP(B438&amp;" Equity",$E$6)</f>
        <v>Teledyne Technologies Inc</v>
      </c>
    </row>
    <row r="439" spans="2:5" x14ac:dyDescent="0.25">
      <c r="B439" s="15" t="s">
        <v>1467</v>
      </c>
      <c r="C439" s="83">
        <f>_xll.BDP(B439&amp;" Equity",$C$6)</f>
        <v>12267169238.400002</v>
      </c>
      <c r="D439" s="16" t="str">
        <f>_xll.BDP(B439&amp;" Equity",$D$6)</f>
        <v>Health Care</v>
      </c>
      <c r="E439" s="15" t="str">
        <f>_xll.BDP(B439&amp;" Equity",$E$6)</f>
        <v>Bio-Techne Corp</v>
      </c>
    </row>
    <row r="440" spans="2:5" x14ac:dyDescent="0.25">
      <c r="B440" s="15" t="s">
        <v>1037</v>
      </c>
      <c r="C440" s="83">
        <f>_xll.BDP(B440&amp;" Equity",$C$6)</f>
        <v>41816577238.239998</v>
      </c>
      <c r="D440" s="16" t="str">
        <f>_xll.BDP(B440&amp;" Equity",$D$6)</f>
        <v>Technology</v>
      </c>
      <c r="E440" s="15" t="str">
        <f>_xll.BDP(B440&amp;" Equity",$E$6)</f>
        <v>TE Connectivity Ltd</v>
      </c>
    </row>
    <row r="441" spans="2:5" x14ac:dyDescent="0.25">
      <c r="B441" s="15" t="s">
        <v>1441</v>
      </c>
      <c r="C441" s="83">
        <f>_xll.BDP(B441&amp;" Equity",$C$6)</f>
        <v>16616065655.280003</v>
      </c>
      <c r="D441" s="16" t="str">
        <f>_xll.BDP(B441&amp;" Equity",$D$6)</f>
        <v>Technology</v>
      </c>
      <c r="E441" s="15" t="str">
        <f>_xll.BDP(B441&amp;" Equity",$E$6)</f>
        <v>Teradyne Inc</v>
      </c>
    </row>
    <row r="442" spans="2:5" x14ac:dyDescent="0.25">
      <c r="B442" s="15" t="s">
        <v>1038</v>
      </c>
      <c r="C442" s="83">
        <f>_xll.BDP(B442&amp;" Equity",$C$6)</f>
        <v>65558620889.999992</v>
      </c>
      <c r="D442" s="16" t="str">
        <f>_xll.BDP(B442&amp;" Equity",$D$6)</f>
        <v>Financials</v>
      </c>
      <c r="E442" s="15" t="str">
        <f>_xll.BDP(B442&amp;" Equity",$E$6)</f>
        <v>Truist Financial Corp</v>
      </c>
    </row>
    <row r="443" spans="2:5" x14ac:dyDescent="0.25">
      <c r="B443" s="15" t="s">
        <v>1039</v>
      </c>
      <c r="C443" s="83">
        <f>_xll.BDP(B443&amp;" Equity",$C$6)</f>
        <v>11870611505.450001</v>
      </c>
      <c r="D443" s="16" t="str">
        <f>_xll.BDP(B443&amp;" Equity",$D$6)</f>
        <v>Health Care</v>
      </c>
      <c r="E443" s="15" t="str">
        <f>_xll.BDP(B443&amp;" Equity",$E$6)</f>
        <v>Teleflex Inc</v>
      </c>
    </row>
    <row r="444" spans="2:5" x14ac:dyDescent="0.25">
      <c r="B444" s="15" t="s">
        <v>1040</v>
      </c>
      <c r="C444" s="83">
        <f>_xll.BDP(B444&amp;" Equity",$C$6)</f>
        <v>79279206456.23999</v>
      </c>
      <c r="D444" s="16" t="str">
        <f>_xll.BDP(B444&amp;" Equity",$D$6)</f>
        <v>Consumer Discretionary</v>
      </c>
      <c r="E444" s="15" t="str">
        <f>_xll.BDP(B444&amp;" Equity",$E$6)</f>
        <v>Target Corp</v>
      </c>
    </row>
    <row r="445" spans="2:5" x14ac:dyDescent="0.25">
      <c r="B445" s="15" t="s">
        <v>1041</v>
      </c>
      <c r="C445" s="83">
        <f>_xll.BDP(B445&amp;" Equity",$C$6)</f>
        <v>94335358724.360001</v>
      </c>
      <c r="D445" s="16" t="str">
        <f>_xll.BDP(B445&amp;" Equity",$D$6)</f>
        <v>Consumer Discretionary</v>
      </c>
      <c r="E445" s="15" t="str">
        <f>_xll.BDP(B445&amp;" Equity",$E$6)</f>
        <v>TJX Cos Inc/The</v>
      </c>
    </row>
    <row r="446" spans="2:5" x14ac:dyDescent="0.25">
      <c r="B446" s="15" t="s">
        <v>1042</v>
      </c>
      <c r="C446" s="83">
        <f>_xll.BDP(B446&amp;" Equity",$C$6)</f>
        <v>227293013103.78</v>
      </c>
      <c r="D446" s="16" t="str">
        <f>_xll.BDP(B446&amp;" Equity",$D$6)</f>
        <v>Health Care</v>
      </c>
      <c r="E446" s="15" t="str">
        <f>_xll.BDP(B446&amp;" Equity",$E$6)</f>
        <v>Thermo Fisher Scientific Inc</v>
      </c>
    </row>
    <row r="447" spans="2:5" x14ac:dyDescent="0.25">
      <c r="B447" s="15" t="s">
        <v>1043</v>
      </c>
      <c r="C447" s="83">
        <f>_xll.BDP(B447&amp;" Equity",$C$6)</f>
        <v>175037237064.29999</v>
      </c>
      <c r="D447" s="16" t="str">
        <f>_xll.BDP(B447&amp;" Equity",$D$6)</f>
        <v>Telecommunications</v>
      </c>
      <c r="E447" s="15" t="str">
        <f>_xll.BDP(B447&amp;" Equity",$E$6)</f>
        <v>T-Mobile US Inc</v>
      </c>
    </row>
    <row r="448" spans="2:5" x14ac:dyDescent="0.25">
      <c r="B448" s="15" t="s">
        <v>1044</v>
      </c>
      <c r="C448" s="83">
        <f>_xll.BDP(B448&amp;" Equity",$C$6)</f>
        <v>10833620092.959999</v>
      </c>
      <c r="D448" s="16" t="str">
        <f>_xll.BDP(B448&amp;" Equity",$D$6)</f>
        <v>Consumer Discretionary</v>
      </c>
      <c r="E448" s="15" t="str">
        <f>_xll.BDP(B448&amp;" Equity",$E$6)</f>
        <v>Tapestry Inc</v>
      </c>
    </row>
    <row r="449" spans="2:5" x14ac:dyDescent="0.25">
      <c r="B449" s="15" t="s">
        <v>1442</v>
      </c>
      <c r="C449" s="83">
        <f>_xll.BDP(B449&amp;" Equity",$C$6)</f>
        <v>14582917978.83</v>
      </c>
      <c r="D449" s="16" t="str">
        <f>_xll.BDP(B449&amp;" Equity",$D$6)</f>
        <v>Industrials</v>
      </c>
      <c r="E449" s="15" t="str">
        <f>_xll.BDP(B449&amp;" Equity",$E$6)</f>
        <v>Trimble Inc</v>
      </c>
    </row>
    <row r="450" spans="2:5" x14ac:dyDescent="0.25">
      <c r="B450" s="15" t="s">
        <v>1045</v>
      </c>
      <c r="C450" s="83">
        <f>_xll.BDP(B450&amp;" Equity",$C$6)</f>
        <v>27427404000.000004</v>
      </c>
      <c r="D450" s="16" t="str">
        <f>_xll.BDP(B450&amp;" Equity",$D$6)</f>
        <v>Financials</v>
      </c>
      <c r="E450" s="15" t="str">
        <f>_xll.BDP(B450&amp;" Equity",$E$6)</f>
        <v>T Rowe Price Group Inc</v>
      </c>
    </row>
    <row r="451" spans="2:5" x14ac:dyDescent="0.25">
      <c r="B451" s="15" t="s">
        <v>1046</v>
      </c>
      <c r="C451" s="83">
        <f>_xll.BDP(B451&amp;" Equity",$C$6)</f>
        <v>42731931000.000008</v>
      </c>
      <c r="D451" s="16" t="str">
        <f>_xll.BDP(B451&amp;" Equity",$D$6)</f>
        <v>Financials</v>
      </c>
      <c r="E451" s="15" t="str">
        <f>_xll.BDP(B451&amp;" Equity",$E$6)</f>
        <v>Travelers Cos Inc/The</v>
      </c>
    </row>
    <row r="452" spans="2:5" x14ac:dyDescent="0.25">
      <c r="B452" s="15" t="s">
        <v>1047</v>
      </c>
      <c r="C452" s="83">
        <f>_xll.BDP(B452&amp;" Equity",$C$6)</f>
        <v>25546834671.150002</v>
      </c>
      <c r="D452" s="16" t="str">
        <f>_xll.BDP(B452&amp;" Equity",$D$6)</f>
        <v>Consumer Discretionary</v>
      </c>
      <c r="E452" s="15" t="str">
        <f>_xll.BDP(B452&amp;" Equity",$E$6)</f>
        <v>Tractor Supply Co</v>
      </c>
    </row>
    <row r="453" spans="2:5" x14ac:dyDescent="0.25">
      <c r="B453" s="15" t="s">
        <v>1443</v>
      </c>
      <c r="C453" s="83">
        <f>_xll.BDP(B453&amp;" Equity",$C$6)</f>
        <v>604881513350.16992</v>
      </c>
      <c r="D453" s="16" t="str">
        <f>_xll.BDP(B453&amp;" Equity",$D$6)</f>
        <v>Consumer Discretionary</v>
      </c>
      <c r="E453" s="15" t="str">
        <f>_xll.BDP(B453&amp;" Equity",$E$6)</f>
        <v>Tesla Inc</v>
      </c>
    </row>
    <row r="454" spans="2:5" x14ac:dyDescent="0.25">
      <c r="B454" s="15" t="s">
        <v>1048</v>
      </c>
      <c r="C454" s="83">
        <f>_xll.BDP(B454&amp;" Equity",$C$6)</f>
        <v>21675402079.150002</v>
      </c>
      <c r="D454" s="16" t="str">
        <f>_xll.BDP(B454&amp;" Equity",$D$6)</f>
        <v>Consumer Staples</v>
      </c>
      <c r="E454" s="15" t="str">
        <f>_xll.BDP(B454&amp;" Equity",$E$6)</f>
        <v>Tyson Foods Inc</v>
      </c>
    </row>
    <row r="455" spans="2:5" x14ac:dyDescent="0.25">
      <c r="B455" s="15" t="s">
        <v>1253</v>
      </c>
      <c r="C455" s="83">
        <f>_xll.BDP(B455&amp;" Equity",$C$6)</f>
        <v>42664426584</v>
      </c>
      <c r="D455" s="16" t="str">
        <f>_xll.BDP(B455&amp;" Equity",$D$6)</f>
        <v>Industrials</v>
      </c>
      <c r="E455" s="15" t="str">
        <f>_xll.BDP(B455&amp;" Equity",$E$6)</f>
        <v>Trane Technologies PLC</v>
      </c>
    </row>
    <row r="456" spans="2:5" x14ac:dyDescent="0.25">
      <c r="B456" s="15" t="s">
        <v>1049</v>
      </c>
      <c r="C456" s="83">
        <f>_xll.BDP(B456&amp;" Equity",$C$6)</f>
        <v>17579053448.500004</v>
      </c>
      <c r="D456" s="16" t="str">
        <f>_xll.BDP(B456&amp;" Equity",$D$6)</f>
        <v>Consumer Discretionary</v>
      </c>
      <c r="E456" s="15" t="str">
        <f>_xll.BDP(B456&amp;" Equity",$E$6)</f>
        <v>Take-Two Interactive Software</v>
      </c>
    </row>
    <row r="457" spans="2:5" x14ac:dyDescent="0.25">
      <c r="B457" s="15" t="s">
        <v>1050</v>
      </c>
      <c r="C457" s="83" t="str">
        <f>_xll.BDP(B457&amp;" Equity",$C$6)</f>
        <v>#N/A N/A</v>
      </c>
      <c r="D457" s="16" t="str">
        <f>_xll.BDP(B457&amp;" Equity",$D$6)</f>
        <v>Technology</v>
      </c>
      <c r="E457" s="15" t="str">
        <f>_xll.BDP(B457&amp;" Equity",$E$6)</f>
        <v>Twitter Inc</v>
      </c>
    </row>
    <row r="458" spans="2:5" x14ac:dyDescent="0.25">
      <c r="B458" s="15" t="s">
        <v>1051</v>
      </c>
      <c r="C458" s="83">
        <f>_xll.BDP(B458&amp;" Equity",$C$6)</f>
        <v>164295110633.5</v>
      </c>
      <c r="D458" s="16" t="str">
        <f>_xll.BDP(B458&amp;" Equity",$D$6)</f>
        <v>Technology</v>
      </c>
      <c r="E458" s="15" t="str">
        <f>_xll.BDP(B458&amp;" Equity",$E$6)</f>
        <v>Texas Instruments Inc</v>
      </c>
    </row>
    <row r="459" spans="2:5" x14ac:dyDescent="0.25">
      <c r="B459" s="15" t="s">
        <v>1052</v>
      </c>
      <c r="C459" s="83">
        <f>_xll.BDP(B459&amp;" Equity",$C$6)</f>
        <v>15428211780.800001</v>
      </c>
      <c r="D459" s="16" t="str">
        <f>_xll.BDP(B459&amp;" Equity",$D$6)</f>
        <v>Industrials</v>
      </c>
      <c r="E459" s="15" t="str">
        <f>_xll.BDP(B459&amp;" Equity",$E$6)</f>
        <v>Textron Inc</v>
      </c>
    </row>
    <row r="460" spans="2:5" x14ac:dyDescent="0.25">
      <c r="B460" s="15" t="s">
        <v>1444</v>
      </c>
      <c r="C460" s="83">
        <f>_xll.BDP(B460&amp;" Equity",$C$6)</f>
        <v>13711185613.440001</v>
      </c>
      <c r="D460" s="16" t="str">
        <f>_xll.BDP(B460&amp;" Equity",$D$6)</f>
        <v>Technology</v>
      </c>
      <c r="E460" s="15" t="str">
        <f>_xll.BDP(B460&amp;" Equity",$E$6)</f>
        <v>Tyler Technologies Inc</v>
      </c>
    </row>
    <row r="461" spans="2:5" x14ac:dyDescent="0.25">
      <c r="B461" s="15" t="s">
        <v>1053</v>
      </c>
      <c r="C461" s="83">
        <f>_xll.BDP(B461&amp;" Equity",$C$6)</f>
        <v>5149456992.8399992</v>
      </c>
      <c r="D461" s="16" t="str">
        <f>_xll.BDP(B461&amp;" Equity",$D$6)</f>
        <v>Consumer Discretionary</v>
      </c>
      <c r="E461" s="15" t="str">
        <f>_xll.BDP(B461&amp;" Equity",$E$6)</f>
        <v>Under Armour Inc</v>
      </c>
    </row>
    <row r="462" spans="2:5" x14ac:dyDescent="0.25">
      <c r="B462" s="15" t="s">
        <v>1054</v>
      </c>
      <c r="C462" s="83">
        <f>_xll.BDP(B462&amp;" Equity",$C$6)</f>
        <v>5150688605.6300011</v>
      </c>
      <c r="D462" s="16" t="str">
        <f>_xll.BDP(B462&amp;" Equity",$D$6)</f>
        <v>Consumer Discretionary</v>
      </c>
      <c r="E462" s="15" t="str">
        <f>_xll.BDP(B462&amp;" Equity",$E$6)</f>
        <v>Under Armour Inc</v>
      </c>
    </row>
    <row r="463" spans="2:5" x14ac:dyDescent="0.25">
      <c r="B463" s="15" t="s">
        <v>1055</v>
      </c>
      <c r="C463" s="83">
        <f>_xll.BDP(B463&amp;" Equity",$C$6)</f>
        <v>16490005614.67</v>
      </c>
      <c r="D463" s="16" t="str">
        <f>_xll.BDP(B463&amp;" Equity",$D$6)</f>
        <v>Consumer Discretionary</v>
      </c>
      <c r="E463" s="15" t="str">
        <f>_xll.BDP(B463&amp;" Equity",$E$6)</f>
        <v>United Airlines Holdings Inc</v>
      </c>
    </row>
    <row r="464" spans="2:5" x14ac:dyDescent="0.25">
      <c r="B464" s="15" t="s">
        <v>1056</v>
      </c>
      <c r="C464" s="83">
        <f>_xll.BDP(B464&amp;" Equity",$C$6)</f>
        <v>13871335245.800001</v>
      </c>
      <c r="D464" s="16" t="str">
        <f>_xll.BDP(B464&amp;" Equity",$D$6)</f>
        <v>Real Estate</v>
      </c>
      <c r="E464" s="15" t="str">
        <f>_xll.BDP(B464&amp;" Equity",$E$6)</f>
        <v>UDR Inc</v>
      </c>
    </row>
    <row r="465" spans="2:5" x14ac:dyDescent="0.25">
      <c r="B465" s="15" t="s">
        <v>1057</v>
      </c>
      <c r="C465" s="83">
        <f>_xll.BDP(B465&amp;" Equity",$C$6)</f>
        <v>10358843120.799999</v>
      </c>
      <c r="D465" s="16" t="str">
        <f>_xll.BDP(B465&amp;" Equity",$D$6)</f>
        <v>Health Care</v>
      </c>
      <c r="E465" s="15" t="str">
        <f>_xll.BDP(B465&amp;" Equity",$E$6)</f>
        <v>Universal Health Services Inc</v>
      </c>
    </row>
    <row r="466" spans="2:5" x14ac:dyDescent="0.25">
      <c r="B466" s="15" t="s">
        <v>1058</v>
      </c>
      <c r="C466" s="83">
        <f>_xll.BDP(B466&amp;" Equity",$C$6)</f>
        <v>26354204147.160004</v>
      </c>
      <c r="D466" s="16" t="str">
        <f>_xll.BDP(B466&amp;" Equity",$D$6)</f>
        <v>Consumer Discretionary</v>
      </c>
      <c r="E466" s="15" t="str">
        <f>_xll.BDP(B466&amp;" Equity",$E$6)</f>
        <v>Ulta Beauty Inc</v>
      </c>
    </row>
    <row r="467" spans="2:5" x14ac:dyDescent="0.25">
      <c r="B467" s="15" t="s">
        <v>1059</v>
      </c>
      <c r="C467" s="83">
        <f>_xll.BDP(B467&amp;" Equity",$C$6)</f>
        <v>442376912102.57996</v>
      </c>
      <c r="D467" s="16" t="str">
        <f>_xll.BDP(B467&amp;" Equity",$D$6)</f>
        <v>Health Care</v>
      </c>
      <c r="E467" s="15" t="str">
        <f>_xll.BDP(B467&amp;" Equity",$E$6)</f>
        <v>UnitedHealth Group Inc</v>
      </c>
    </row>
    <row r="468" spans="2:5" x14ac:dyDescent="0.25">
      <c r="B468" s="15" t="s">
        <v>1060</v>
      </c>
      <c r="C468" s="83">
        <f>_xll.BDP(B468&amp;" Equity",$C$6)</f>
        <v>128401147080</v>
      </c>
      <c r="D468" s="16" t="str">
        <f>_xll.BDP(B468&amp;" Equity",$D$6)</f>
        <v>Industrials</v>
      </c>
      <c r="E468" s="15" t="str">
        <f>_xll.BDP(B468&amp;" Equity",$E$6)</f>
        <v>Union Pacific Corp</v>
      </c>
    </row>
    <row r="469" spans="2:5" x14ac:dyDescent="0.25">
      <c r="B469" s="15" t="s">
        <v>1061</v>
      </c>
      <c r="C469" s="83">
        <f>_xll.BDP(B469&amp;" Equity",$C$6)</f>
        <v>163270600685.66</v>
      </c>
      <c r="D469" s="16" t="str">
        <f>_xll.BDP(B469&amp;" Equity",$D$6)</f>
        <v>Industrials</v>
      </c>
      <c r="E469" s="15" t="str">
        <f>_xll.BDP(B469&amp;" Equity",$E$6)</f>
        <v>United Parcel Service Inc</v>
      </c>
    </row>
    <row r="470" spans="2:5" x14ac:dyDescent="0.25">
      <c r="B470" s="15" t="s">
        <v>1062</v>
      </c>
      <c r="C470" s="83">
        <f>_xll.BDP(B470&amp;" Equity",$C$6)</f>
        <v>31263142047.34</v>
      </c>
      <c r="D470" s="16" t="str">
        <f>_xll.BDP(B470&amp;" Equity",$D$6)</f>
        <v>Industrials</v>
      </c>
      <c r="E470" s="15" t="str">
        <f>_xll.BDP(B470&amp;" Equity",$E$6)</f>
        <v>United Rentals Inc</v>
      </c>
    </row>
    <row r="471" spans="2:5" x14ac:dyDescent="0.25">
      <c r="B471" s="15" t="s">
        <v>1063</v>
      </c>
      <c r="C471" s="83">
        <f>_xll.BDP(B471&amp;" Equity",$C$6)</f>
        <v>74590320000</v>
      </c>
      <c r="D471" s="16" t="str">
        <f>_xll.BDP(B471&amp;" Equity",$D$6)</f>
        <v>Financials</v>
      </c>
      <c r="E471" s="15" t="str">
        <f>_xll.BDP(B471&amp;" Equity",$E$6)</f>
        <v>US Bancorp</v>
      </c>
    </row>
    <row r="472" spans="2:5" x14ac:dyDescent="0.25">
      <c r="B472" s="15" t="s">
        <v>1064</v>
      </c>
      <c r="C472" s="83">
        <f>_xll.BDP(B472&amp;" Equity",$C$6)</f>
        <v>482947174763.32153</v>
      </c>
      <c r="D472" s="16" t="str">
        <f>_xll.BDP(B472&amp;" Equity",$D$6)</f>
        <v>Industrials</v>
      </c>
      <c r="E472" s="15" t="str">
        <f>_xll.BDP(B472&amp;" Equity",$E$6)</f>
        <v>Visa Inc</v>
      </c>
    </row>
    <row r="473" spans="2:5" x14ac:dyDescent="0.25">
      <c r="B473" s="15" t="s">
        <v>1065</v>
      </c>
      <c r="C473" s="83">
        <f>_xll.BDP(B473&amp;" Equity",$C$6)</f>
        <v>11482127811.75</v>
      </c>
      <c r="D473" s="16" t="str">
        <f>_xll.BDP(B473&amp;" Equity",$D$6)</f>
        <v>Consumer Discretionary</v>
      </c>
      <c r="E473" s="15" t="str">
        <f>_xll.BDP(B473&amp;" Equity",$E$6)</f>
        <v>VF Corp</v>
      </c>
    </row>
    <row r="474" spans="2:5" x14ac:dyDescent="0.25">
      <c r="B474" s="15" t="s">
        <v>1066</v>
      </c>
      <c r="C474" s="83" t="str">
        <f>_xll.BDP(B474&amp;" Equity",$C$6)</f>
        <v>#N/A Invalid Security</v>
      </c>
      <c r="D474" s="16" t="str">
        <f>_xll.BDP(B474&amp;" Equity",$D$6)</f>
        <v>#N/A Invalid Security</v>
      </c>
      <c r="E474" s="15" t="str">
        <f>_xll.BDP(B474&amp;" Equity",$E$6)</f>
        <v>#N/A Invalid Security</v>
      </c>
    </row>
    <row r="475" spans="2:5" x14ac:dyDescent="0.25">
      <c r="B475" s="15" t="s">
        <v>1067</v>
      </c>
      <c r="C475" s="83">
        <f>_xll.BDP(B475&amp;" Equity",$C$6)</f>
        <v>48868930719.280006</v>
      </c>
      <c r="D475" s="16" t="str">
        <f>_xll.BDP(B475&amp;" Equity",$D$6)</f>
        <v>Energy</v>
      </c>
      <c r="E475" s="15" t="str">
        <f>_xll.BDP(B475&amp;" Equity",$E$6)</f>
        <v>Valero Energy Corp</v>
      </c>
    </row>
    <row r="476" spans="2:5" x14ac:dyDescent="0.25">
      <c r="B476" s="15" t="s">
        <v>1068</v>
      </c>
      <c r="C476" s="83">
        <f>_xll.BDP(B476&amp;" Equity",$C$6)</f>
        <v>24038864853.420002</v>
      </c>
      <c r="D476" s="16" t="str">
        <f>_xll.BDP(B476&amp;" Equity",$D$6)</f>
        <v>Industrials</v>
      </c>
      <c r="E476" s="15" t="str">
        <f>_xll.BDP(B476&amp;" Equity",$E$6)</f>
        <v>Vulcan Materials Co</v>
      </c>
    </row>
    <row r="477" spans="2:5" x14ac:dyDescent="0.25">
      <c r="B477" s="15" t="s">
        <v>1069</v>
      </c>
      <c r="C477" s="83">
        <f>_xll.BDP(B477&amp;" Equity",$C$6)</f>
        <v>4547973577.6400003</v>
      </c>
      <c r="D477" s="16" t="str">
        <f>_xll.BDP(B477&amp;" Equity",$D$6)</f>
        <v>Real Estate</v>
      </c>
      <c r="E477" s="15" t="str">
        <f>_xll.BDP(B477&amp;" Equity",$E$6)</f>
        <v>Vornado Realty Trust</v>
      </c>
    </row>
    <row r="478" spans="2:5" x14ac:dyDescent="0.25">
      <c r="B478" s="15" t="s">
        <v>1070</v>
      </c>
      <c r="C478" s="83">
        <f>_xll.BDP(B478&amp;" Equity",$C$6)</f>
        <v>27751041727.499996</v>
      </c>
      <c r="D478" s="16" t="str">
        <f>_xll.BDP(B478&amp;" Equity",$D$6)</f>
        <v>Industrials</v>
      </c>
      <c r="E478" s="15" t="str">
        <f>_xll.BDP(B478&amp;" Equity",$E$6)</f>
        <v>Verisk Analytics Inc</v>
      </c>
    </row>
    <row r="479" spans="2:5" x14ac:dyDescent="0.25">
      <c r="B479" s="15" t="s">
        <v>1071</v>
      </c>
      <c r="C479" s="83">
        <f>_xll.BDP(B479&amp;" Equity",$C$6)</f>
        <v>22757492444.959999</v>
      </c>
      <c r="D479" s="16" t="str">
        <f>_xll.BDP(B479&amp;" Equity",$D$6)</f>
        <v>Technology</v>
      </c>
      <c r="E479" s="15" t="str">
        <f>_xll.BDP(B479&amp;" Equity",$E$6)</f>
        <v>VeriSign Inc</v>
      </c>
    </row>
    <row r="480" spans="2:5" x14ac:dyDescent="0.25">
      <c r="B480" s="15" t="s">
        <v>1072</v>
      </c>
      <c r="C480" s="83">
        <f>_xll.BDP(B480&amp;" Equity",$C$6)</f>
        <v>78622024833.080017</v>
      </c>
      <c r="D480" s="16" t="str">
        <f>_xll.BDP(B480&amp;" Equity",$D$6)</f>
        <v>Health Care</v>
      </c>
      <c r="E480" s="15" t="str">
        <f>_xll.BDP(B480&amp;" Equity",$E$6)</f>
        <v>Vertex Pharmaceuticals Inc</v>
      </c>
    </row>
    <row r="481" spans="2:5" x14ac:dyDescent="0.25">
      <c r="B481" s="15" t="s">
        <v>1073</v>
      </c>
      <c r="C481" s="83">
        <f>_xll.BDP(B481&amp;" Equity",$C$6)</f>
        <v>20489543911.099998</v>
      </c>
      <c r="D481" s="16" t="str">
        <f>_xll.BDP(B481&amp;" Equity",$D$6)</f>
        <v>Real Estate</v>
      </c>
      <c r="E481" s="15" t="str">
        <f>_xll.BDP(B481&amp;" Equity",$E$6)</f>
        <v>Ventas Inc</v>
      </c>
    </row>
    <row r="482" spans="2:5" x14ac:dyDescent="0.25">
      <c r="B482" s="15" t="s">
        <v>1445</v>
      </c>
      <c r="C482" s="83">
        <f>_xll.BDP(B482&amp;" Equity",$C$6)</f>
        <v>14339995371.35</v>
      </c>
      <c r="D482" s="16" t="str">
        <f>_xll.BDP(B482&amp;" Equity",$D$6)</f>
        <v>Health Care</v>
      </c>
      <c r="E482" s="15" t="str">
        <f>_xll.BDP(B482&amp;" Equity",$E$6)</f>
        <v>Viatris Inc</v>
      </c>
    </row>
    <row r="483" spans="2:5" x14ac:dyDescent="0.25">
      <c r="B483" s="15" t="s">
        <v>1074</v>
      </c>
      <c r="C483" s="83">
        <f>_xll.BDP(B483&amp;" Equity",$C$6)</f>
        <v>172179000000</v>
      </c>
      <c r="D483" s="16" t="str">
        <f>_xll.BDP(B483&amp;" Equity",$D$6)</f>
        <v>Telecommunications</v>
      </c>
      <c r="E483" s="15" t="str">
        <f>_xll.BDP(B483&amp;" Equity",$E$6)</f>
        <v>Verizon Communications Inc</v>
      </c>
    </row>
    <row r="484" spans="2:5" x14ac:dyDescent="0.25">
      <c r="B484" s="15" t="s">
        <v>1075</v>
      </c>
      <c r="C484" s="83">
        <f>_xll.BDP(B484&amp;" Equity",$C$6)</f>
        <v>18952450107.439999</v>
      </c>
      <c r="D484" s="16" t="str">
        <f>_xll.BDP(B484&amp;" Equity",$D$6)</f>
        <v>Industrials</v>
      </c>
      <c r="E484" s="15" t="str">
        <f>_xll.BDP(B484&amp;" Equity",$E$6)</f>
        <v>Westinghouse Air Brake Technol</v>
      </c>
    </row>
    <row r="485" spans="2:5" x14ac:dyDescent="0.25">
      <c r="B485" s="15" t="s">
        <v>1076</v>
      </c>
      <c r="C485" s="83">
        <f>_xll.BDP(B485&amp;" Equity",$C$6)</f>
        <v>20266300135.499996</v>
      </c>
      <c r="D485" s="16" t="str">
        <f>_xll.BDP(B485&amp;" Equity",$D$6)</f>
        <v>Industrials</v>
      </c>
      <c r="E485" s="15" t="str">
        <f>_xll.BDP(B485&amp;" Equity",$E$6)</f>
        <v>Waters Corp</v>
      </c>
    </row>
    <row r="486" spans="2:5" x14ac:dyDescent="0.25">
      <c r="B486" s="15" t="s">
        <v>1077</v>
      </c>
      <c r="C486" s="83">
        <f>_xll.BDP(B486&amp;" Equity",$C$6)</f>
        <v>31343379152.360004</v>
      </c>
      <c r="D486" s="16" t="str">
        <f>_xll.BDP(B486&amp;" Equity",$D$6)</f>
        <v>Consumer Staples</v>
      </c>
      <c r="E486" s="15" t="str">
        <f>_xll.BDP(B486&amp;" Equity",$E$6)</f>
        <v>Walgreens Boots Alliance Inc</v>
      </c>
    </row>
    <row r="487" spans="2:5" x14ac:dyDescent="0.25">
      <c r="B487" s="15" t="s">
        <v>1078</v>
      </c>
      <c r="C487" s="83">
        <f>_xll.BDP(B487&amp;" Equity",$C$6)</f>
        <v>13480192372.025002</v>
      </c>
      <c r="D487" s="16" t="str">
        <f>_xll.BDP(B487&amp;" Equity",$D$6)</f>
        <v>Technology</v>
      </c>
      <c r="E487" s="15" t="str">
        <f>_xll.BDP(B487&amp;" Equity",$E$6)</f>
        <v>Western Digital Corp</v>
      </c>
    </row>
    <row r="488" spans="2:5" x14ac:dyDescent="0.25">
      <c r="B488" s="15" t="s">
        <v>1079</v>
      </c>
      <c r="C488" s="83">
        <f>_xll.BDP(B488&amp;" Equity",$C$6)</f>
        <v>29414270015.75</v>
      </c>
      <c r="D488" s="16" t="str">
        <f>_xll.BDP(B488&amp;" Equity",$D$6)</f>
        <v>Utilities</v>
      </c>
      <c r="E488" s="15" t="str">
        <f>_xll.BDP(B488&amp;" Equity",$E$6)</f>
        <v>WEC Energy Group Inc</v>
      </c>
    </row>
    <row r="489" spans="2:5" x14ac:dyDescent="0.25">
      <c r="B489" s="15" t="s">
        <v>1080</v>
      </c>
      <c r="C489" s="83">
        <f>_xll.BDP(B489&amp;" Equity",$C$6)</f>
        <v>34961861789.540001</v>
      </c>
      <c r="D489" s="16" t="str">
        <f>_xll.BDP(B489&amp;" Equity",$D$6)</f>
        <v>Real Estate</v>
      </c>
      <c r="E489" s="15" t="str">
        <f>_xll.BDP(B489&amp;" Equity",$E$6)</f>
        <v>Welltower Inc</v>
      </c>
    </row>
    <row r="490" spans="2:5" x14ac:dyDescent="0.25">
      <c r="B490" s="15" t="s">
        <v>1081</v>
      </c>
      <c r="C490" s="83">
        <f>_xll.BDP(B490&amp;" Equity",$C$6)</f>
        <v>180974529000</v>
      </c>
      <c r="D490" s="16" t="str">
        <f>_xll.BDP(B490&amp;" Equity",$D$6)</f>
        <v>Financials</v>
      </c>
      <c r="E490" s="15" t="str">
        <f>_xll.BDP(B490&amp;" Equity",$E$6)</f>
        <v>Wells Fargo &amp; Co</v>
      </c>
    </row>
    <row r="491" spans="2:5" x14ac:dyDescent="0.25">
      <c r="B491" s="15" t="s">
        <v>1082</v>
      </c>
      <c r="C491" s="83">
        <f>_xll.BDP(B491&amp;" Equity",$C$6)</f>
        <v>8063820000.000001</v>
      </c>
      <c r="D491" s="16" t="str">
        <f>_xll.BDP(B491&amp;" Equity",$D$6)</f>
        <v>Consumer Discretionary</v>
      </c>
      <c r="E491" s="15" t="str">
        <f>_xll.BDP(B491&amp;" Equity",$E$6)</f>
        <v>Whirlpool Corp</v>
      </c>
    </row>
    <row r="492" spans="2:5" x14ac:dyDescent="0.25">
      <c r="B492" s="15" t="s">
        <v>1083</v>
      </c>
      <c r="C492" s="83" t="str">
        <f>_xll.BDP(B492&amp;" Equity",$C$6)</f>
        <v>#N/A N/A</v>
      </c>
      <c r="D492" s="16" t="str">
        <f>_xll.BDP(B492&amp;" Equity",$D$6)</f>
        <v>Financials</v>
      </c>
      <c r="E492" s="15" t="str">
        <f>_xll.BDP(B492&amp;" Equity",$E$6)</f>
        <v>Willis Towers Watson PLC</v>
      </c>
    </row>
    <row r="493" spans="2:5" x14ac:dyDescent="0.25">
      <c r="B493" s="15" t="s">
        <v>1084</v>
      </c>
      <c r="C493" s="83">
        <f>_xll.BDP(B493&amp;" Equity",$C$6)</f>
        <v>62129813250.560005</v>
      </c>
      <c r="D493" s="16" t="str">
        <f>_xll.BDP(B493&amp;" Equity",$D$6)</f>
        <v>Utilities</v>
      </c>
      <c r="E493" s="15" t="str">
        <f>_xll.BDP(B493&amp;" Equity",$E$6)</f>
        <v>Waste Management Inc</v>
      </c>
    </row>
    <row r="494" spans="2:5" x14ac:dyDescent="0.25">
      <c r="B494" s="15" t="s">
        <v>1085</v>
      </c>
      <c r="C494" s="83">
        <f>_xll.BDP(B494&amp;" Equity",$C$6)</f>
        <v>38414254776.839996</v>
      </c>
      <c r="D494" s="16" t="str">
        <f>_xll.BDP(B494&amp;" Equity",$D$6)</f>
        <v>Energy</v>
      </c>
      <c r="E494" s="15" t="str">
        <f>_xll.BDP(B494&amp;" Equity",$E$6)</f>
        <v>Williams Cos Inc/The</v>
      </c>
    </row>
    <row r="495" spans="2:5" x14ac:dyDescent="0.25">
      <c r="B495" s="15" t="s">
        <v>1086</v>
      </c>
      <c r="C495" s="83">
        <f>_xll.BDP(B495&amp;" Equity",$C$6)</f>
        <v>377767751564.32001</v>
      </c>
      <c r="D495" s="16" t="str">
        <f>_xll.BDP(B495&amp;" Equity",$D$6)</f>
        <v>Consumer Discretionary</v>
      </c>
      <c r="E495" s="15" t="str">
        <f>_xll.BDP(B495&amp;" Equity",$E$6)</f>
        <v>Walmart Inc</v>
      </c>
    </row>
    <row r="496" spans="2:5" x14ac:dyDescent="0.25">
      <c r="B496" s="15" t="s">
        <v>1087</v>
      </c>
      <c r="C496" s="83">
        <f>_xll.BDP(B496&amp;" Equity",$C$6)</f>
        <v>17891245980</v>
      </c>
      <c r="D496" s="16" t="str">
        <f>_xll.BDP(B496&amp;" Equity",$D$6)</f>
        <v>Financials</v>
      </c>
      <c r="E496" s="15" t="str">
        <f>_xll.BDP(B496&amp;" Equity",$E$6)</f>
        <v>W R Berkley Corp</v>
      </c>
    </row>
    <row r="497" spans="2:5" x14ac:dyDescent="0.25">
      <c r="B497" s="15" t="s">
        <v>1088</v>
      </c>
      <c r="C497" s="83">
        <f>_xll.BDP(B497&amp;" Equity",$C$6)</f>
        <v>8655614104.170002</v>
      </c>
      <c r="D497" s="16" t="str">
        <f>_xll.BDP(B497&amp;" Equity",$D$6)</f>
        <v>Industrials</v>
      </c>
      <c r="E497" s="15" t="str">
        <f>_xll.BDP(B497&amp;" Equity",$E$6)</f>
        <v>Westrock Co</v>
      </c>
    </row>
    <row r="498" spans="2:5" x14ac:dyDescent="0.25">
      <c r="B498" s="15" t="s">
        <v>1277</v>
      </c>
      <c r="C498" s="83">
        <f>_xll.BDP(B498&amp;" Equity",$C$6)</f>
        <v>19971878902.990002</v>
      </c>
      <c r="D498" s="16" t="str">
        <f>_xll.BDP(B498&amp;" Equity",$D$6)</f>
        <v>Health Care</v>
      </c>
      <c r="E498" s="15" t="str">
        <f>_xll.BDP(B498&amp;" Equity",$E$6)</f>
        <v>West Pharmaceutical Services I</v>
      </c>
    </row>
    <row r="499" spans="2:5" x14ac:dyDescent="0.25">
      <c r="B499" s="15" t="s">
        <v>1089</v>
      </c>
      <c r="C499" s="83">
        <f>_xll.BDP(B499&amp;" Equity",$C$6)</f>
        <v>5356189106.96</v>
      </c>
      <c r="D499" s="16" t="str">
        <f>_xll.BDP(B499&amp;" Equity",$D$6)</f>
        <v>Industrials</v>
      </c>
      <c r="E499" s="15" t="str">
        <f>_xll.BDP(B499&amp;" Equity",$E$6)</f>
        <v>Western Union Co/The</v>
      </c>
    </row>
    <row r="500" spans="2:5" x14ac:dyDescent="0.25">
      <c r="B500" s="15" t="s">
        <v>1090</v>
      </c>
      <c r="C500" s="83">
        <f>_xll.BDP(B500&amp;" Equity",$C$6)</f>
        <v>24841716600</v>
      </c>
      <c r="D500" s="16" t="str">
        <f>_xll.BDP(B500&amp;" Equity",$D$6)</f>
        <v>Real Estate</v>
      </c>
      <c r="E500" s="15" t="str">
        <f>_xll.BDP(B500&amp;" Equity",$E$6)</f>
        <v>Weyerhaeuser Co</v>
      </c>
    </row>
    <row r="501" spans="2:5" x14ac:dyDescent="0.25">
      <c r="B501" s="15" t="s">
        <v>1091</v>
      </c>
      <c r="C501" s="83">
        <f>_xll.BDP(B501&amp;" Equity",$C$6)</f>
        <v>11554586874.27</v>
      </c>
      <c r="D501" s="16" t="str">
        <f>_xll.BDP(B501&amp;" Equity",$D$6)</f>
        <v>Consumer Discretionary</v>
      </c>
      <c r="E501" s="15" t="str">
        <f>_xll.BDP(B501&amp;" Equity",$E$6)</f>
        <v>Wynn Resorts Ltd</v>
      </c>
    </row>
    <row r="502" spans="2:5" x14ac:dyDescent="0.25">
      <c r="B502" s="15" t="s">
        <v>1092</v>
      </c>
      <c r="C502" s="83">
        <f>_xll.BDP(B502&amp;" Equity",$C$6)</f>
        <v>37229315182.880005</v>
      </c>
      <c r="D502" s="16" t="str">
        <f>_xll.BDP(B502&amp;" Equity",$D$6)</f>
        <v>Utilities</v>
      </c>
      <c r="E502" s="15" t="str">
        <f>_xll.BDP(B502&amp;" Equity",$E$6)</f>
        <v>Xcel Energy Inc</v>
      </c>
    </row>
    <row r="503" spans="2:5" x14ac:dyDescent="0.25">
      <c r="B503" s="15" t="s">
        <v>1093</v>
      </c>
      <c r="C503" s="83" t="str">
        <f>_xll.BDP(B503&amp;" Equity",$C$6)</f>
        <v>#N/A N/A</v>
      </c>
      <c r="D503" s="16" t="str">
        <f>_xll.BDP(B503&amp;" Equity",$D$6)</f>
        <v>Technology</v>
      </c>
      <c r="E503" s="15" t="str">
        <f>_xll.BDP(B503&amp;" Equity",$E$6)</f>
        <v>Xilinx Inc</v>
      </c>
    </row>
    <row r="504" spans="2:5" x14ac:dyDescent="0.25">
      <c r="B504" s="15" t="s">
        <v>1094</v>
      </c>
      <c r="C504" s="83">
        <f>_xll.BDP(B504&amp;" Equity",$C$6)</f>
        <v>455730349967.86005</v>
      </c>
      <c r="D504" s="16" t="str">
        <f>_xll.BDP(B504&amp;" Equity",$D$6)</f>
        <v>Energy</v>
      </c>
      <c r="E504" s="15" t="str">
        <f>_xll.BDP(B504&amp;" Equity",$E$6)</f>
        <v>Exxon Mobil Corp</v>
      </c>
    </row>
    <row r="505" spans="2:5" x14ac:dyDescent="0.25">
      <c r="B505" s="15" t="s">
        <v>1095</v>
      </c>
      <c r="C505" s="83">
        <f>_xll.BDP(B505&amp;" Equity",$C$6)</f>
        <v>8213932282.920001</v>
      </c>
      <c r="D505" s="16" t="str">
        <f>_xll.BDP(B505&amp;" Equity",$D$6)</f>
        <v>Health Care</v>
      </c>
      <c r="E505" s="15" t="str">
        <f>_xll.BDP(B505&amp;" Equity",$E$6)</f>
        <v>DENTSPLY SIRONA Inc</v>
      </c>
    </row>
    <row r="506" spans="2:5" x14ac:dyDescent="0.25">
      <c r="B506" s="15" t="s">
        <v>1096</v>
      </c>
      <c r="C506" s="83">
        <f>_xll.BDP(B506&amp;" Equity",$C$6)</f>
        <v>18789866676.799999</v>
      </c>
      <c r="D506" s="16" t="str">
        <f>_xll.BDP(B506&amp;" Equity",$D$6)</f>
        <v>Industrials</v>
      </c>
      <c r="E506" s="15" t="str">
        <f>_xll.BDP(B506&amp;" Equity",$E$6)</f>
        <v>Xylem Inc/NY</v>
      </c>
    </row>
    <row r="507" spans="2:5" x14ac:dyDescent="0.25">
      <c r="B507" s="15" t="s">
        <v>1097</v>
      </c>
      <c r="C507" s="83">
        <f>_xll.BDP(B507&amp;" Equity",$C$6)</f>
        <v>35810978404.579994</v>
      </c>
      <c r="D507" s="16" t="str">
        <f>_xll.BDP(B507&amp;" Equity",$D$6)</f>
        <v>Consumer Discretionary</v>
      </c>
      <c r="E507" s="15" t="str">
        <f>_xll.BDP(B507&amp;" Equity",$E$6)</f>
        <v>Yum! Brands Inc</v>
      </c>
    </row>
    <row r="508" spans="2:5" x14ac:dyDescent="0.25">
      <c r="B508" s="15" t="s">
        <v>1098</v>
      </c>
      <c r="C508" s="83">
        <f>_xll.BDP(B508&amp;" Equity",$C$6)</f>
        <v>26911470750.080002</v>
      </c>
      <c r="D508" s="16" t="str">
        <f>_xll.BDP(B508&amp;" Equity",$D$6)</f>
        <v>Health Care</v>
      </c>
      <c r="E508" s="15" t="str">
        <f>_xll.BDP(B508&amp;" Equity",$E$6)</f>
        <v>Zimmer Biomet Holdings Inc</v>
      </c>
    </row>
    <row r="509" spans="2:5" x14ac:dyDescent="0.25">
      <c r="B509" s="15" t="s">
        <v>1099</v>
      </c>
      <c r="C509" s="83">
        <f>_xll.BDP(B509&amp;" Equity",$C$6)</f>
        <v>16782782137.879999</v>
      </c>
      <c r="D509" s="16" t="str">
        <f>_xll.BDP(B509&amp;" Equity",$D$6)</f>
        <v>Industrials</v>
      </c>
      <c r="E509" s="15" t="str">
        <f>_xll.BDP(B509&amp;" Equity",$E$6)</f>
        <v>Zebra Technologies Corp</v>
      </c>
    </row>
    <row r="510" spans="2:5" x14ac:dyDescent="0.25">
      <c r="B510" s="15" t="s">
        <v>1100</v>
      </c>
      <c r="C510" s="83">
        <f>_xll.BDP(B510&amp;" Equity",$C$6)</f>
        <v>7972850320</v>
      </c>
      <c r="D510" s="16" t="str">
        <f>_xll.BDP(B510&amp;" Equity",$D$6)</f>
        <v>Financials</v>
      </c>
      <c r="E510" s="15" t="str">
        <f>_xll.BDP(B510&amp;" Equity",$E$6)</f>
        <v>Zions Bancorp NA</v>
      </c>
    </row>
    <row r="511" spans="2:5" x14ac:dyDescent="0.25">
      <c r="B511" s="15" t="s">
        <v>1101</v>
      </c>
      <c r="C511" s="83">
        <f>_xll.BDP(B511&amp;" Equity",$C$6)</f>
        <v>76785361176.250015</v>
      </c>
      <c r="D511" s="16" t="str">
        <f>_xll.BDP(B511&amp;" Equity",$D$6)</f>
        <v>Health Care</v>
      </c>
      <c r="E511" s="15" t="str">
        <f>_xll.BDP(B511&amp;" Equity",$E$6)</f>
        <v>Zoetis Inc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POTENCIALES</vt:lpstr>
      <vt:lpstr>CARTERA</vt:lpstr>
      <vt:lpstr>CARTERA RD</vt:lpstr>
      <vt:lpstr>SPX SX5E CAC40 DAX30 IBEX35</vt:lpstr>
    </vt:vector>
  </TitlesOfParts>
  <Company>Banco Espirito Santo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Battaner Dubois</dc:creator>
  <cp:lastModifiedBy>Federico Battaner | Trea Am</cp:lastModifiedBy>
  <cp:lastPrinted>2020-02-14T12:21:37Z</cp:lastPrinted>
  <dcterms:created xsi:type="dcterms:W3CDTF">2016-10-20T11:07:21Z</dcterms:created>
  <dcterms:modified xsi:type="dcterms:W3CDTF">2023-02-06T17:04:51Z</dcterms:modified>
</cp:coreProperties>
</file>