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8_{07C481C0-2EFE-4E00-BA3D-8237BCB70D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1" l="1"/>
  <c r="D67" i="1"/>
  <c r="E101" i="1" l="1"/>
  <c r="E94" i="1"/>
  <c r="E82" i="1"/>
  <c r="E70" i="1"/>
  <c r="E60" i="1"/>
  <c r="E51" i="1"/>
  <c r="E11" i="1"/>
  <c r="E21" i="1"/>
  <c r="E29" i="1"/>
  <c r="B42" i="1"/>
  <c r="E42" i="1"/>
  <c r="H42" i="1"/>
  <c r="I42" i="1"/>
  <c r="J42" i="1"/>
  <c r="H101" i="1" l="1"/>
  <c r="I101" i="1"/>
  <c r="J101" i="1"/>
  <c r="K101" i="1"/>
  <c r="M101" i="1"/>
  <c r="N101" i="1"/>
  <c r="O101" i="1"/>
  <c r="P101" i="1"/>
  <c r="R101" i="1"/>
  <c r="S101" i="1"/>
  <c r="T101" i="1"/>
  <c r="U101" i="1"/>
  <c r="G31" i="1" l="1"/>
  <c r="Z31" i="1" l="1"/>
  <c r="D84" i="1"/>
  <c r="G84" i="1"/>
  <c r="Z84" i="1" s="1"/>
  <c r="D85" i="1"/>
  <c r="C85" i="1" s="1"/>
  <c r="G85" i="1"/>
  <c r="Z85" i="1" s="1"/>
  <c r="D86" i="1"/>
  <c r="G86" i="1"/>
  <c r="Z86" i="1" s="1"/>
  <c r="C87" i="1"/>
  <c r="G87" i="1"/>
  <c r="Z87" i="1" s="1"/>
  <c r="D88" i="1"/>
  <c r="G88" i="1"/>
  <c r="Z88" i="1" s="1"/>
  <c r="D89" i="1"/>
  <c r="C89" i="1" s="1"/>
  <c r="G89" i="1"/>
  <c r="Z89" i="1" s="1"/>
  <c r="D90" i="1"/>
  <c r="G90" i="1"/>
  <c r="Z90" i="1" s="1"/>
  <c r="D91" i="1"/>
  <c r="C91" i="1" s="1"/>
  <c r="G91" i="1"/>
  <c r="Z91" i="1" s="1"/>
  <c r="D92" i="1"/>
  <c r="G92" i="1"/>
  <c r="Z92" i="1" s="1"/>
  <c r="D93" i="1"/>
  <c r="C93" i="1" s="1"/>
  <c r="G93" i="1"/>
  <c r="Z93" i="1" s="1"/>
  <c r="B94" i="1"/>
  <c r="H94" i="1"/>
  <c r="I94" i="1"/>
  <c r="J94" i="1"/>
  <c r="D44" i="1"/>
  <c r="G44" i="1"/>
  <c r="Z44" i="1" s="1"/>
  <c r="D45" i="1"/>
  <c r="C45" i="1" s="1"/>
  <c r="G45" i="1"/>
  <c r="Z45" i="1" s="1"/>
  <c r="D46" i="1"/>
  <c r="G46" i="1"/>
  <c r="Z46" i="1" s="1"/>
  <c r="D47" i="1"/>
  <c r="C47" i="1" s="1"/>
  <c r="G47" i="1"/>
  <c r="Z47" i="1" s="1"/>
  <c r="D48" i="1"/>
  <c r="G48" i="1"/>
  <c r="Z48" i="1" s="1"/>
  <c r="D49" i="1"/>
  <c r="C49" i="1" s="1"/>
  <c r="G49" i="1"/>
  <c r="Z49" i="1" s="1"/>
  <c r="D50" i="1"/>
  <c r="G50" i="1"/>
  <c r="Z50" i="1" s="1"/>
  <c r="B51" i="1"/>
  <c r="H51" i="1"/>
  <c r="I51" i="1"/>
  <c r="J51" i="1"/>
  <c r="F93" i="1" l="1"/>
  <c r="F49" i="1"/>
  <c r="F89" i="1"/>
  <c r="F85" i="1"/>
  <c r="G94" i="1"/>
  <c r="Z94" i="1" s="1"/>
  <c r="F47" i="1"/>
  <c r="F91" i="1"/>
  <c r="F87" i="1"/>
  <c r="F48" i="1"/>
  <c r="C48" i="1"/>
  <c r="F44" i="1"/>
  <c r="C44" i="1"/>
  <c r="F50" i="1"/>
  <c r="C50" i="1"/>
  <c r="F46" i="1"/>
  <c r="C46" i="1"/>
  <c r="F92" i="1"/>
  <c r="F90" i="1"/>
  <c r="F88" i="1"/>
  <c r="F86" i="1"/>
  <c r="F84" i="1"/>
  <c r="D94" i="1"/>
  <c r="C94" i="1" s="1"/>
  <c r="C92" i="1"/>
  <c r="C90" i="1"/>
  <c r="C88" i="1"/>
  <c r="C86" i="1"/>
  <c r="C84" i="1"/>
  <c r="F45" i="1"/>
  <c r="G51" i="1"/>
  <c r="Z51" i="1" s="1"/>
  <c r="D51" i="1"/>
  <c r="F51" i="1" l="1"/>
  <c r="F94" i="1"/>
  <c r="C51" i="1"/>
  <c r="B70" i="1" l="1"/>
  <c r="Y103" i="1" l="1"/>
  <c r="X103" i="1"/>
  <c r="W103" i="1"/>
  <c r="Q103" i="1"/>
  <c r="L103" i="1"/>
  <c r="G103" i="1"/>
  <c r="Z103" i="1" s="1"/>
  <c r="D103" i="1"/>
  <c r="B101" i="1"/>
  <c r="Y100" i="1"/>
  <c r="X100" i="1"/>
  <c r="W100" i="1"/>
  <c r="Q100" i="1"/>
  <c r="L100" i="1"/>
  <c r="G100" i="1"/>
  <c r="Z100" i="1" s="1"/>
  <c r="D100" i="1"/>
  <c r="Y99" i="1"/>
  <c r="X99" i="1"/>
  <c r="W99" i="1"/>
  <c r="Q99" i="1"/>
  <c r="L99" i="1"/>
  <c r="G99" i="1"/>
  <c r="Z99" i="1" s="1"/>
  <c r="D99" i="1"/>
  <c r="Y98" i="1"/>
  <c r="X98" i="1"/>
  <c r="W98" i="1"/>
  <c r="Q98" i="1"/>
  <c r="L98" i="1"/>
  <c r="G98" i="1"/>
  <c r="Z98" i="1" s="1"/>
  <c r="D98" i="1"/>
  <c r="Y97" i="1"/>
  <c r="X97" i="1"/>
  <c r="W97" i="1"/>
  <c r="Q97" i="1"/>
  <c r="L97" i="1"/>
  <c r="G97" i="1"/>
  <c r="Z97" i="1" s="1"/>
  <c r="D97" i="1"/>
  <c r="T94" i="1"/>
  <c r="S94" i="1"/>
  <c r="R94" i="1"/>
  <c r="O94" i="1"/>
  <c r="N94" i="1"/>
  <c r="M94" i="1"/>
  <c r="Y93" i="1"/>
  <c r="X93" i="1"/>
  <c r="W93" i="1"/>
  <c r="Q93" i="1"/>
  <c r="L93" i="1"/>
  <c r="Y92" i="1"/>
  <c r="X92" i="1"/>
  <c r="W92" i="1"/>
  <c r="Q92" i="1"/>
  <c r="L92" i="1"/>
  <c r="Y91" i="1"/>
  <c r="X91" i="1"/>
  <c r="W91" i="1"/>
  <c r="Q91" i="1"/>
  <c r="L91" i="1"/>
  <c r="Y90" i="1"/>
  <c r="X90" i="1"/>
  <c r="W90" i="1"/>
  <c r="Q90" i="1"/>
  <c r="L90" i="1"/>
  <c r="Y89" i="1"/>
  <c r="X89" i="1"/>
  <c r="W89" i="1"/>
  <c r="Q89" i="1"/>
  <c r="L89" i="1"/>
  <c r="Y88" i="1"/>
  <c r="X88" i="1"/>
  <c r="W88" i="1"/>
  <c r="Q88" i="1"/>
  <c r="L88" i="1"/>
  <c r="Y87" i="1"/>
  <c r="X87" i="1"/>
  <c r="W87" i="1"/>
  <c r="Q87" i="1"/>
  <c r="L87" i="1"/>
  <c r="Y86" i="1"/>
  <c r="X86" i="1"/>
  <c r="W86" i="1"/>
  <c r="Q86" i="1"/>
  <c r="L86" i="1"/>
  <c r="Y85" i="1"/>
  <c r="X85" i="1"/>
  <c r="W85" i="1"/>
  <c r="Q85" i="1"/>
  <c r="L85" i="1"/>
  <c r="Y84" i="1"/>
  <c r="X84" i="1"/>
  <c r="W84" i="1"/>
  <c r="Q84" i="1"/>
  <c r="L84" i="1"/>
  <c r="T82" i="1"/>
  <c r="S82" i="1"/>
  <c r="R82" i="1"/>
  <c r="O82" i="1"/>
  <c r="N82" i="1"/>
  <c r="M82" i="1"/>
  <c r="J82" i="1"/>
  <c r="I82" i="1"/>
  <c r="H82" i="1"/>
  <c r="B82" i="1"/>
  <c r="V81" i="1"/>
  <c r="Q81" i="1"/>
  <c r="L81" i="1"/>
  <c r="G81" i="1"/>
  <c r="Z81" i="1" s="1"/>
  <c r="D81" i="1"/>
  <c r="V80" i="1"/>
  <c r="Q80" i="1"/>
  <c r="L80" i="1"/>
  <c r="G80" i="1"/>
  <c r="Z80" i="1" s="1"/>
  <c r="D80" i="1"/>
  <c r="C80" i="1" s="1"/>
  <c r="Y79" i="1"/>
  <c r="X79" i="1"/>
  <c r="W79" i="1"/>
  <c r="Q79" i="1"/>
  <c r="L79" i="1"/>
  <c r="G79" i="1"/>
  <c r="Z79" i="1" s="1"/>
  <c r="D79" i="1"/>
  <c r="V78" i="1"/>
  <c r="Q78" i="1"/>
  <c r="L78" i="1"/>
  <c r="G78" i="1"/>
  <c r="Z78" i="1" s="1"/>
  <c r="Y77" i="1"/>
  <c r="X77" i="1"/>
  <c r="W77" i="1"/>
  <c r="Q77" i="1"/>
  <c r="L77" i="1"/>
  <c r="G77" i="1"/>
  <c r="Z77" i="1" s="1"/>
  <c r="D77" i="1"/>
  <c r="V76" i="1"/>
  <c r="Q76" i="1"/>
  <c r="L76" i="1"/>
  <c r="G76" i="1"/>
  <c r="Z76" i="1" s="1"/>
  <c r="D76" i="1"/>
  <c r="Y75" i="1"/>
  <c r="X75" i="1"/>
  <c r="W75" i="1"/>
  <c r="Q75" i="1"/>
  <c r="L75" i="1"/>
  <c r="G75" i="1"/>
  <c r="Z75" i="1" s="1"/>
  <c r="D75" i="1"/>
  <c r="V74" i="1"/>
  <c r="Q74" i="1"/>
  <c r="L74" i="1"/>
  <c r="G74" i="1"/>
  <c r="Z74" i="1" s="1"/>
  <c r="D74" i="1"/>
  <c r="Y73" i="1"/>
  <c r="X73" i="1"/>
  <c r="W73" i="1"/>
  <c r="Q73" i="1"/>
  <c r="L73" i="1"/>
  <c r="G73" i="1"/>
  <c r="Z73" i="1" s="1"/>
  <c r="D73" i="1"/>
  <c r="V72" i="1"/>
  <c r="Q72" i="1"/>
  <c r="L72" i="1"/>
  <c r="G72" i="1"/>
  <c r="Z72" i="1" s="1"/>
  <c r="D72" i="1"/>
  <c r="C72" i="1" s="1"/>
  <c r="T70" i="1"/>
  <c r="S70" i="1"/>
  <c r="R70" i="1"/>
  <c r="O70" i="1"/>
  <c r="N70" i="1"/>
  <c r="M70" i="1"/>
  <c r="J70" i="1"/>
  <c r="I70" i="1"/>
  <c r="H70" i="1"/>
  <c r="V69" i="1"/>
  <c r="Q69" i="1"/>
  <c r="L69" i="1"/>
  <c r="G69" i="1"/>
  <c r="Z69" i="1" s="1"/>
  <c r="D69" i="1"/>
  <c r="Y68" i="1"/>
  <c r="X68" i="1"/>
  <c r="W68" i="1"/>
  <c r="Q68" i="1"/>
  <c r="L68" i="1"/>
  <c r="G68" i="1"/>
  <c r="Z68" i="1" s="1"/>
  <c r="D68" i="1"/>
  <c r="C68" i="1" s="1"/>
  <c r="Y67" i="1"/>
  <c r="X67" i="1"/>
  <c r="W67" i="1"/>
  <c r="Q67" i="1"/>
  <c r="L67" i="1"/>
  <c r="G67" i="1"/>
  <c r="Z67" i="1" s="1"/>
  <c r="Y66" i="1"/>
  <c r="X66" i="1"/>
  <c r="W66" i="1"/>
  <c r="Q66" i="1"/>
  <c r="L66" i="1"/>
  <c r="G66" i="1"/>
  <c r="Z66" i="1" s="1"/>
  <c r="C66" i="1"/>
  <c r="Y65" i="1"/>
  <c r="X65" i="1"/>
  <c r="W65" i="1"/>
  <c r="Q65" i="1"/>
  <c r="L65" i="1"/>
  <c r="G65" i="1"/>
  <c r="Z65" i="1" s="1"/>
  <c r="D65" i="1"/>
  <c r="Y64" i="1"/>
  <c r="X64" i="1"/>
  <c r="W64" i="1"/>
  <c r="Q64" i="1"/>
  <c r="L64" i="1"/>
  <c r="G64" i="1"/>
  <c r="Z64" i="1" s="1"/>
  <c r="D64" i="1"/>
  <c r="C64" i="1" s="1"/>
  <c r="V63" i="1"/>
  <c r="Q63" i="1"/>
  <c r="L63" i="1"/>
  <c r="G63" i="1"/>
  <c r="Z63" i="1" s="1"/>
  <c r="Y62" i="1"/>
  <c r="X62" i="1"/>
  <c r="W62" i="1"/>
  <c r="Q62" i="1"/>
  <c r="L62" i="1"/>
  <c r="G62" i="1"/>
  <c r="Z62" i="1" s="1"/>
  <c r="D62" i="1"/>
  <c r="T60" i="1"/>
  <c r="S60" i="1"/>
  <c r="R60" i="1"/>
  <c r="O60" i="1"/>
  <c r="N60" i="1"/>
  <c r="M60" i="1"/>
  <c r="J60" i="1"/>
  <c r="I60" i="1"/>
  <c r="H60" i="1"/>
  <c r="B60" i="1"/>
  <c r="V59" i="1"/>
  <c r="Q59" i="1"/>
  <c r="L59" i="1"/>
  <c r="G59" i="1"/>
  <c r="Z59" i="1" s="1"/>
  <c r="D59" i="1"/>
  <c r="C59" i="1" s="1"/>
  <c r="Y58" i="1"/>
  <c r="X58" i="1"/>
  <c r="W58" i="1"/>
  <c r="Q58" i="1"/>
  <c r="L58" i="1"/>
  <c r="G58" i="1"/>
  <c r="Z58" i="1" s="1"/>
  <c r="D58" i="1"/>
  <c r="C58" i="1" s="1"/>
  <c r="V57" i="1"/>
  <c r="Q57" i="1"/>
  <c r="L57" i="1"/>
  <c r="G57" i="1"/>
  <c r="Z57" i="1" s="1"/>
  <c r="D57" i="1"/>
  <c r="Y56" i="1"/>
  <c r="X56" i="1"/>
  <c r="W56" i="1"/>
  <c r="Q56" i="1"/>
  <c r="L56" i="1"/>
  <c r="G56" i="1"/>
  <c r="Z56" i="1" s="1"/>
  <c r="D56" i="1"/>
  <c r="C56" i="1" s="1"/>
  <c r="V55" i="1"/>
  <c r="Q55" i="1"/>
  <c r="L55" i="1"/>
  <c r="G55" i="1"/>
  <c r="Z55" i="1" s="1"/>
  <c r="D55" i="1"/>
  <c r="Y54" i="1"/>
  <c r="X54" i="1"/>
  <c r="W54" i="1"/>
  <c r="Q54" i="1"/>
  <c r="L54" i="1"/>
  <c r="G54" i="1"/>
  <c r="Z54" i="1" s="1"/>
  <c r="D54" i="1"/>
  <c r="Y53" i="1"/>
  <c r="X53" i="1"/>
  <c r="W53" i="1"/>
  <c r="Q53" i="1"/>
  <c r="L53" i="1"/>
  <c r="G53" i="1"/>
  <c r="Z53" i="1" s="1"/>
  <c r="D53" i="1"/>
  <c r="T51" i="1"/>
  <c r="S51" i="1"/>
  <c r="R51" i="1"/>
  <c r="O51" i="1"/>
  <c r="N51" i="1"/>
  <c r="M51" i="1"/>
  <c r="Y50" i="1"/>
  <c r="X50" i="1"/>
  <c r="W50" i="1"/>
  <c r="Q50" i="1"/>
  <c r="L50" i="1"/>
  <c r="Y49" i="1"/>
  <c r="X49" i="1"/>
  <c r="W49" i="1"/>
  <c r="Q49" i="1"/>
  <c r="L49" i="1"/>
  <c r="V48" i="1"/>
  <c r="Q48" i="1"/>
  <c r="L48" i="1"/>
  <c r="Y47" i="1"/>
  <c r="X47" i="1"/>
  <c r="W47" i="1"/>
  <c r="Q47" i="1"/>
  <c r="L47" i="1"/>
  <c r="V46" i="1"/>
  <c r="Q46" i="1"/>
  <c r="L46" i="1"/>
  <c r="Y45" i="1"/>
  <c r="X45" i="1"/>
  <c r="W45" i="1"/>
  <c r="Q45" i="1"/>
  <c r="L45" i="1"/>
  <c r="Y44" i="1"/>
  <c r="X44" i="1"/>
  <c r="W44" i="1"/>
  <c r="Q44" i="1"/>
  <c r="L44" i="1"/>
  <c r="T42" i="1"/>
  <c r="S42" i="1"/>
  <c r="R42" i="1"/>
  <c r="O42" i="1"/>
  <c r="N42" i="1"/>
  <c r="M42" i="1"/>
  <c r="Y40" i="1"/>
  <c r="X40" i="1"/>
  <c r="W40" i="1"/>
  <c r="Q40" i="1"/>
  <c r="L40" i="1"/>
  <c r="G40" i="1"/>
  <c r="Z40" i="1" s="1"/>
  <c r="D40" i="1"/>
  <c r="Y39" i="1"/>
  <c r="X39" i="1"/>
  <c r="W39" i="1"/>
  <c r="Q39" i="1"/>
  <c r="L39" i="1"/>
  <c r="G39" i="1"/>
  <c r="Z39" i="1" s="1"/>
  <c r="D39" i="1"/>
  <c r="V38" i="1"/>
  <c r="Q38" i="1"/>
  <c r="L38" i="1"/>
  <c r="G38" i="1"/>
  <c r="Z38" i="1" s="1"/>
  <c r="D38" i="1"/>
  <c r="C38" i="1" s="1"/>
  <c r="Y37" i="1"/>
  <c r="X37" i="1"/>
  <c r="W37" i="1"/>
  <c r="Q37" i="1"/>
  <c r="L37" i="1"/>
  <c r="G37" i="1"/>
  <c r="Z37" i="1" s="1"/>
  <c r="D37" i="1"/>
  <c r="C37" i="1" s="1"/>
  <c r="Y36" i="1"/>
  <c r="X36" i="1"/>
  <c r="W36" i="1"/>
  <c r="Q36" i="1"/>
  <c r="L36" i="1"/>
  <c r="G36" i="1"/>
  <c r="Z36" i="1" s="1"/>
  <c r="D36" i="1"/>
  <c r="C36" i="1" s="1"/>
  <c r="Y35" i="1"/>
  <c r="X35" i="1"/>
  <c r="W35" i="1"/>
  <c r="Q35" i="1"/>
  <c r="L35" i="1"/>
  <c r="G35" i="1"/>
  <c r="Z35" i="1" s="1"/>
  <c r="D35" i="1"/>
  <c r="C35" i="1" s="1"/>
  <c r="Y34" i="1"/>
  <c r="X34" i="1"/>
  <c r="W34" i="1"/>
  <c r="Q34" i="1"/>
  <c r="L34" i="1"/>
  <c r="G34" i="1"/>
  <c r="Z34" i="1" s="1"/>
  <c r="D34" i="1"/>
  <c r="C34" i="1" s="1"/>
  <c r="V33" i="1"/>
  <c r="Q33" i="1"/>
  <c r="L33" i="1"/>
  <c r="G33" i="1"/>
  <c r="Z33" i="1" s="1"/>
  <c r="D33" i="1"/>
  <c r="Y32" i="1"/>
  <c r="X32" i="1"/>
  <c r="W32" i="1"/>
  <c r="Q32" i="1"/>
  <c r="L32" i="1"/>
  <c r="G32" i="1"/>
  <c r="D32" i="1"/>
  <c r="Y31" i="1"/>
  <c r="X31" i="1"/>
  <c r="W31" i="1"/>
  <c r="Q31" i="1"/>
  <c r="L31" i="1"/>
  <c r="D31" i="1"/>
  <c r="T29" i="1"/>
  <c r="S29" i="1"/>
  <c r="R29" i="1"/>
  <c r="O29" i="1"/>
  <c r="N29" i="1"/>
  <c r="M29" i="1"/>
  <c r="J29" i="1"/>
  <c r="I29" i="1"/>
  <c r="H29" i="1"/>
  <c r="B29" i="1"/>
  <c r="Y28" i="1"/>
  <c r="X28" i="1"/>
  <c r="W28" i="1"/>
  <c r="Q28" i="1"/>
  <c r="L28" i="1"/>
  <c r="G28" i="1"/>
  <c r="Z28" i="1" s="1"/>
  <c r="D28" i="1"/>
  <c r="Y27" i="1"/>
  <c r="X27" i="1"/>
  <c r="W27" i="1"/>
  <c r="Q27" i="1"/>
  <c r="L27" i="1"/>
  <c r="G27" i="1"/>
  <c r="Z27" i="1" s="1"/>
  <c r="D27" i="1"/>
  <c r="Y26" i="1"/>
  <c r="X26" i="1"/>
  <c r="W26" i="1"/>
  <c r="Q26" i="1"/>
  <c r="L26" i="1"/>
  <c r="G26" i="1"/>
  <c r="Z26" i="1" s="1"/>
  <c r="D26" i="1"/>
  <c r="Y25" i="1"/>
  <c r="X25" i="1"/>
  <c r="W25" i="1"/>
  <c r="Q25" i="1"/>
  <c r="L25" i="1"/>
  <c r="G25" i="1"/>
  <c r="Z25" i="1" s="1"/>
  <c r="D25" i="1"/>
  <c r="Y24" i="1"/>
  <c r="X24" i="1"/>
  <c r="W24" i="1"/>
  <c r="Q24" i="1"/>
  <c r="L24" i="1"/>
  <c r="G24" i="1"/>
  <c r="Z24" i="1" s="1"/>
  <c r="D24" i="1"/>
  <c r="Y23" i="1"/>
  <c r="X23" i="1"/>
  <c r="W23" i="1"/>
  <c r="Q23" i="1"/>
  <c r="L23" i="1"/>
  <c r="G23" i="1"/>
  <c r="Z23" i="1" s="1"/>
  <c r="D23" i="1"/>
  <c r="T21" i="1"/>
  <c r="S21" i="1"/>
  <c r="R21" i="1"/>
  <c r="O21" i="1"/>
  <c r="N21" i="1"/>
  <c r="M21" i="1"/>
  <c r="J21" i="1"/>
  <c r="I21" i="1"/>
  <c r="H21" i="1"/>
  <c r="B21" i="1"/>
  <c r="Y20" i="1"/>
  <c r="X20" i="1"/>
  <c r="W20" i="1"/>
  <c r="Q20" i="1"/>
  <c r="L20" i="1"/>
  <c r="G20" i="1"/>
  <c r="Z20" i="1" s="1"/>
  <c r="D20" i="1"/>
  <c r="Y19" i="1"/>
  <c r="X19" i="1"/>
  <c r="W19" i="1"/>
  <c r="Q19" i="1"/>
  <c r="L19" i="1"/>
  <c r="G19" i="1"/>
  <c r="Z19" i="1" s="1"/>
  <c r="D19" i="1"/>
  <c r="Y18" i="1"/>
  <c r="X18" i="1"/>
  <c r="W18" i="1"/>
  <c r="Q18" i="1"/>
  <c r="L18" i="1"/>
  <c r="G18" i="1"/>
  <c r="Z18" i="1" s="1"/>
  <c r="D18" i="1"/>
  <c r="V17" i="1"/>
  <c r="Q17" i="1"/>
  <c r="L17" i="1"/>
  <c r="G17" i="1"/>
  <c r="Z17" i="1" s="1"/>
  <c r="D17" i="1"/>
  <c r="C17" i="1" s="1"/>
  <c r="Y16" i="1"/>
  <c r="X16" i="1"/>
  <c r="W16" i="1"/>
  <c r="Q16" i="1"/>
  <c r="L16" i="1"/>
  <c r="G16" i="1"/>
  <c r="Z16" i="1" s="1"/>
  <c r="D16" i="1"/>
  <c r="C16" i="1" s="1"/>
  <c r="Y15" i="1"/>
  <c r="X15" i="1"/>
  <c r="W15" i="1"/>
  <c r="Q15" i="1"/>
  <c r="L15" i="1"/>
  <c r="G15" i="1"/>
  <c r="Z15" i="1" s="1"/>
  <c r="D15" i="1"/>
  <c r="C15" i="1" s="1"/>
  <c r="Y14" i="1"/>
  <c r="X14" i="1"/>
  <c r="W14" i="1"/>
  <c r="Q14" i="1"/>
  <c r="L14" i="1"/>
  <c r="G14" i="1"/>
  <c r="Z14" i="1" s="1"/>
  <c r="D14" i="1"/>
  <c r="C14" i="1" s="1"/>
  <c r="Y13" i="1"/>
  <c r="X13" i="1"/>
  <c r="W13" i="1"/>
  <c r="Q13" i="1"/>
  <c r="L13" i="1"/>
  <c r="G13" i="1"/>
  <c r="Z13" i="1" s="1"/>
  <c r="T11" i="1"/>
  <c r="S11" i="1"/>
  <c r="R11" i="1"/>
  <c r="O11" i="1"/>
  <c r="N11" i="1"/>
  <c r="M11" i="1"/>
  <c r="J11" i="1"/>
  <c r="I11" i="1"/>
  <c r="H11" i="1"/>
  <c r="B11" i="1"/>
  <c r="Y10" i="1"/>
  <c r="X10" i="1"/>
  <c r="W10" i="1"/>
  <c r="Q10" i="1"/>
  <c r="L10" i="1"/>
  <c r="G10" i="1"/>
  <c r="Z10" i="1" s="1"/>
  <c r="D10" i="1"/>
  <c r="V9" i="1"/>
  <c r="Q9" i="1"/>
  <c r="L9" i="1"/>
  <c r="G9" i="1"/>
  <c r="Z9" i="1" s="1"/>
  <c r="D9" i="1"/>
  <c r="Y8" i="1"/>
  <c r="X8" i="1"/>
  <c r="W8" i="1"/>
  <c r="Q8" i="1"/>
  <c r="L8" i="1"/>
  <c r="G8" i="1"/>
  <c r="Z8" i="1" s="1"/>
  <c r="D8" i="1"/>
  <c r="Y7" i="1"/>
  <c r="X7" i="1"/>
  <c r="W7" i="1"/>
  <c r="Q7" i="1"/>
  <c r="L7" i="1"/>
  <c r="G7" i="1"/>
  <c r="Z7" i="1" s="1"/>
  <c r="D7" i="1"/>
  <c r="F7" i="1" s="1"/>
  <c r="Y5" i="1"/>
  <c r="X5" i="1"/>
  <c r="W5" i="1"/>
  <c r="Q5" i="1"/>
  <c r="L5" i="1"/>
  <c r="G5" i="1"/>
  <c r="Z5" i="1" s="1"/>
  <c r="D5" i="1"/>
  <c r="F5" i="1" s="1"/>
  <c r="C18" i="1" l="1"/>
  <c r="F18" i="1"/>
  <c r="Z32" i="1"/>
  <c r="G42" i="1"/>
  <c r="Z42" i="1" s="1"/>
  <c r="D42" i="1"/>
  <c r="F42" i="1" s="1"/>
  <c r="Q101" i="1"/>
  <c r="L101" i="1"/>
  <c r="W101" i="1"/>
  <c r="Y101" i="1"/>
  <c r="X101" i="1"/>
  <c r="H105" i="1"/>
  <c r="V18" i="1"/>
  <c r="V75" i="1"/>
  <c r="F73" i="1"/>
  <c r="V73" i="1"/>
  <c r="Y82" i="1"/>
  <c r="V13" i="1"/>
  <c r="V15" i="1"/>
  <c r="F17" i="1"/>
  <c r="V103" i="1"/>
  <c r="N105" i="1"/>
  <c r="R105" i="1"/>
  <c r="T105" i="1"/>
  <c r="X21" i="1"/>
  <c r="V16" i="1"/>
  <c r="Y51" i="1"/>
  <c r="V58" i="1"/>
  <c r="V64" i="1"/>
  <c r="L82" i="1"/>
  <c r="V8" i="1"/>
  <c r="V10" i="1"/>
  <c r="L21" i="1"/>
  <c r="L29" i="1"/>
  <c r="Y29" i="1"/>
  <c r="V65" i="1"/>
  <c r="V66" i="1"/>
  <c r="L94" i="1"/>
  <c r="F16" i="1"/>
  <c r="F13" i="1"/>
  <c r="F66" i="1"/>
  <c r="Y70" i="1"/>
  <c r="V67" i="1"/>
  <c r="F8" i="1"/>
  <c r="F9" i="1"/>
  <c r="F10" i="1"/>
  <c r="F67" i="1"/>
  <c r="F72" i="1"/>
  <c r="F74" i="1"/>
  <c r="V14" i="1"/>
  <c r="V20" i="1"/>
  <c r="V23" i="1"/>
  <c r="V26" i="1"/>
  <c r="V27" i="1"/>
  <c r="V32" i="1"/>
  <c r="F36" i="1"/>
  <c r="V36" i="1"/>
  <c r="F37" i="1"/>
  <c r="V37" i="1"/>
  <c r="F38" i="1"/>
  <c r="F39" i="1"/>
  <c r="F40" i="1"/>
  <c r="V68" i="1"/>
  <c r="V79" i="1"/>
  <c r="F80" i="1"/>
  <c r="F81" i="1"/>
  <c r="F97" i="1"/>
  <c r="F98" i="1"/>
  <c r="F99" i="1"/>
  <c r="F100" i="1"/>
  <c r="X94" i="1"/>
  <c r="Y94" i="1"/>
  <c r="X51" i="1"/>
  <c r="V47" i="1"/>
  <c r="F34" i="1"/>
  <c r="F35" i="1"/>
  <c r="F75" i="1"/>
  <c r="F14" i="1"/>
  <c r="F15" i="1"/>
  <c r="F19" i="1"/>
  <c r="F20" i="1"/>
  <c r="F23" i="1"/>
  <c r="F24" i="1"/>
  <c r="F25" i="1"/>
  <c r="F26" i="1"/>
  <c r="F27" i="1"/>
  <c r="F28" i="1"/>
  <c r="F32" i="1"/>
  <c r="F33" i="1"/>
  <c r="F53" i="1"/>
  <c r="F54" i="1"/>
  <c r="F55" i="1"/>
  <c r="F56" i="1"/>
  <c r="F57" i="1"/>
  <c r="F58" i="1"/>
  <c r="F59" i="1"/>
  <c r="F62" i="1"/>
  <c r="F63" i="1"/>
  <c r="F64" i="1"/>
  <c r="F65" i="1"/>
  <c r="F68" i="1"/>
  <c r="F69" i="1"/>
  <c r="F76" i="1"/>
  <c r="F77" i="1"/>
  <c r="F78" i="1"/>
  <c r="F79" i="1"/>
  <c r="F103" i="1"/>
  <c r="V5" i="1"/>
  <c r="V7" i="1"/>
  <c r="I105" i="1"/>
  <c r="M105" i="1"/>
  <c r="O105" i="1"/>
  <c r="S105" i="1"/>
  <c r="G21" i="1"/>
  <c r="Z21" i="1" s="1"/>
  <c r="Q21" i="1"/>
  <c r="W21" i="1"/>
  <c r="Y21" i="1"/>
  <c r="V19" i="1"/>
  <c r="Q42" i="1"/>
  <c r="V34" i="1"/>
  <c r="V35" i="1"/>
  <c r="V39" i="1"/>
  <c r="V40" i="1"/>
  <c r="L60" i="1"/>
  <c r="V53" i="1"/>
  <c r="Y60" i="1"/>
  <c r="V54" i="1"/>
  <c r="V56" i="1"/>
  <c r="G70" i="1"/>
  <c r="Z70" i="1" s="1"/>
  <c r="Q70" i="1"/>
  <c r="X70" i="1"/>
  <c r="V84" i="1"/>
  <c r="V85" i="1"/>
  <c r="V88" i="1"/>
  <c r="V89" i="1"/>
  <c r="V92" i="1"/>
  <c r="V93" i="1"/>
  <c r="V99" i="1"/>
  <c r="V100" i="1"/>
  <c r="L70" i="1"/>
  <c r="G82" i="1"/>
  <c r="Z82" i="1" s="1"/>
  <c r="Q82" i="1"/>
  <c r="V77" i="1"/>
  <c r="V86" i="1"/>
  <c r="V87" i="1"/>
  <c r="V90" i="1"/>
  <c r="V91" i="1"/>
  <c r="L11" i="1"/>
  <c r="X11" i="1"/>
  <c r="G11" i="1"/>
  <c r="Z11" i="1" s="1"/>
  <c r="Q11" i="1"/>
  <c r="G29" i="1"/>
  <c r="Z29" i="1" s="1"/>
  <c r="Q29" i="1"/>
  <c r="X29" i="1"/>
  <c r="V24" i="1"/>
  <c r="V25" i="1"/>
  <c r="V28" i="1"/>
  <c r="V31" i="1"/>
  <c r="Y42" i="1"/>
  <c r="L51" i="1"/>
  <c r="V44" i="1"/>
  <c r="V45" i="1"/>
  <c r="V49" i="1"/>
  <c r="V50" i="1"/>
  <c r="V98" i="1"/>
  <c r="C103" i="1"/>
  <c r="D11" i="1"/>
  <c r="C11" i="1" s="1"/>
  <c r="C10" i="1"/>
  <c r="D21" i="1"/>
  <c r="C21" i="1" s="1"/>
  <c r="C20" i="1"/>
  <c r="C26" i="1"/>
  <c r="C32" i="1"/>
  <c r="C39" i="1"/>
  <c r="C65" i="1"/>
  <c r="C69" i="1"/>
  <c r="C75" i="1"/>
  <c r="C5" i="1"/>
  <c r="C7" i="1"/>
  <c r="C8" i="1"/>
  <c r="C9" i="1"/>
  <c r="J105" i="1"/>
  <c r="C13" i="1"/>
  <c r="C19" i="1"/>
  <c r="D29" i="1"/>
  <c r="C23" i="1"/>
  <c r="C24" i="1"/>
  <c r="C28" i="1"/>
  <c r="C67" i="1"/>
  <c r="C76" i="1"/>
  <c r="C79" i="1"/>
  <c r="C25" i="1"/>
  <c r="C27" i="1"/>
  <c r="C42" i="1"/>
  <c r="C33" i="1"/>
  <c r="W11" i="1"/>
  <c r="Y11" i="1"/>
  <c r="B105" i="1"/>
  <c r="W29" i="1"/>
  <c r="C40" i="1"/>
  <c r="W42" i="1"/>
  <c r="W51" i="1"/>
  <c r="C54" i="1"/>
  <c r="C57" i="1"/>
  <c r="C62" i="1"/>
  <c r="D70" i="1"/>
  <c r="C74" i="1"/>
  <c r="C77" i="1"/>
  <c r="D82" i="1"/>
  <c r="W94" i="1"/>
  <c r="C98" i="1"/>
  <c r="C31" i="1"/>
  <c r="L42" i="1"/>
  <c r="X42" i="1"/>
  <c r="Q51" i="1"/>
  <c r="D60" i="1"/>
  <c r="C53" i="1"/>
  <c r="G60" i="1"/>
  <c r="Z60" i="1" s="1"/>
  <c r="Q60" i="1"/>
  <c r="X60" i="1"/>
  <c r="C55" i="1"/>
  <c r="W60" i="1"/>
  <c r="W70" i="1"/>
  <c r="V62" i="1"/>
  <c r="C63" i="1"/>
  <c r="C73" i="1"/>
  <c r="C78" i="1"/>
  <c r="C81" i="1"/>
  <c r="W82" i="1"/>
  <c r="V97" i="1"/>
  <c r="C100" i="1"/>
  <c r="X82" i="1"/>
  <c r="Q94" i="1"/>
  <c r="D101" i="1"/>
  <c r="C97" i="1"/>
  <c r="G101" i="1"/>
  <c r="Z101" i="1" s="1"/>
  <c r="C99" i="1"/>
  <c r="V101" i="1" l="1"/>
  <c r="F31" i="1"/>
  <c r="V82" i="1"/>
  <c r="V11" i="1"/>
  <c r="V21" i="1"/>
  <c r="V70" i="1"/>
  <c r="F29" i="1"/>
  <c r="F21" i="1"/>
  <c r="V60" i="1"/>
  <c r="V94" i="1"/>
  <c r="F60" i="1"/>
  <c r="F101" i="1"/>
  <c r="F82" i="1"/>
  <c r="F70" i="1"/>
  <c r="F11" i="1"/>
  <c r="X105" i="1"/>
  <c r="L105" i="1"/>
  <c r="V51" i="1"/>
  <c r="V42" i="1"/>
  <c r="V29" i="1"/>
  <c r="Q105" i="1"/>
  <c r="Y105" i="1"/>
  <c r="C29" i="1"/>
  <c r="C82" i="1"/>
  <c r="C101" i="1"/>
  <c r="C60" i="1"/>
  <c r="C70" i="1"/>
  <c r="W105" i="1"/>
  <c r="G105" i="1"/>
  <c r="Z105" i="1" s="1"/>
  <c r="D105" i="1"/>
  <c r="V105" i="1" l="1"/>
  <c r="F105" i="1"/>
  <c r="C105" i="1"/>
</calcChain>
</file>

<file path=xl/sharedStrings.xml><?xml version="1.0" encoding="utf-8"?>
<sst xmlns="http://schemas.openxmlformats.org/spreadsheetml/2006/main" count="72" uniqueCount="34">
  <si>
    <t xml:space="preserve">Население старше 40 лет </t>
  </si>
  <si>
    <t>Процент от начала скрининга</t>
  </si>
  <si>
    <t>Общее число прошедших скрининг</t>
  </si>
  <si>
    <t>НГН</t>
  </si>
  <si>
    <t>НТГ</t>
  </si>
  <si>
    <t>СД</t>
  </si>
  <si>
    <t>Взято на "Д" учет</t>
  </si>
  <si>
    <t>НГБ</t>
  </si>
  <si>
    <t>ГТБ</t>
  </si>
  <si>
    <t>ҚД</t>
  </si>
  <si>
    <t>Бектемир</t>
  </si>
  <si>
    <t>ЦП</t>
  </si>
  <si>
    <t>нарастаюўий</t>
  </si>
  <si>
    <t>Миробад</t>
  </si>
  <si>
    <t>Итого</t>
  </si>
  <si>
    <t>М-Улугбек</t>
  </si>
  <si>
    <t>АК</t>
  </si>
  <si>
    <t>Сергели</t>
  </si>
  <si>
    <t>Алмазар</t>
  </si>
  <si>
    <t>СТУД</t>
  </si>
  <si>
    <t>Учтепа</t>
  </si>
  <si>
    <t>Яшнобад</t>
  </si>
  <si>
    <t>Чиланзар</t>
  </si>
  <si>
    <t>Шайхантохур</t>
  </si>
  <si>
    <t>Ю-абад</t>
  </si>
  <si>
    <t>Яккасарай</t>
  </si>
  <si>
    <t>Янги хаёт</t>
  </si>
  <si>
    <t>ГОРОД</t>
  </si>
  <si>
    <t>Выявлено с повышением глюкозы</t>
  </si>
  <si>
    <t>% лиц выявленных с повыш глюкозы от прошедших скрининг</t>
  </si>
  <si>
    <t>% взятых на  "Д" учет от числа вявленных с повышением глюкозы</t>
  </si>
  <si>
    <t>СП</t>
  </si>
  <si>
    <t>Из них</t>
  </si>
  <si>
    <t>Нарастающий (апрель - июль)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</si>
</sst>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CACC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8EB4E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6B0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165" fontId="2" fillId="11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165" fontId="9" fillId="0" borderId="1" xfId="1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9" fillId="11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 vertical="center"/>
    </xf>
    <xf numFmtId="0" fontId="10" fillId="11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7;&#1090;&#1072;&#1090;&#1080;&#1089;&#1090;&#1080;&#1082;&#1072;%202021\&#1057;&#1082;&#1088;&#1080;&#1085;&#1080;&#1085;&#1075;\&#1057;&#1082;&#1088;&#1080;&#1085;&#1080;&#1085;&#1075;_&#1090;&#1072;&#1073;&#1083;&#1080;&#109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04"/>
      <sheetName val="13.04"/>
      <sheetName val="13.04 Нар"/>
      <sheetName val="14.04"/>
      <sheetName val="14.04 нар"/>
      <sheetName val="15.04"/>
      <sheetName val="15.04 нар"/>
      <sheetName val="16.04"/>
      <sheetName val="16.04 нар"/>
      <sheetName val="17.04"/>
      <sheetName val="17.04 нар (неделя)"/>
      <sheetName val="19.04"/>
      <sheetName val="20.04"/>
      <sheetName val="20.04 нар"/>
      <sheetName val="21.04"/>
      <sheetName val="21.04 нар"/>
      <sheetName val="22.04"/>
      <sheetName val="22.04 нар"/>
      <sheetName val="23.04"/>
      <sheetName val="23.04 н"/>
      <sheetName val="24.04"/>
      <sheetName val="24.04 н (2)"/>
      <sheetName val="26.04"/>
      <sheetName val="27.04"/>
      <sheetName val="27.04 н"/>
      <sheetName val="28.04"/>
      <sheetName val="28.04 н"/>
      <sheetName val="29.04"/>
      <sheetName val="29.04 н"/>
      <sheetName val="30.04"/>
      <sheetName val="30.04 н"/>
      <sheetName val="1.05"/>
      <sheetName val="1.05 н"/>
      <sheetName val="Лист3"/>
      <sheetName val="3.05"/>
      <sheetName val="3.05 н"/>
      <sheetName val="4.05"/>
      <sheetName val="4.05 н"/>
      <sheetName val="5.05"/>
      <sheetName val="5.05 н"/>
      <sheetName val="6.05"/>
      <sheetName val="6.05 н"/>
      <sheetName val="7.05"/>
      <sheetName val="7.05 н"/>
      <sheetName val="8.05"/>
      <sheetName val="8.05 н"/>
      <sheetName val="10.05"/>
      <sheetName val="10.05 н"/>
      <sheetName val="11.05"/>
      <sheetName val="11.05 н"/>
      <sheetName val="12.05"/>
      <sheetName val="12.05 н"/>
      <sheetName val="12.04-12.05"/>
      <sheetName val="17.05"/>
      <sheetName val="18.05"/>
      <sheetName val="18.05 н"/>
      <sheetName val="19.05"/>
      <sheetName val="19.05 н"/>
      <sheetName val="20.05"/>
      <sheetName val="20.05 н"/>
      <sheetName val="21.05"/>
      <sheetName val="21.05 н"/>
      <sheetName val="22.05"/>
      <sheetName val="22.05 н"/>
      <sheetName val="12.04-22.05"/>
      <sheetName val="24.05"/>
      <sheetName val="25.05"/>
      <sheetName val="25.05 н"/>
      <sheetName val="26.05"/>
      <sheetName val="26.05 н"/>
      <sheetName val="27.05"/>
      <sheetName val="27.05 н"/>
      <sheetName val="28.05"/>
      <sheetName val="28.05н"/>
      <sheetName val="29.05"/>
      <sheetName val="29.05 н"/>
      <sheetName val="12.04-29.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>
        <row r="5">
          <cell r="I5">
            <v>5613</v>
          </cell>
        </row>
        <row r="7">
          <cell r="I7">
            <v>3449</v>
          </cell>
        </row>
        <row r="8">
          <cell r="I8">
            <v>8239</v>
          </cell>
        </row>
        <row r="9">
          <cell r="I9">
            <v>7999</v>
          </cell>
        </row>
        <row r="10">
          <cell r="I10">
            <v>5924</v>
          </cell>
        </row>
        <row r="14">
          <cell r="I14">
            <v>3772</v>
          </cell>
        </row>
        <row r="15">
          <cell r="I15">
            <v>4361</v>
          </cell>
        </row>
        <row r="16">
          <cell r="I16">
            <v>3002</v>
          </cell>
        </row>
        <row r="17">
          <cell r="I17">
            <v>4036</v>
          </cell>
        </row>
        <row r="18">
          <cell r="I18">
            <v>12551</v>
          </cell>
        </row>
        <row r="19">
          <cell r="I19">
            <v>2984</v>
          </cell>
        </row>
        <row r="20">
          <cell r="I20">
            <v>142</v>
          </cell>
        </row>
        <row r="23">
          <cell r="I23">
            <v>3532</v>
          </cell>
        </row>
        <row r="24">
          <cell r="I24">
            <v>5423</v>
          </cell>
        </row>
        <row r="25">
          <cell r="I25">
            <v>1965</v>
          </cell>
        </row>
        <row r="26">
          <cell r="I26">
            <v>3632</v>
          </cell>
        </row>
        <row r="27">
          <cell r="I27">
            <v>2595</v>
          </cell>
        </row>
        <row r="28">
          <cell r="I28">
            <v>2764</v>
          </cell>
        </row>
        <row r="31">
          <cell r="I31">
            <v>4208</v>
          </cell>
        </row>
        <row r="32">
          <cell r="I32">
            <v>6560</v>
          </cell>
        </row>
        <row r="33">
          <cell r="I33">
            <v>9039</v>
          </cell>
        </row>
        <row r="34">
          <cell r="I34">
            <v>7779</v>
          </cell>
        </row>
        <row r="35">
          <cell r="I35">
            <v>7414</v>
          </cell>
        </row>
        <row r="36">
          <cell r="I36">
            <v>2947</v>
          </cell>
        </row>
        <row r="37">
          <cell r="I37">
            <v>5957</v>
          </cell>
        </row>
        <row r="38">
          <cell r="I38">
            <v>6803</v>
          </cell>
        </row>
        <row r="39">
          <cell r="I39">
            <v>5219</v>
          </cell>
        </row>
        <row r="40">
          <cell r="I40">
            <v>4237</v>
          </cell>
        </row>
        <row r="44">
          <cell r="I44">
            <v>6511</v>
          </cell>
        </row>
        <row r="45">
          <cell r="I45">
            <v>7376</v>
          </cell>
        </row>
        <row r="46">
          <cell r="I46">
            <v>6879</v>
          </cell>
        </row>
        <row r="47">
          <cell r="I47">
            <v>4065</v>
          </cell>
        </row>
        <row r="48">
          <cell r="I48">
            <v>7070</v>
          </cell>
        </row>
        <row r="49">
          <cell r="I49">
            <v>5059</v>
          </cell>
        </row>
        <row r="50">
          <cell r="I50">
            <v>5845</v>
          </cell>
        </row>
        <row r="53">
          <cell r="I53">
            <v>3747</v>
          </cell>
        </row>
        <row r="54">
          <cell r="I54">
            <v>2846</v>
          </cell>
        </row>
        <row r="55">
          <cell r="I55">
            <v>4754</v>
          </cell>
        </row>
        <row r="56">
          <cell r="I56">
            <v>4708</v>
          </cell>
        </row>
        <row r="57">
          <cell r="I57">
            <v>6186</v>
          </cell>
        </row>
        <row r="58">
          <cell r="I58">
            <v>3240</v>
          </cell>
        </row>
        <row r="59">
          <cell r="I59">
            <v>5407</v>
          </cell>
        </row>
        <row r="62">
          <cell r="I62">
            <v>2825</v>
          </cell>
        </row>
        <row r="63">
          <cell r="I63">
            <v>5732</v>
          </cell>
        </row>
        <row r="64">
          <cell r="I64">
            <v>4515</v>
          </cell>
        </row>
        <row r="65">
          <cell r="I65">
            <v>4034</v>
          </cell>
        </row>
        <row r="67">
          <cell r="I67">
            <v>5654</v>
          </cell>
        </row>
        <row r="68">
          <cell r="I68">
            <v>4237</v>
          </cell>
        </row>
        <row r="69">
          <cell r="I69">
            <v>3966</v>
          </cell>
        </row>
        <row r="72">
          <cell r="I72">
            <v>4099</v>
          </cell>
        </row>
        <row r="73">
          <cell r="I73">
            <v>3722</v>
          </cell>
        </row>
        <row r="74">
          <cell r="I74">
            <v>2430</v>
          </cell>
        </row>
        <row r="75">
          <cell r="I75">
            <v>2951</v>
          </cell>
        </row>
        <row r="76">
          <cell r="I76">
            <v>4007</v>
          </cell>
        </row>
        <row r="77">
          <cell r="I77">
            <v>5018</v>
          </cell>
        </row>
        <row r="79">
          <cell r="I79">
            <v>3018</v>
          </cell>
        </row>
        <row r="80">
          <cell r="I80">
            <v>2089</v>
          </cell>
        </row>
        <row r="81">
          <cell r="I81">
            <v>3338</v>
          </cell>
        </row>
        <row r="84">
          <cell r="I84">
            <v>5066</v>
          </cell>
        </row>
        <row r="85">
          <cell r="I85">
            <v>4245</v>
          </cell>
        </row>
        <row r="86">
          <cell r="I86">
            <v>3242</v>
          </cell>
        </row>
        <row r="88">
          <cell r="I88">
            <v>6259</v>
          </cell>
        </row>
        <row r="89">
          <cell r="I89">
            <v>4860</v>
          </cell>
        </row>
        <row r="90">
          <cell r="I90">
            <v>5671</v>
          </cell>
        </row>
        <row r="91">
          <cell r="I91">
            <v>5145</v>
          </cell>
        </row>
        <row r="92">
          <cell r="I92">
            <v>3706</v>
          </cell>
        </row>
        <row r="93">
          <cell r="I93">
            <v>4812</v>
          </cell>
        </row>
        <row r="97">
          <cell r="I97">
            <v>2825</v>
          </cell>
        </row>
        <row r="98">
          <cell r="I98">
            <v>3483</v>
          </cell>
        </row>
        <row r="99">
          <cell r="I99">
            <v>5223</v>
          </cell>
        </row>
        <row r="100">
          <cell r="I100">
            <v>3393</v>
          </cell>
        </row>
        <row r="103">
          <cell r="I103">
            <v>1926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>
        <row r="5">
          <cell r="I5">
            <v>99</v>
          </cell>
        </row>
        <row r="7">
          <cell r="I7">
            <v>528</v>
          </cell>
        </row>
        <row r="8">
          <cell r="I8">
            <v>1712</v>
          </cell>
        </row>
        <row r="9">
          <cell r="I9">
            <v>1190</v>
          </cell>
        </row>
        <row r="10">
          <cell r="I10">
            <v>833</v>
          </cell>
        </row>
        <row r="14">
          <cell r="I14">
            <v>609</v>
          </cell>
        </row>
        <row r="15">
          <cell r="I15">
            <v>491</v>
          </cell>
        </row>
        <row r="16">
          <cell r="I16">
            <v>778</v>
          </cell>
        </row>
        <row r="17">
          <cell r="I17">
            <v>717</v>
          </cell>
        </row>
        <row r="18">
          <cell r="I18">
            <v>3345</v>
          </cell>
        </row>
        <row r="19">
          <cell r="I19">
            <v>468</v>
          </cell>
        </row>
        <row r="20">
          <cell r="I20">
            <v>152</v>
          </cell>
        </row>
        <row r="23">
          <cell r="I23">
            <v>374</v>
          </cell>
        </row>
        <row r="24">
          <cell r="I24">
            <v>783</v>
          </cell>
        </row>
        <row r="25">
          <cell r="I25">
            <v>269</v>
          </cell>
        </row>
        <row r="26">
          <cell r="I26">
            <v>1762</v>
          </cell>
        </row>
        <row r="27">
          <cell r="I27">
            <v>551</v>
          </cell>
        </row>
        <row r="28">
          <cell r="I28">
            <v>255</v>
          </cell>
        </row>
        <row r="31">
          <cell r="I31">
            <v>299</v>
          </cell>
        </row>
        <row r="32">
          <cell r="I32">
            <v>463</v>
          </cell>
        </row>
        <row r="33">
          <cell r="I33">
            <v>1281</v>
          </cell>
        </row>
        <row r="34">
          <cell r="I34">
            <v>763</v>
          </cell>
        </row>
        <row r="35">
          <cell r="I35">
            <v>952</v>
          </cell>
        </row>
        <row r="36">
          <cell r="I36">
            <v>328</v>
          </cell>
        </row>
        <row r="37">
          <cell r="I37">
            <v>905</v>
          </cell>
        </row>
        <row r="38">
          <cell r="I38">
            <v>1028</v>
          </cell>
        </row>
        <row r="39">
          <cell r="I39">
            <v>420</v>
          </cell>
        </row>
        <row r="40">
          <cell r="I40">
            <v>323</v>
          </cell>
        </row>
        <row r="44">
          <cell r="I44">
            <v>587</v>
          </cell>
        </row>
        <row r="45">
          <cell r="I45">
            <v>1380</v>
          </cell>
        </row>
        <row r="46">
          <cell r="I46">
            <v>0</v>
          </cell>
        </row>
        <row r="47">
          <cell r="I47">
            <v>423</v>
          </cell>
        </row>
        <row r="48">
          <cell r="I48">
            <v>865</v>
          </cell>
        </row>
        <row r="49">
          <cell r="I49">
            <v>0</v>
          </cell>
        </row>
        <row r="50">
          <cell r="I50">
            <v>1119</v>
          </cell>
        </row>
        <row r="53">
          <cell r="I53">
            <v>450</v>
          </cell>
        </row>
        <row r="54">
          <cell r="I54">
            <v>436</v>
          </cell>
        </row>
        <row r="55">
          <cell r="I55">
            <v>1511</v>
          </cell>
        </row>
        <row r="56">
          <cell r="I56">
            <v>255</v>
          </cell>
        </row>
        <row r="57">
          <cell r="I57">
            <v>960</v>
          </cell>
        </row>
        <row r="58">
          <cell r="I58">
            <v>438</v>
          </cell>
        </row>
        <row r="59">
          <cell r="I59">
            <v>651</v>
          </cell>
        </row>
        <row r="62">
          <cell r="I62">
            <v>173</v>
          </cell>
        </row>
        <row r="63">
          <cell r="I63">
            <v>491</v>
          </cell>
        </row>
        <row r="64">
          <cell r="I64">
            <v>433</v>
          </cell>
        </row>
        <row r="65">
          <cell r="I65">
            <v>819</v>
          </cell>
        </row>
        <row r="67">
          <cell r="I67">
            <v>450</v>
          </cell>
        </row>
        <row r="68">
          <cell r="I68">
            <v>419</v>
          </cell>
        </row>
        <row r="69">
          <cell r="I69">
            <v>576</v>
          </cell>
        </row>
        <row r="72">
          <cell r="I72">
            <v>706</v>
          </cell>
        </row>
        <row r="73">
          <cell r="I73">
            <v>367</v>
          </cell>
        </row>
        <row r="74">
          <cell r="I74">
            <v>176</v>
          </cell>
        </row>
        <row r="75">
          <cell r="I75">
            <v>297</v>
          </cell>
        </row>
        <row r="76">
          <cell r="I76">
            <v>292</v>
          </cell>
        </row>
        <row r="77">
          <cell r="I77">
            <v>708</v>
          </cell>
        </row>
        <row r="79">
          <cell r="I79">
            <v>157</v>
          </cell>
        </row>
        <row r="80">
          <cell r="I80">
            <v>147</v>
          </cell>
        </row>
        <row r="81">
          <cell r="I81">
            <v>306</v>
          </cell>
        </row>
        <row r="84">
          <cell r="I84">
            <v>231</v>
          </cell>
        </row>
        <row r="85">
          <cell r="I85">
            <v>341</v>
          </cell>
        </row>
        <row r="86">
          <cell r="I86">
            <v>381</v>
          </cell>
        </row>
        <row r="88">
          <cell r="I88">
            <v>628</v>
          </cell>
        </row>
        <row r="89">
          <cell r="I89">
            <v>830</v>
          </cell>
        </row>
        <row r="90">
          <cell r="I90">
            <v>446</v>
          </cell>
        </row>
        <row r="91">
          <cell r="I91">
            <v>359</v>
          </cell>
        </row>
        <row r="92">
          <cell r="I92">
            <v>313</v>
          </cell>
        </row>
        <row r="93">
          <cell r="I93">
            <v>475</v>
          </cell>
        </row>
        <row r="97">
          <cell r="I97">
            <v>255</v>
          </cell>
        </row>
        <row r="98">
          <cell r="I98">
            <v>237</v>
          </cell>
        </row>
        <row r="99">
          <cell r="I99">
            <v>526</v>
          </cell>
        </row>
        <row r="100">
          <cell r="I100">
            <v>464</v>
          </cell>
        </row>
        <row r="103">
          <cell r="I103">
            <v>155</v>
          </cell>
        </row>
      </sheetData>
      <sheetData sheetId="7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tabSelected="1" zoomScale="90" zoomScaleNormal="90" workbookViewId="0">
      <pane ySplit="2" topLeftCell="A51" activePane="bottomLeft" state="frozen"/>
      <selection pane="bottomLeft" activeCell="F62" sqref="F62"/>
    </sheetView>
  </sheetViews>
  <sheetFormatPr defaultColWidth="10.28515625" defaultRowHeight="15" x14ac:dyDescent="0.25"/>
  <cols>
    <col min="1" max="1" width="10.28515625" style="1"/>
    <col min="2" max="4" width="10.28515625" style="1" customWidth="1"/>
    <col min="5" max="5" width="12.5703125" style="1" customWidth="1"/>
    <col min="6" max="6" width="11.85546875" style="1" customWidth="1"/>
    <col min="7" max="7" width="12" style="1" customWidth="1"/>
    <col min="8" max="10" width="10.28515625" style="1" customWidth="1"/>
    <col min="11" max="11" width="10.28515625" style="27" hidden="1" customWidth="1"/>
    <col min="12" max="12" width="6.85546875" style="1" hidden="1" customWidth="1"/>
    <col min="13" max="16" width="0" style="1" hidden="1" customWidth="1"/>
    <col min="17" max="17" width="6.85546875" style="1" hidden="1" customWidth="1"/>
    <col min="18" max="20" width="10.28515625" style="1" hidden="1" customWidth="1"/>
    <col min="21" max="21" width="0" style="1" hidden="1" customWidth="1"/>
    <col min="22" max="22" width="6.85546875" style="1" hidden="1" customWidth="1"/>
    <col min="23" max="25" width="10.28515625" style="1" hidden="1" customWidth="1"/>
    <col min="26" max="26" width="15.85546875" style="1" customWidth="1"/>
    <col min="27" max="29" width="0" style="1" hidden="1" customWidth="1"/>
    <col min="30" max="16384" width="10.28515625" style="1"/>
  </cols>
  <sheetData>
    <row r="1" spans="1:31" ht="21" customHeight="1" x14ac:dyDescent="0.25">
      <c r="A1" s="50" t="s">
        <v>31</v>
      </c>
      <c r="B1" s="65" t="s">
        <v>0</v>
      </c>
      <c r="C1" s="49" t="s">
        <v>1</v>
      </c>
      <c r="D1" s="66" t="s">
        <v>2</v>
      </c>
      <c r="E1" s="63" t="s">
        <v>28</v>
      </c>
      <c r="F1" s="64" t="s">
        <v>29</v>
      </c>
      <c r="G1" s="56" t="s">
        <v>6</v>
      </c>
      <c r="H1" s="60" t="s">
        <v>32</v>
      </c>
      <c r="I1" s="61"/>
      <c r="J1" s="62"/>
      <c r="L1" s="48" t="s">
        <v>6</v>
      </c>
      <c r="M1" s="31" t="s">
        <v>3</v>
      </c>
      <c r="N1" s="31" t="s">
        <v>4</v>
      </c>
      <c r="O1" s="31" t="s">
        <v>5</v>
      </c>
      <c r="P1" s="14"/>
      <c r="Q1" s="48" t="s">
        <v>6</v>
      </c>
      <c r="R1" s="31" t="s">
        <v>3</v>
      </c>
      <c r="S1" s="31" t="s">
        <v>4</v>
      </c>
      <c r="T1" s="31" t="s">
        <v>5</v>
      </c>
      <c r="U1" s="14"/>
      <c r="V1" s="48" t="s">
        <v>6</v>
      </c>
      <c r="W1" s="31" t="s">
        <v>3</v>
      </c>
      <c r="X1" s="31" t="s">
        <v>4</v>
      </c>
      <c r="Y1" s="31" t="s">
        <v>5</v>
      </c>
      <c r="Z1" s="56" t="s">
        <v>30</v>
      </c>
    </row>
    <row r="2" spans="1:31" ht="69" customHeight="1" x14ac:dyDescent="0.25">
      <c r="A2" s="50"/>
      <c r="B2" s="65"/>
      <c r="C2" s="49"/>
      <c r="D2" s="66"/>
      <c r="E2" s="63"/>
      <c r="F2" s="64"/>
      <c r="G2" s="56"/>
      <c r="H2" s="31" t="s">
        <v>3</v>
      </c>
      <c r="I2" s="31" t="s">
        <v>4</v>
      </c>
      <c r="J2" s="31" t="s">
        <v>5</v>
      </c>
      <c r="L2" s="48"/>
      <c r="M2" s="32" t="s">
        <v>7</v>
      </c>
      <c r="N2" s="32" t="s">
        <v>8</v>
      </c>
      <c r="O2" s="32" t="s">
        <v>9</v>
      </c>
      <c r="P2" s="14"/>
      <c r="Q2" s="48"/>
      <c r="R2" s="32" t="s">
        <v>7</v>
      </c>
      <c r="S2" s="32" t="s">
        <v>8</v>
      </c>
      <c r="T2" s="32" t="s">
        <v>9</v>
      </c>
      <c r="U2" s="14"/>
      <c r="V2" s="48"/>
      <c r="W2" s="32" t="s">
        <v>7</v>
      </c>
      <c r="X2" s="32" t="s">
        <v>8</v>
      </c>
      <c r="Y2" s="32" t="s">
        <v>9</v>
      </c>
      <c r="Z2" s="56"/>
    </row>
    <row r="3" spans="1:31" ht="15.75" x14ac:dyDescent="0.25">
      <c r="A3" s="57" t="s">
        <v>33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1" x14ac:dyDescent="0.25">
      <c r="A4" s="53" t="s">
        <v>10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31" x14ac:dyDescent="0.25">
      <c r="A5" s="3" t="s">
        <v>11</v>
      </c>
      <c r="B5" s="30">
        <v>7227</v>
      </c>
      <c r="C5" s="6">
        <f>D5*100/B5</f>
        <v>79.036944790369446</v>
      </c>
      <c r="D5" s="4">
        <f>'[1]12.04-22.05'!I5+'[1]29.05 н'!I5</f>
        <v>5712</v>
      </c>
      <c r="E5" s="4">
        <v>154</v>
      </c>
      <c r="F5" s="37">
        <f>E5*100/D5</f>
        <v>2.6960784313725492</v>
      </c>
      <c r="G5" s="7">
        <f t="shared" ref="G5:G8" si="0">H5+I5+J5</f>
        <v>154</v>
      </c>
      <c r="H5" s="4">
        <v>17</v>
      </c>
      <c r="I5" s="4">
        <v>29</v>
      </c>
      <c r="J5" s="4">
        <v>108</v>
      </c>
      <c r="L5" s="4">
        <f>M5+N5+O5</f>
        <v>7</v>
      </c>
      <c r="M5" s="4">
        <v>1</v>
      </c>
      <c r="N5" s="4">
        <v>1</v>
      </c>
      <c r="O5" s="4">
        <v>5</v>
      </c>
      <c r="P5" s="14"/>
      <c r="Q5" s="4">
        <f>R5+S5+T5</f>
        <v>93</v>
      </c>
      <c r="R5" s="4">
        <v>6</v>
      </c>
      <c r="S5" s="4">
        <v>15</v>
      </c>
      <c r="T5" s="4">
        <v>72</v>
      </c>
      <c r="U5" s="14" t="s">
        <v>12</v>
      </c>
      <c r="V5" s="4">
        <f>W5+X5+Y5</f>
        <v>254</v>
      </c>
      <c r="W5" s="4">
        <f>H5+M5+R5</f>
        <v>24</v>
      </c>
      <c r="X5" s="4">
        <f t="shared" ref="X5:Y5" si="1">I5+N5+S5</f>
        <v>45</v>
      </c>
      <c r="Y5" s="4">
        <f t="shared" si="1"/>
        <v>185</v>
      </c>
      <c r="Z5" s="43">
        <f>G5*100/E5</f>
        <v>100</v>
      </c>
      <c r="AE5" s="1">
        <v>300</v>
      </c>
    </row>
    <row r="6" spans="1:31" x14ac:dyDescent="0.25">
      <c r="A6" s="58" t="s">
        <v>13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31" x14ac:dyDescent="0.25">
      <c r="A7" s="8" t="s">
        <v>11</v>
      </c>
      <c r="B7" s="9">
        <v>5002</v>
      </c>
      <c r="C7" s="6">
        <f>D7*100/B7</f>
        <v>79.508196721311478</v>
      </c>
      <c r="D7" s="4">
        <f>'[1]12.04-22.05'!I7+'[1]29.05 н'!I7</f>
        <v>3977</v>
      </c>
      <c r="E7" s="4">
        <v>101</v>
      </c>
      <c r="F7" s="38">
        <f>E7*100/D7</f>
        <v>2.5396027156147851</v>
      </c>
      <c r="G7" s="7">
        <f t="shared" si="0"/>
        <v>71</v>
      </c>
      <c r="H7" s="4">
        <v>5</v>
      </c>
      <c r="I7" s="4">
        <v>30</v>
      </c>
      <c r="J7" s="4">
        <v>36</v>
      </c>
      <c r="L7" s="4">
        <f>M7+N7+O7</f>
        <v>6</v>
      </c>
      <c r="M7" s="4"/>
      <c r="N7" s="4"/>
      <c r="O7" s="4">
        <v>6</v>
      </c>
      <c r="P7" s="14"/>
      <c r="Q7" s="4">
        <f>R7+S7+T7</f>
        <v>23</v>
      </c>
      <c r="R7" s="4"/>
      <c r="S7" s="4">
        <v>20</v>
      </c>
      <c r="T7" s="4">
        <v>3</v>
      </c>
      <c r="U7" s="14"/>
      <c r="V7" s="4">
        <f>W7+X7+Y7</f>
        <v>100</v>
      </c>
      <c r="W7" s="4">
        <f>H7+M7+R7</f>
        <v>5</v>
      </c>
      <c r="X7" s="4">
        <f t="shared" ref="X7:Y8" si="2">I7+N7+S7</f>
        <v>50</v>
      </c>
      <c r="Y7" s="4">
        <f t="shared" si="2"/>
        <v>45</v>
      </c>
      <c r="Z7" s="43">
        <f t="shared" ref="Z7:Z72" si="3">G7*100/E7</f>
        <v>70.297029702970292</v>
      </c>
    </row>
    <row r="8" spans="1:31" x14ac:dyDescent="0.25">
      <c r="A8" s="8">
        <v>1</v>
      </c>
      <c r="B8" s="9">
        <v>12126</v>
      </c>
      <c r="C8" s="6">
        <f>D8*100/B8</f>
        <v>82.063334982681837</v>
      </c>
      <c r="D8" s="4">
        <f>'[1]12.04-22.05'!I8+'[1]29.05 н'!I8</f>
        <v>9951</v>
      </c>
      <c r="E8" s="4">
        <v>213</v>
      </c>
      <c r="F8" s="38">
        <f>E8*100/D8</f>
        <v>2.140488393126319</v>
      </c>
      <c r="G8" s="7">
        <f t="shared" si="0"/>
        <v>41</v>
      </c>
      <c r="H8" s="4">
        <v>6</v>
      </c>
      <c r="I8" s="4">
        <v>22</v>
      </c>
      <c r="J8" s="4">
        <v>13</v>
      </c>
      <c r="L8" s="4">
        <f t="shared" ref="L8:L10" si="4">M8+N8+O8</f>
        <v>10</v>
      </c>
      <c r="M8" s="4">
        <v>2</v>
      </c>
      <c r="N8" s="4">
        <v>6</v>
      </c>
      <c r="O8" s="4">
        <v>2</v>
      </c>
      <c r="P8" s="14"/>
      <c r="Q8" s="4">
        <f t="shared" ref="Q8:Q10" si="5">R8+S8+T8</f>
        <v>10</v>
      </c>
      <c r="R8" s="4">
        <v>2</v>
      </c>
      <c r="S8" s="4">
        <v>6</v>
      </c>
      <c r="T8" s="4">
        <v>2</v>
      </c>
      <c r="U8" s="14"/>
      <c r="V8" s="4">
        <f t="shared" ref="V8:V10" si="6">W8+X8+Y8</f>
        <v>61</v>
      </c>
      <c r="W8" s="4">
        <f>H8+M8+R8</f>
        <v>10</v>
      </c>
      <c r="X8" s="4">
        <f t="shared" si="2"/>
        <v>34</v>
      </c>
      <c r="Y8" s="4">
        <f t="shared" si="2"/>
        <v>17</v>
      </c>
      <c r="Z8" s="42">
        <f t="shared" si="3"/>
        <v>19.248826291079812</v>
      </c>
    </row>
    <row r="9" spans="1:31" x14ac:dyDescent="0.25">
      <c r="A9" s="8">
        <v>2</v>
      </c>
      <c r="B9" s="9">
        <v>19252</v>
      </c>
      <c r="C9" s="6">
        <f>D9*100/B9</f>
        <v>47.730105963016833</v>
      </c>
      <c r="D9" s="4">
        <f>'[1]12.04-22.05'!I9+'[1]29.05 н'!I9</f>
        <v>9189</v>
      </c>
      <c r="E9" s="4">
        <v>526</v>
      </c>
      <c r="F9" s="38">
        <f>E9*100/D9</f>
        <v>5.7242354989661548</v>
      </c>
      <c r="G9" s="7">
        <f>H9+I9+J9</f>
        <v>290</v>
      </c>
      <c r="H9" s="4">
        <v>0</v>
      </c>
      <c r="I9" s="4">
        <v>122</v>
      </c>
      <c r="J9" s="4">
        <v>168</v>
      </c>
      <c r="K9" s="35"/>
      <c r="L9" s="4">
        <f t="shared" si="4"/>
        <v>18</v>
      </c>
      <c r="M9" s="4">
        <v>0</v>
      </c>
      <c r="N9" s="4">
        <v>3</v>
      </c>
      <c r="O9" s="4">
        <v>15</v>
      </c>
      <c r="P9" s="14"/>
      <c r="Q9" s="4">
        <f t="shared" si="5"/>
        <v>0</v>
      </c>
      <c r="R9" s="4"/>
      <c r="S9" s="4"/>
      <c r="T9" s="4"/>
      <c r="U9" s="14"/>
      <c r="V9" s="4">
        <f t="shared" si="6"/>
        <v>0</v>
      </c>
      <c r="W9" s="4"/>
      <c r="X9" s="4"/>
      <c r="Y9" s="4"/>
      <c r="Z9" s="43">
        <f t="shared" si="3"/>
        <v>55.133079847908746</v>
      </c>
    </row>
    <row r="10" spans="1:31" x14ac:dyDescent="0.25">
      <c r="A10" s="8">
        <v>3</v>
      </c>
      <c r="B10" s="9">
        <v>9350</v>
      </c>
      <c r="C10" s="6">
        <f>D10*100/B10</f>
        <v>72.267379679144383</v>
      </c>
      <c r="D10" s="4">
        <f>'[1]12.04-22.05'!I10+'[1]29.05 н'!I10</f>
        <v>6757</v>
      </c>
      <c r="E10" s="4">
        <v>248</v>
      </c>
      <c r="F10" s="38">
        <f>E10*100/D10</f>
        <v>3.6702678703566671</v>
      </c>
      <c r="G10" s="7">
        <f>H10+I10+J10</f>
        <v>107</v>
      </c>
      <c r="H10" s="4">
        <v>8</v>
      </c>
      <c r="I10" s="4">
        <v>12</v>
      </c>
      <c r="J10" s="4">
        <v>87</v>
      </c>
      <c r="L10" s="4">
        <f t="shared" si="4"/>
        <v>0</v>
      </c>
      <c r="M10" s="4"/>
      <c r="N10" s="4"/>
      <c r="O10" s="4"/>
      <c r="P10" s="14"/>
      <c r="Q10" s="4">
        <f t="shared" si="5"/>
        <v>0</v>
      </c>
      <c r="R10" s="4"/>
      <c r="S10" s="4"/>
      <c r="T10" s="4"/>
      <c r="U10" s="14"/>
      <c r="V10" s="4">
        <f t="shared" si="6"/>
        <v>107</v>
      </c>
      <c r="W10" s="4">
        <f>H10+M10+R10</f>
        <v>8</v>
      </c>
      <c r="X10" s="4">
        <f t="shared" ref="X10:Y10" si="7">I10+N10+S10</f>
        <v>12</v>
      </c>
      <c r="Y10" s="4">
        <f t="shared" si="7"/>
        <v>87</v>
      </c>
      <c r="Z10" s="43">
        <f t="shared" si="3"/>
        <v>43.145161290322584</v>
      </c>
    </row>
    <row r="11" spans="1:31" x14ac:dyDescent="0.25">
      <c r="A11" s="8" t="s">
        <v>14</v>
      </c>
      <c r="B11" s="10">
        <f>B7+B8+B9+B10</f>
        <v>45730</v>
      </c>
      <c r="C11" s="6">
        <f>D11*100/B11</f>
        <v>65.326918871637872</v>
      </c>
      <c r="D11" s="9">
        <f t="shared" ref="D11:J11" si="8">D7+D8+D9+D10</f>
        <v>29874</v>
      </c>
      <c r="E11" s="9">
        <f t="shared" si="8"/>
        <v>1088</v>
      </c>
      <c r="F11" s="38">
        <f>E11*100/D11</f>
        <v>3.6419629108924148</v>
      </c>
      <c r="G11" s="9">
        <f t="shared" si="8"/>
        <v>509</v>
      </c>
      <c r="H11" s="9">
        <f t="shared" si="8"/>
        <v>19</v>
      </c>
      <c r="I11" s="9">
        <f t="shared" si="8"/>
        <v>186</v>
      </c>
      <c r="J11" s="9">
        <f t="shared" si="8"/>
        <v>304</v>
      </c>
      <c r="L11" s="9">
        <f t="shared" ref="L11:O11" si="9">L7+L8+L9+L10</f>
        <v>34</v>
      </c>
      <c r="M11" s="9">
        <f t="shared" si="9"/>
        <v>2</v>
      </c>
      <c r="N11" s="9">
        <f t="shared" si="9"/>
        <v>9</v>
      </c>
      <c r="O11" s="9">
        <f t="shared" si="9"/>
        <v>23</v>
      </c>
      <c r="P11" s="14"/>
      <c r="Q11" s="9">
        <f t="shared" ref="Q11:T11" si="10">Q7+Q8+Q9+Q10</f>
        <v>33</v>
      </c>
      <c r="R11" s="9">
        <f t="shared" si="10"/>
        <v>2</v>
      </c>
      <c r="S11" s="9">
        <f t="shared" si="10"/>
        <v>26</v>
      </c>
      <c r="T11" s="9">
        <f t="shared" si="10"/>
        <v>5</v>
      </c>
      <c r="U11" s="14"/>
      <c r="V11" s="9">
        <f t="shared" ref="V11:Y11" si="11">V7+V8+V9+V10</f>
        <v>268</v>
      </c>
      <c r="W11" s="9">
        <f t="shared" si="11"/>
        <v>23</v>
      </c>
      <c r="X11" s="9">
        <f t="shared" si="11"/>
        <v>96</v>
      </c>
      <c r="Y11" s="9">
        <f t="shared" si="11"/>
        <v>149</v>
      </c>
      <c r="Z11" s="43">
        <f t="shared" si="3"/>
        <v>46.783088235294116</v>
      </c>
    </row>
    <row r="12" spans="1:31" x14ac:dyDescent="0.25">
      <c r="A12" s="59" t="s">
        <v>15</v>
      </c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31" x14ac:dyDescent="0.25">
      <c r="A13" s="11" t="s">
        <v>11</v>
      </c>
      <c r="B13" s="9">
        <v>5024</v>
      </c>
      <c r="C13" s="6">
        <f t="shared" ref="C13:C21" si="12">D13*100/B13</f>
        <v>92.316878980891715</v>
      </c>
      <c r="D13" s="4">
        <v>4638</v>
      </c>
      <c r="E13" s="4">
        <v>376</v>
      </c>
      <c r="F13" s="38">
        <f t="shared" ref="F13:F21" si="13">E13*100/D13</f>
        <v>8.1069426476929713</v>
      </c>
      <c r="G13" s="7">
        <f t="shared" ref="G13:G20" si="14">H13+I13+J13</f>
        <v>99</v>
      </c>
      <c r="H13" s="4">
        <v>41</v>
      </c>
      <c r="I13" s="4">
        <v>24</v>
      </c>
      <c r="J13" s="4">
        <v>34</v>
      </c>
      <c r="L13" s="4">
        <f t="shared" ref="L13:L20" si="15">M13+N13+O13</f>
        <v>0</v>
      </c>
      <c r="M13" s="4"/>
      <c r="N13" s="4"/>
      <c r="O13" s="4"/>
      <c r="P13" s="14"/>
      <c r="Q13" s="4">
        <f t="shared" ref="Q13:Q20" si="16">R13+S13+T13</f>
        <v>0</v>
      </c>
      <c r="R13" s="4"/>
      <c r="S13" s="4"/>
      <c r="T13" s="4"/>
      <c r="U13" s="14"/>
      <c r="V13" s="4">
        <f t="shared" ref="V13:V20" si="17">W13+X13+Y13</f>
        <v>99</v>
      </c>
      <c r="W13" s="4">
        <f>H13+M13+R13</f>
        <v>41</v>
      </c>
      <c r="X13" s="4">
        <f t="shared" ref="X13:Y16" si="18">I13+N13+S13</f>
        <v>24</v>
      </c>
      <c r="Y13" s="4">
        <f t="shared" si="18"/>
        <v>34</v>
      </c>
      <c r="Z13" s="43">
        <f t="shared" si="3"/>
        <v>26.329787234042552</v>
      </c>
      <c r="AE13" s="1">
        <v>1000</v>
      </c>
    </row>
    <row r="14" spans="1:31" x14ac:dyDescent="0.25">
      <c r="A14" s="11">
        <v>4</v>
      </c>
      <c r="B14" s="9">
        <v>18668</v>
      </c>
      <c r="C14" s="6">
        <f t="shared" si="12"/>
        <v>23.467966573816156</v>
      </c>
      <c r="D14" s="4">
        <f>'[1]12.04-22.05'!I14+'[1]29.05 н'!I14</f>
        <v>4381</v>
      </c>
      <c r="E14" s="4">
        <v>502</v>
      </c>
      <c r="F14" s="38">
        <f t="shared" si="13"/>
        <v>11.458571102488017</v>
      </c>
      <c r="G14" s="7">
        <f t="shared" si="14"/>
        <v>63</v>
      </c>
      <c r="H14" s="4">
        <v>3</v>
      </c>
      <c r="I14" s="4">
        <v>49</v>
      </c>
      <c r="J14" s="4">
        <v>11</v>
      </c>
      <c r="L14" s="4">
        <f t="shared" si="15"/>
        <v>0</v>
      </c>
      <c r="M14" s="4"/>
      <c r="N14" s="4"/>
      <c r="O14" s="4"/>
      <c r="P14" s="14"/>
      <c r="Q14" s="4">
        <f t="shared" si="16"/>
        <v>0</v>
      </c>
      <c r="R14" s="4"/>
      <c r="S14" s="4"/>
      <c r="T14" s="4"/>
      <c r="U14" s="14"/>
      <c r="V14" s="4">
        <f t="shared" si="17"/>
        <v>63</v>
      </c>
      <c r="W14" s="4">
        <f>H14+M14+R14</f>
        <v>3</v>
      </c>
      <c r="X14" s="4">
        <f t="shared" si="18"/>
        <v>49</v>
      </c>
      <c r="Y14" s="4">
        <f t="shared" si="18"/>
        <v>11</v>
      </c>
      <c r="Z14" s="43">
        <f t="shared" si="3"/>
        <v>12.549800796812749</v>
      </c>
    </row>
    <row r="15" spans="1:31" x14ac:dyDescent="0.25">
      <c r="A15" s="11">
        <v>5</v>
      </c>
      <c r="B15" s="9">
        <v>21414</v>
      </c>
      <c r="C15" s="6">
        <f t="shared" si="12"/>
        <v>22.658074157093491</v>
      </c>
      <c r="D15" s="4">
        <f>'[1]12.04-22.05'!I15+'[1]29.05 н'!I15</f>
        <v>4852</v>
      </c>
      <c r="E15" s="4">
        <v>430</v>
      </c>
      <c r="F15" s="38">
        <f t="shared" si="13"/>
        <v>8.8623248145094813</v>
      </c>
      <c r="G15" s="7">
        <f t="shared" si="14"/>
        <v>87</v>
      </c>
      <c r="H15" s="4">
        <v>25</v>
      </c>
      <c r="I15" s="4">
        <v>11</v>
      </c>
      <c r="J15" s="4">
        <v>51</v>
      </c>
      <c r="L15" s="4">
        <f t="shared" si="15"/>
        <v>7</v>
      </c>
      <c r="M15" s="4"/>
      <c r="N15" s="4"/>
      <c r="O15" s="4">
        <v>7</v>
      </c>
      <c r="P15" s="14"/>
      <c r="Q15" s="4">
        <f t="shared" si="16"/>
        <v>0</v>
      </c>
      <c r="R15" s="4"/>
      <c r="S15" s="4"/>
      <c r="T15" s="4"/>
      <c r="U15" s="14"/>
      <c r="V15" s="4">
        <f t="shared" si="17"/>
        <v>94</v>
      </c>
      <c r="W15" s="4">
        <f>H15+M15+R15</f>
        <v>25</v>
      </c>
      <c r="X15" s="4">
        <f t="shared" si="18"/>
        <v>11</v>
      </c>
      <c r="Y15" s="4">
        <f t="shared" si="18"/>
        <v>58</v>
      </c>
      <c r="Z15" s="43">
        <f t="shared" si="3"/>
        <v>20.232558139534884</v>
      </c>
    </row>
    <row r="16" spans="1:31" x14ac:dyDescent="0.25">
      <c r="A16" s="11">
        <v>6</v>
      </c>
      <c r="B16" s="9">
        <v>22841</v>
      </c>
      <c r="C16" s="6">
        <f t="shared" si="12"/>
        <v>16.5491878639289</v>
      </c>
      <c r="D16" s="4">
        <f>'[1]12.04-22.05'!I16+'[1]29.05 н'!I16</f>
        <v>3780</v>
      </c>
      <c r="E16" s="4">
        <v>499</v>
      </c>
      <c r="F16" s="38">
        <f t="shared" si="13"/>
        <v>13.201058201058201</v>
      </c>
      <c r="G16" s="7">
        <f t="shared" si="14"/>
        <v>75</v>
      </c>
      <c r="H16" s="4">
        <v>13</v>
      </c>
      <c r="I16" s="4">
        <v>12</v>
      </c>
      <c r="J16" s="4">
        <v>50</v>
      </c>
      <c r="L16" s="4">
        <f t="shared" si="15"/>
        <v>0</v>
      </c>
      <c r="M16" s="4"/>
      <c r="N16" s="4"/>
      <c r="O16" s="4"/>
      <c r="P16" s="14"/>
      <c r="Q16" s="4">
        <f t="shared" si="16"/>
        <v>0</v>
      </c>
      <c r="R16" s="4"/>
      <c r="S16" s="4"/>
      <c r="T16" s="4"/>
      <c r="U16" s="14"/>
      <c r="V16" s="4">
        <f t="shared" si="17"/>
        <v>75</v>
      </c>
      <c r="W16" s="4">
        <f>H16+M16+R16</f>
        <v>13</v>
      </c>
      <c r="X16" s="4">
        <f t="shared" si="18"/>
        <v>12</v>
      </c>
      <c r="Y16" s="4">
        <f t="shared" si="18"/>
        <v>50</v>
      </c>
      <c r="Z16" s="43">
        <f t="shared" si="3"/>
        <v>15.030060120240481</v>
      </c>
    </row>
    <row r="17" spans="1:26" x14ac:dyDescent="0.25">
      <c r="A17" s="11">
        <v>7</v>
      </c>
      <c r="B17" s="9">
        <v>15352</v>
      </c>
      <c r="C17" s="6">
        <f t="shared" si="12"/>
        <v>30.960135487232932</v>
      </c>
      <c r="D17" s="4">
        <f>'[1]12.04-22.05'!I17+'[1]29.05 н'!I17</f>
        <v>4753</v>
      </c>
      <c r="E17" s="4">
        <v>416</v>
      </c>
      <c r="F17" s="38">
        <f t="shared" si="13"/>
        <v>8.7523669261519039</v>
      </c>
      <c r="G17" s="7">
        <f t="shared" si="14"/>
        <v>196</v>
      </c>
      <c r="H17" s="4">
        <v>78</v>
      </c>
      <c r="I17" s="4">
        <v>58</v>
      </c>
      <c r="J17" s="4">
        <v>60</v>
      </c>
      <c r="K17" s="35"/>
      <c r="L17" s="4">
        <f t="shared" si="15"/>
        <v>24</v>
      </c>
      <c r="M17" s="4"/>
      <c r="N17" s="4">
        <v>10</v>
      </c>
      <c r="O17" s="4">
        <v>14</v>
      </c>
      <c r="P17" s="14"/>
      <c r="Q17" s="4">
        <f t="shared" si="16"/>
        <v>17</v>
      </c>
      <c r="R17" s="4">
        <v>13</v>
      </c>
      <c r="S17" s="4"/>
      <c r="T17" s="4">
        <v>4</v>
      </c>
      <c r="U17" s="14"/>
      <c r="V17" s="4">
        <f t="shared" si="17"/>
        <v>0</v>
      </c>
      <c r="W17" s="4"/>
      <c r="X17" s="4"/>
      <c r="Y17" s="4"/>
      <c r="Z17" s="43">
        <f t="shared" si="3"/>
        <v>47.115384615384613</v>
      </c>
    </row>
    <row r="18" spans="1:26" x14ac:dyDescent="0.25">
      <c r="A18" s="11">
        <v>8</v>
      </c>
      <c r="B18" s="9">
        <v>24623</v>
      </c>
      <c r="C18" s="6">
        <f t="shared" si="12"/>
        <v>64.55752751492507</v>
      </c>
      <c r="D18" s="4">
        <f>'[1]12.04-22.05'!I18+'[1]29.05 н'!I18</f>
        <v>15896</v>
      </c>
      <c r="E18" s="4">
        <v>748</v>
      </c>
      <c r="F18" s="38">
        <f>E18*100/D18</f>
        <v>4.7055863110216407</v>
      </c>
      <c r="G18" s="7">
        <f t="shared" si="14"/>
        <v>122</v>
      </c>
      <c r="H18" s="4">
        <v>0</v>
      </c>
      <c r="I18" s="4">
        <v>94</v>
      </c>
      <c r="J18" s="4">
        <v>28</v>
      </c>
      <c r="L18" s="4">
        <f t="shared" si="15"/>
        <v>0</v>
      </c>
      <c r="M18" s="4"/>
      <c r="N18" s="4"/>
      <c r="O18" s="4"/>
      <c r="P18" s="14"/>
      <c r="Q18" s="4">
        <f t="shared" si="16"/>
        <v>0</v>
      </c>
      <c r="R18" s="4"/>
      <c r="S18" s="4"/>
      <c r="T18" s="4"/>
      <c r="U18" s="14"/>
      <c r="V18" s="4">
        <f t="shared" si="17"/>
        <v>122</v>
      </c>
      <c r="W18" s="4">
        <f>H18+M18+R18</f>
        <v>0</v>
      </c>
      <c r="X18" s="4">
        <f t="shared" ref="X18:Y20" si="19">I18+N18+S18</f>
        <v>94</v>
      </c>
      <c r="Y18" s="4">
        <f t="shared" si="19"/>
        <v>28</v>
      </c>
      <c r="Z18" s="43">
        <f t="shared" si="3"/>
        <v>16.310160427807485</v>
      </c>
    </row>
    <row r="19" spans="1:26" x14ac:dyDescent="0.25">
      <c r="A19" s="11">
        <v>9</v>
      </c>
      <c r="B19" s="9">
        <v>12781</v>
      </c>
      <c r="C19" s="6">
        <f t="shared" si="12"/>
        <v>27.008841248728583</v>
      </c>
      <c r="D19" s="4">
        <f>'[1]12.04-22.05'!I19+'[1]29.05 н'!I19</f>
        <v>3452</v>
      </c>
      <c r="E19" s="4">
        <v>634</v>
      </c>
      <c r="F19" s="38">
        <f t="shared" si="13"/>
        <v>18.366164542294321</v>
      </c>
      <c r="G19" s="7">
        <f t="shared" si="14"/>
        <v>283</v>
      </c>
      <c r="H19" s="4">
        <v>94</v>
      </c>
      <c r="I19" s="4">
        <v>92</v>
      </c>
      <c r="J19" s="4">
        <v>97</v>
      </c>
      <c r="L19" s="4">
        <f t="shared" si="15"/>
        <v>0</v>
      </c>
      <c r="M19" s="4"/>
      <c r="N19" s="4"/>
      <c r="O19" s="4"/>
      <c r="P19" s="14"/>
      <c r="Q19" s="4">
        <f t="shared" si="16"/>
        <v>0</v>
      </c>
      <c r="R19" s="4"/>
      <c r="S19" s="4"/>
      <c r="T19" s="4"/>
      <c r="U19" s="14"/>
      <c r="V19" s="4">
        <f t="shared" si="17"/>
        <v>283</v>
      </c>
      <c r="W19" s="4">
        <f>H19+M19+R19</f>
        <v>94</v>
      </c>
      <c r="X19" s="4">
        <f t="shared" si="19"/>
        <v>92</v>
      </c>
      <c r="Y19" s="4">
        <f t="shared" si="19"/>
        <v>97</v>
      </c>
      <c r="Z19" s="43">
        <f t="shared" si="3"/>
        <v>44.637223974763408</v>
      </c>
    </row>
    <row r="20" spans="1:26" x14ac:dyDescent="0.25">
      <c r="A20" s="11" t="s">
        <v>16</v>
      </c>
      <c r="B20" s="9">
        <v>1739</v>
      </c>
      <c r="C20" s="6">
        <f t="shared" si="12"/>
        <v>16.906267970097758</v>
      </c>
      <c r="D20" s="4">
        <f>'[1]12.04-22.05'!I20+'[1]29.05 н'!I20</f>
        <v>294</v>
      </c>
      <c r="E20" s="4">
        <v>59</v>
      </c>
      <c r="F20" s="38">
        <f t="shared" si="13"/>
        <v>20.068027210884352</v>
      </c>
      <c r="G20" s="7">
        <f t="shared" si="14"/>
        <v>45</v>
      </c>
      <c r="H20" s="4">
        <v>10</v>
      </c>
      <c r="I20" s="4">
        <v>19</v>
      </c>
      <c r="J20" s="4">
        <v>16</v>
      </c>
      <c r="L20" s="4">
        <f t="shared" si="15"/>
        <v>0</v>
      </c>
      <c r="M20" s="4"/>
      <c r="N20" s="4"/>
      <c r="O20" s="4"/>
      <c r="P20" s="14"/>
      <c r="Q20" s="4">
        <f t="shared" si="16"/>
        <v>0</v>
      </c>
      <c r="R20" s="4"/>
      <c r="S20" s="4"/>
      <c r="T20" s="4"/>
      <c r="U20" s="14"/>
      <c r="V20" s="4">
        <f t="shared" si="17"/>
        <v>45</v>
      </c>
      <c r="W20" s="4">
        <f>H20+M20+R20</f>
        <v>10</v>
      </c>
      <c r="X20" s="4">
        <f t="shared" si="19"/>
        <v>19</v>
      </c>
      <c r="Y20" s="4">
        <f t="shared" si="19"/>
        <v>16</v>
      </c>
      <c r="Z20" s="43">
        <f t="shared" si="3"/>
        <v>76.271186440677965</v>
      </c>
    </row>
    <row r="21" spans="1:26" x14ac:dyDescent="0.25">
      <c r="A21" s="11" t="s">
        <v>14</v>
      </c>
      <c r="B21" s="10">
        <f>B13+B14+B15+B16+B17+B18+B19+B20</f>
        <v>122442</v>
      </c>
      <c r="C21" s="6">
        <f t="shared" si="12"/>
        <v>34.33952401953578</v>
      </c>
      <c r="D21" s="9">
        <f t="shared" ref="D21:J21" si="20">D13+D14+D15+D16+D17+D18+D19+D20</f>
        <v>42046</v>
      </c>
      <c r="E21" s="9">
        <f t="shared" si="20"/>
        <v>3664</v>
      </c>
      <c r="F21" s="38">
        <f t="shared" si="13"/>
        <v>8.7142653284497928</v>
      </c>
      <c r="G21" s="9">
        <f t="shared" si="20"/>
        <v>970</v>
      </c>
      <c r="H21" s="9">
        <f t="shared" si="20"/>
        <v>264</v>
      </c>
      <c r="I21" s="9">
        <f t="shared" si="20"/>
        <v>359</v>
      </c>
      <c r="J21" s="9">
        <f t="shared" si="20"/>
        <v>347</v>
      </c>
      <c r="L21" s="9">
        <f t="shared" ref="L21:O21" si="21">L13+L14+L15+L16+L17+L18+L19+L20</f>
        <v>31</v>
      </c>
      <c r="M21" s="9">
        <f t="shared" si="21"/>
        <v>0</v>
      </c>
      <c r="N21" s="9">
        <f t="shared" si="21"/>
        <v>10</v>
      </c>
      <c r="O21" s="9">
        <f t="shared" si="21"/>
        <v>21</v>
      </c>
      <c r="P21" s="14"/>
      <c r="Q21" s="9">
        <f t="shared" ref="Q21:T21" si="22">Q13+Q14+Q15+Q16+Q17+Q18+Q19+Q20</f>
        <v>17</v>
      </c>
      <c r="R21" s="9">
        <f t="shared" si="22"/>
        <v>13</v>
      </c>
      <c r="S21" s="9">
        <f t="shared" si="22"/>
        <v>0</v>
      </c>
      <c r="T21" s="9">
        <f t="shared" si="22"/>
        <v>4</v>
      </c>
      <c r="U21" s="14"/>
      <c r="V21" s="9">
        <f t="shared" ref="V21:Y21" si="23">V13+V14+V15+V16+V17+V18+V19+V20</f>
        <v>781</v>
      </c>
      <c r="W21" s="9">
        <f t="shared" si="23"/>
        <v>186</v>
      </c>
      <c r="X21" s="9">
        <f t="shared" si="23"/>
        <v>301</v>
      </c>
      <c r="Y21" s="9">
        <f t="shared" si="23"/>
        <v>294</v>
      </c>
      <c r="Z21" s="43">
        <f t="shared" si="3"/>
        <v>26.473799126637555</v>
      </c>
    </row>
    <row r="22" spans="1:26" x14ac:dyDescent="0.25">
      <c r="A22" s="51" t="s">
        <v>17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x14ac:dyDescent="0.25">
      <c r="A23" s="13" t="s">
        <v>11</v>
      </c>
      <c r="B23" s="9">
        <v>10252</v>
      </c>
      <c r="C23" s="6">
        <f t="shared" ref="C23:C29" si="24">D23*100/B23</f>
        <v>38.099882949668356</v>
      </c>
      <c r="D23" s="4">
        <f>'[1]12.04-22.05'!I23+'[1]29.05 н'!I23</f>
        <v>3906</v>
      </c>
      <c r="E23" s="4">
        <v>305</v>
      </c>
      <c r="F23" s="38">
        <f t="shared" ref="F23:F29" si="25">E23*100/D23</f>
        <v>7.8084997439836146</v>
      </c>
      <c r="G23" s="7">
        <f t="shared" ref="G23:G28" si="26">H23+I23+J23</f>
        <v>243</v>
      </c>
      <c r="H23" s="4">
        <v>44</v>
      </c>
      <c r="I23" s="4">
        <v>123</v>
      </c>
      <c r="J23" s="4">
        <v>76</v>
      </c>
      <c r="L23" s="4">
        <f t="shared" ref="L23:L28" si="27">M23+N23+O23</f>
        <v>10</v>
      </c>
      <c r="M23" s="4"/>
      <c r="N23" s="4"/>
      <c r="O23" s="4">
        <v>10</v>
      </c>
      <c r="P23" s="14"/>
      <c r="Q23" s="4">
        <f t="shared" ref="Q23:Q28" si="28">R23+S23+T23</f>
        <v>0</v>
      </c>
      <c r="R23" s="4"/>
      <c r="S23" s="4"/>
      <c r="T23" s="4"/>
      <c r="U23" s="14"/>
      <c r="V23" s="4">
        <f t="shared" ref="V23:V28" si="29">W23+X23+Y23</f>
        <v>253</v>
      </c>
      <c r="W23" s="4">
        <f t="shared" ref="W23:Y28" si="30">H23+M23+R23</f>
        <v>44</v>
      </c>
      <c r="X23" s="4">
        <f t="shared" si="30"/>
        <v>123</v>
      </c>
      <c r="Y23" s="4">
        <f t="shared" si="30"/>
        <v>86</v>
      </c>
      <c r="Z23" s="43">
        <f t="shared" si="3"/>
        <v>79.672131147540981</v>
      </c>
    </row>
    <row r="24" spans="1:26" x14ac:dyDescent="0.25">
      <c r="A24" s="13">
        <v>10</v>
      </c>
      <c r="B24" s="9">
        <v>12297</v>
      </c>
      <c r="C24" s="6">
        <f t="shared" si="24"/>
        <v>50.467593722046026</v>
      </c>
      <c r="D24" s="4">
        <f>'[1]12.04-22.05'!I24+'[1]29.05 н'!I24</f>
        <v>6206</v>
      </c>
      <c r="E24" s="4">
        <v>199</v>
      </c>
      <c r="F24" s="38">
        <f t="shared" si="25"/>
        <v>3.2065742829519821</v>
      </c>
      <c r="G24" s="7">
        <f t="shared" si="26"/>
        <v>199</v>
      </c>
      <c r="H24" s="4">
        <v>22</v>
      </c>
      <c r="I24" s="4">
        <v>134</v>
      </c>
      <c r="J24" s="4">
        <v>43</v>
      </c>
      <c r="L24" s="4">
        <f t="shared" si="27"/>
        <v>0</v>
      </c>
      <c r="M24" s="4"/>
      <c r="N24" s="4"/>
      <c r="O24" s="4">
        <v>0</v>
      </c>
      <c r="P24" s="14"/>
      <c r="Q24" s="4">
        <f t="shared" si="28"/>
        <v>0</v>
      </c>
      <c r="R24" s="4"/>
      <c r="S24" s="4"/>
      <c r="T24" s="4"/>
      <c r="U24" s="14"/>
      <c r="V24" s="4">
        <f t="shared" si="29"/>
        <v>199</v>
      </c>
      <c r="W24" s="4">
        <f t="shared" si="30"/>
        <v>22</v>
      </c>
      <c r="X24" s="4">
        <f t="shared" si="30"/>
        <v>134</v>
      </c>
      <c r="Y24" s="4">
        <f t="shared" si="30"/>
        <v>43</v>
      </c>
      <c r="Z24" s="43">
        <f t="shared" si="3"/>
        <v>100</v>
      </c>
    </row>
    <row r="25" spans="1:26" x14ac:dyDescent="0.25">
      <c r="A25" s="13">
        <v>11</v>
      </c>
      <c r="B25" s="9">
        <v>4902</v>
      </c>
      <c r="C25" s="6">
        <f t="shared" si="24"/>
        <v>45.573235414116688</v>
      </c>
      <c r="D25" s="4">
        <f>'[1]12.04-22.05'!I25+'[1]29.05 н'!I25</f>
        <v>2234</v>
      </c>
      <c r="E25" s="4">
        <v>246</v>
      </c>
      <c r="F25" s="38">
        <f t="shared" si="25"/>
        <v>11.011638316920322</v>
      </c>
      <c r="G25" s="7">
        <f t="shared" si="26"/>
        <v>246</v>
      </c>
      <c r="H25" s="4">
        <v>84</v>
      </c>
      <c r="I25" s="4">
        <v>109</v>
      </c>
      <c r="J25" s="4">
        <v>53</v>
      </c>
      <c r="L25" s="4">
        <f t="shared" si="27"/>
        <v>5</v>
      </c>
      <c r="M25" s="4"/>
      <c r="N25" s="4"/>
      <c r="O25" s="4">
        <v>5</v>
      </c>
      <c r="P25" s="14"/>
      <c r="Q25" s="4">
        <f t="shared" si="28"/>
        <v>0</v>
      </c>
      <c r="R25" s="4"/>
      <c r="S25" s="4"/>
      <c r="T25" s="4"/>
      <c r="U25" s="14"/>
      <c r="V25" s="4">
        <f t="shared" si="29"/>
        <v>251</v>
      </c>
      <c r="W25" s="4">
        <f t="shared" si="30"/>
        <v>84</v>
      </c>
      <c r="X25" s="4">
        <f t="shared" si="30"/>
        <v>109</v>
      </c>
      <c r="Y25" s="4">
        <f t="shared" si="30"/>
        <v>58</v>
      </c>
      <c r="Z25" s="43">
        <f t="shared" si="3"/>
        <v>100</v>
      </c>
    </row>
    <row r="26" spans="1:26" x14ac:dyDescent="0.25">
      <c r="A26" s="13">
        <v>12</v>
      </c>
      <c r="B26" s="9">
        <v>11254</v>
      </c>
      <c r="C26" s="6">
        <f t="shared" si="24"/>
        <v>47.929625022214324</v>
      </c>
      <c r="D26" s="4">
        <f>'[1]12.04-22.05'!I26+'[1]29.05 н'!I26</f>
        <v>5394</v>
      </c>
      <c r="E26" s="4">
        <v>440</v>
      </c>
      <c r="F26" s="38">
        <f t="shared" si="25"/>
        <v>8.1572117167222835</v>
      </c>
      <c r="G26" s="7">
        <f t="shared" si="26"/>
        <v>74</v>
      </c>
      <c r="H26" s="4">
        <v>0</v>
      </c>
      <c r="I26" s="4">
        <v>36</v>
      </c>
      <c r="J26" s="4">
        <v>38</v>
      </c>
      <c r="L26" s="4">
        <f t="shared" si="27"/>
        <v>0</v>
      </c>
      <c r="M26" s="4"/>
      <c r="N26" s="4"/>
      <c r="O26" s="4">
        <v>0</v>
      </c>
      <c r="P26" s="14"/>
      <c r="Q26" s="4">
        <f t="shared" si="28"/>
        <v>0</v>
      </c>
      <c r="R26" s="4"/>
      <c r="S26" s="4"/>
      <c r="T26" s="4"/>
      <c r="U26" s="14"/>
      <c r="V26" s="4">
        <f t="shared" si="29"/>
        <v>74</v>
      </c>
      <c r="W26" s="4">
        <f t="shared" si="30"/>
        <v>0</v>
      </c>
      <c r="X26" s="4">
        <f t="shared" si="30"/>
        <v>36</v>
      </c>
      <c r="Y26" s="4">
        <f t="shared" si="30"/>
        <v>38</v>
      </c>
      <c r="Z26" s="43">
        <f t="shared" si="3"/>
        <v>16.818181818181817</v>
      </c>
    </row>
    <row r="27" spans="1:26" x14ac:dyDescent="0.25">
      <c r="A27" s="13">
        <v>13</v>
      </c>
      <c r="B27" s="9">
        <v>7383</v>
      </c>
      <c r="C27" s="6">
        <f t="shared" si="24"/>
        <v>42.611404578084787</v>
      </c>
      <c r="D27" s="4">
        <f>'[1]12.04-22.05'!I27+'[1]29.05 н'!I27</f>
        <v>3146</v>
      </c>
      <c r="E27" s="4">
        <v>200</v>
      </c>
      <c r="F27" s="38">
        <f t="shared" si="25"/>
        <v>6.3572790845518119</v>
      </c>
      <c r="G27" s="7">
        <f t="shared" si="26"/>
        <v>200</v>
      </c>
      <c r="H27" s="4">
        <v>25</v>
      </c>
      <c r="I27" s="4">
        <v>140</v>
      </c>
      <c r="J27" s="4">
        <v>35</v>
      </c>
      <c r="L27" s="4">
        <f t="shared" si="27"/>
        <v>3</v>
      </c>
      <c r="M27" s="4"/>
      <c r="N27" s="4"/>
      <c r="O27" s="4">
        <v>3</v>
      </c>
      <c r="P27" s="14"/>
      <c r="Q27" s="4">
        <f t="shared" si="28"/>
        <v>0</v>
      </c>
      <c r="R27" s="4"/>
      <c r="S27" s="4"/>
      <c r="T27" s="4"/>
      <c r="U27" s="14"/>
      <c r="V27" s="4">
        <f t="shared" si="29"/>
        <v>203</v>
      </c>
      <c r="W27" s="4">
        <f t="shared" si="30"/>
        <v>25</v>
      </c>
      <c r="X27" s="4">
        <f t="shared" si="30"/>
        <v>140</v>
      </c>
      <c r="Y27" s="4">
        <f t="shared" si="30"/>
        <v>38</v>
      </c>
      <c r="Z27" s="43">
        <f t="shared" si="3"/>
        <v>100</v>
      </c>
    </row>
    <row r="28" spans="1:26" x14ac:dyDescent="0.25">
      <c r="A28" s="13">
        <v>61</v>
      </c>
      <c r="B28" s="9">
        <v>7750</v>
      </c>
      <c r="C28" s="6">
        <f t="shared" si="24"/>
        <v>38.954838709677418</v>
      </c>
      <c r="D28" s="4">
        <f>'[1]12.04-22.05'!I28+'[1]29.05 н'!I28</f>
        <v>3019</v>
      </c>
      <c r="E28" s="4">
        <v>94</v>
      </c>
      <c r="F28" s="38">
        <f t="shared" si="25"/>
        <v>3.1136137793971512</v>
      </c>
      <c r="G28" s="7">
        <f t="shared" si="26"/>
        <v>80</v>
      </c>
      <c r="H28" s="4">
        <v>39</v>
      </c>
      <c r="I28" s="4">
        <v>22</v>
      </c>
      <c r="J28" s="4">
        <v>19</v>
      </c>
      <c r="L28" s="4">
        <f t="shared" si="27"/>
        <v>6</v>
      </c>
      <c r="M28" s="4"/>
      <c r="N28" s="4"/>
      <c r="O28" s="4">
        <v>6</v>
      </c>
      <c r="P28" s="14"/>
      <c r="Q28" s="4">
        <f t="shared" si="28"/>
        <v>0</v>
      </c>
      <c r="R28" s="4"/>
      <c r="S28" s="4"/>
      <c r="T28" s="4"/>
      <c r="U28" s="14"/>
      <c r="V28" s="4">
        <f t="shared" si="29"/>
        <v>86</v>
      </c>
      <c r="W28" s="4">
        <f t="shared" si="30"/>
        <v>39</v>
      </c>
      <c r="X28" s="4">
        <f t="shared" si="30"/>
        <v>22</v>
      </c>
      <c r="Y28" s="4">
        <f t="shared" si="30"/>
        <v>25</v>
      </c>
      <c r="Z28" s="43">
        <f t="shared" si="3"/>
        <v>85.106382978723403</v>
      </c>
    </row>
    <row r="29" spans="1:26" x14ac:dyDescent="0.25">
      <c r="A29" s="13" t="s">
        <v>14</v>
      </c>
      <c r="B29" s="9">
        <f>B23+B24+B25+B26+B28+B27</f>
        <v>53838</v>
      </c>
      <c r="C29" s="6">
        <f t="shared" si="24"/>
        <v>44.401723689587278</v>
      </c>
      <c r="D29" s="9">
        <f t="shared" ref="D29:J29" si="31">D23+D24+D25+D26+D28+D27</f>
        <v>23905</v>
      </c>
      <c r="E29" s="9">
        <f t="shared" si="31"/>
        <v>1484</v>
      </c>
      <c r="F29" s="38">
        <f t="shared" si="25"/>
        <v>6.2079062957540261</v>
      </c>
      <c r="G29" s="9">
        <f t="shared" si="31"/>
        <v>1042</v>
      </c>
      <c r="H29" s="9">
        <f t="shared" si="31"/>
        <v>214</v>
      </c>
      <c r="I29" s="9">
        <f t="shared" si="31"/>
        <v>564</v>
      </c>
      <c r="J29" s="9">
        <f t="shared" si="31"/>
        <v>264</v>
      </c>
      <c r="L29" s="9">
        <f t="shared" ref="L29:O29" si="32">L23+L24+L25+L26+L28+L27</f>
        <v>24</v>
      </c>
      <c r="M29" s="9">
        <f t="shared" si="32"/>
        <v>0</v>
      </c>
      <c r="N29" s="9">
        <f t="shared" si="32"/>
        <v>0</v>
      </c>
      <c r="O29" s="9">
        <f t="shared" si="32"/>
        <v>24</v>
      </c>
      <c r="P29" s="14"/>
      <c r="Q29" s="9">
        <f t="shared" ref="Q29:T29" si="33">Q23+Q24+Q25+Q26+Q28+Q27</f>
        <v>0</v>
      </c>
      <c r="R29" s="9">
        <f t="shared" si="33"/>
        <v>0</v>
      </c>
      <c r="S29" s="9">
        <f t="shared" si="33"/>
        <v>0</v>
      </c>
      <c r="T29" s="9">
        <f t="shared" si="33"/>
        <v>0</v>
      </c>
      <c r="U29" s="14"/>
      <c r="V29" s="9">
        <f t="shared" ref="V29:Y29" si="34">V23+V24+V25+V26+V28+V27</f>
        <v>1066</v>
      </c>
      <c r="W29" s="9">
        <f t="shared" si="34"/>
        <v>214</v>
      </c>
      <c r="X29" s="9">
        <f t="shared" si="34"/>
        <v>564</v>
      </c>
      <c r="Y29" s="9">
        <f t="shared" si="34"/>
        <v>288</v>
      </c>
      <c r="Z29" s="43">
        <f t="shared" si="3"/>
        <v>70.215633423180591</v>
      </c>
    </row>
    <row r="30" spans="1:26" x14ac:dyDescent="0.25">
      <c r="A30" s="45" t="s"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x14ac:dyDescent="0.25">
      <c r="A31" s="15" t="s">
        <v>11</v>
      </c>
      <c r="B31" s="9">
        <v>12501</v>
      </c>
      <c r="C31" s="6">
        <f t="shared" ref="C31:C40" si="35">D31*100/B31</f>
        <v>36.053115750739941</v>
      </c>
      <c r="D31" s="4">
        <f>'[1]12.04-22.05'!I31+'[1]29.05 н'!I31</f>
        <v>4507</v>
      </c>
      <c r="E31" s="4">
        <v>267</v>
      </c>
      <c r="F31" s="38">
        <f t="shared" ref="F31:F40" si="36">E31*100/D31</f>
        <v>5.9241180386066121</v>
      </c>
      <c r="G31" s="7">
        <f t="shared" ref="G31:G40" si="37">H31+I31+J31</f>
        <v>267</v>
      </c>
      <c r="H31" s="4">
        <v>57</v>
      </c>
      <c r="I31" s="4">
        <v>107</v>
      </c>
      <c r="J31" s="4">
        <v>103</v>
      </c>
      <c r="L31" s="4">
        <f t="shared" ref="L31:L40" si="38">M31+N31+O31</f>
        <v>15</v>
      </c>
      <c r="M31" s="4"/>
      <c r="N31" s="4"/>
      <c r="O31" s="4">
        <v>15</v>
      </c>
      <c r="P31" s="14"/>
      <c r="Q31" s="4">
        <f t="shared" ref="Q31:Q40" si="39">R31+S31+T31</f>
        <v>0</v>
      </c>
      <c r="R31" s="4"/>
      <c r="S31" s="4"/>
      <c r="T31" s="4"/>
      <c r="U31" s="14"/>
      <c r="V31" s="4">
        <f t="shared" ref="V31:V40" si="40">W31+X31+Y31</f>
        <v>282</v>
      </c>
      <c r="W31" s="4">
        <f>H31+M31+R31</f>
        <v>57</v>
      </c>
      <c r="X31" s="4">
        <f t="shared" ref="X31:Y32" si="41">I31+N31+S31</f>
        <v>107</v>
      </c>
      <c r="Y31" s="4">
        <f t="shared" si="41"/>
        <v>118</v>
      </c>
      <c r="Z31" s="43">
        <f t="shared" si="3"/>
        <v>100</v>
      </c>
    </row>
    <row r="32" spans="1:26" x14ac:dyDescent="0.25">
      <c r="A32" s="15">
        <v>14</v>
      </c>
      <c r="B32" s="9">
        <v>12861</v>
      </c>
      <c r="C32" s="6">
        <f t="shared" si="35"/>
        <v>54.606951247958946</v>
      </c>
      <c r="D32" s="4">
        <f>'[1]12.04-22.05'!I32+'[1]29.05 н'!I32</f>
        <v>7023</v>
      </c>
      <c r="E32" s="4">
        <v>178</v>
      </c>
      <c r="F32" s="38">
        <f t="shared" si="36"/>
        <v>2.534529403388865</v>
      </c>
      <c r="G32" s="7">
        <f t="shared" si="37"/>
        <v>117</v>
      </c>
      <c r="H32" s="4">
        <v>0</v>
      </c>
      <c r="I32" s="4">
        <v>91</v>
      </c>
      <c r="J32" s="4">
        <v>26</v>
      </c>
      <c r="L32" s="4">
        <f t="shared" si="38"/>
        <v>0</v>
      </c>
      <c r="M32" s="4"/>
      <c r="N32" s="4"/>
      <c r="O32" s="4"/>
      <c r="P32" s="14"/>
      <c r="Q32" s="4">
        <f t="shared" si="39"/>
        <v>0</v>
      </c>
      <c r="R32" s="4"/>
      <c r="S32" s="4"/>
      <c r="T32" s="4"/>
      <c r="U32" s="14"/>
      <c r="V32" s="4">
        <f t="shared" si="40"/>
        <v>117</v>
      </c>
      <c r="W32" s="4">
        <f>H32+M32+R32</f>
        <v>0</v>
      </c>
      <c r="X32" s="4">
        <f t="shared" si="41"/>
        <v>91</v>
      </c>
      <c r="Y32" s="4">
        <f t="shared" si="41"/>
        <v>26</v>
      </c>
      <c r="Z32" s="43">
        <f t="shared" si="3"/>
        <v>65.730337078651687</v>
      </c>
    </row>
    <row r="33" spans="1:31" x14ac:dyDescent="0.25">
      <c r="A33" s="15">
        <v>15</v>
      </c>
      <c r="B33" s="9">
        <v>15022</v>
      </c>
      <c r="C33" s="6">
        <f t="shared" si="35"/>
        <v>68.699241113034219</v>
      </c>
      <c r="D33" s="4">
        <f>'[1]12.04-22.05'!I33+'[1]29.05 н'!I33</f>
        <v>10320</v>
      </c>
      <c r="E33" s="4">
        <v>251</v>
      </c>
      <c r="F33" s="38">
        <f t="shared" si="36"/>
        <v>2.4321705426356588</v>
      </c>
      <c r="G33" s="7">
        <f t="shared" si="37"/>
        <v>71</v>
      </c>
      <c r="H33" s="4">
        <v>7</v>
      </c>
      <c r="I33" s="4">
        <v>41</v>
      </c>
      <c r="J33" s="4">
        <v>23</v>
      </c>
      <c r="K33" s="35"/>
      <c r="L33" s="4">
        <f t="shared" si="38"/>
        <v>0</v>
      </c>
      <c r="M33" s="4"/>
      <c r="N33" s="4"/>
      <c r="O33" s="4"/>
      <c r="P33" s="14"/>
      <c r="Q33" s="4">
        <f t="shared" si="39"/>
        <v>0</v>
      </c>
      <c r="R33" s="4"/>
      <c r="S33" s="4"/>
      <c r="T33" s="4"/>
      <c r="U33" s="14"/>
      <c r="V33" s="4">
        <f t="shared" si="40"/>
        <v>0</v>
      </c>
      <c r="W33" s="4"/>
      <c r="X33" s="4"/>
      <c r="Y33" s="4"/>
      <c r="Z33" s="42">
        <f t="shared" si="3"/>
        <v>28.286852589641434</v>
      </c>
    </row>
    <row r="34" spans="1:31" x14ac:dyDescent="0.25">
      <c r="A34" s="15">
        <v>16</v>
      </c>
      <c r="B34" s="9">
        <v>11522</v>
      </c>
      <c r="C34" s="6">
        <f t="shared" si="35"/>
        <v>74.136434646762709</v>
      </c>
      <c r="D34" s="4">
        <f>'[1]12.04-22.05'!I34+'[1]29.05 н'!I34</f>
        <v>8542</v>
      </c>
      <c r="E34" s="4">
        <v>627</v>
      </c>
      <c r="F34" s="38">
        <f t="shared" si="36"/>
        <v>7.3402013579957854</v>
      </c>
      <c r="G34" s="7">
        <f t="shared" si="37"/>
        <v>452</v>
      </c>
      <c r="H34" s="4">
        <v>49</v>
      </c>
      <c r="I34" s="4">
        <v>308</v>
      </c>
      <c r="J34" s="4">
        <v>95</v>
      </c>
      <c r="L34" s="4">
        <f t="shared" si="38"/>
        <v>5</v>
      </c>
      <c r="M34" s="4">
        <v>2</v>
      </c>
      <c r="N34" s="4">
        <v>1</v>
      </c>
      <c r="O34" s="4">
        <v>2</v>
      </c>
      <c r="P34" s="14"/>
      <c r="Q34" s="4">
        <f t="shared" si="39"/>
        <v>0</v>
      </c>
      <c r="R34" s="4"/>
      <c r="S34" s="4"/>
      <c r="T34" s="4"/>
      <c r="U34" s="14"/>
      <c r="V34" s="4">
        <f t="shared" si="40"/>
        <v>457</v>
      </c>
      <c r="W34" s="4">
        <f>H34+M34+R34</f>
        <v>51</v>
      </c>
      <c r="X34" s="4">
        <f t="shared" ref="X34:Y37" si="42">I34+N34+S34</f>
        <v>309</v>
      </c>
      <c r="Y34" s="4">
        <f t="shared" si="42"/>
        <v>97</v>
      </c>
      <c r="Z34" s="43">
        <f t="shared" si="3"/>
        <v>72.089314194577355</v>
      </c>
    </row>
    <row r="35" spans="1:31" x14ac:dyDescent="0.25">
      <c r="A35" s="15">
        <v>17</v>
      </c>
      <c r="B35" s="9">
        <v>13382</v>
      </c>
      <c r="C35" s="6">
        <f t="shared" si="35"/>
        <v>62.516813630249587</v>
      </c>
      <c r="D35" s="4">
        <f>'[1]12.04-22.05'!I35+'[1]29.05 н'!I35</f>
        <v>8366</v>
      </c>
      <c r="E35" s="4">
        <v>198</v>
      </c>
      <c r="F35" s="38">
        <f t="shared" si="36"/>
        <v>2.3667224480038249</v>
      </c>
      <c r="G35" s="7">
        <f t="shared" si="37"/>
        <v>134</v>
      </c>
      <c r="H35" s="4">
        <v>18</v>
      </c>
      <c r="I35" s="4">
        <v>41</v>
      </c>
      <c r="J35" s="4">
        <v>75</v>
      </c>
      <c r="L35" s="4">
        <f t="shared" si="38"/>
        <v>5</v>
      </c>
      <c r="M35" s="4"/>
      <c r="N35" s="4"/>
      <c r="O35" s="4">
        <v>5</v>
      </c>
      <c r="P35" s="14"/>
      <c r="Q35" s="4">
        <f t="shared" si="39"/>
        <v>0</v>
      </c>
      <c r="R35" s="4"/>
      <c r="S35" s="4"/>
      <c r="T35" s="4"/>
      <c r="U35" s="14"/>
      <c r="V35" s="4">
        <f t="shared" si="40"/>
        <v>139</v>
      </c>
      <c r="W35" s="4">
        <f>H35+M35+R35</f>
        <v>18</v>
      </c>
      <c r="X35" s="4">
        <f t="shared" si="42"/>
        <v>41</v>
      </c>
      <c r="Y35" s="4">
        <f t="shared" si="42"/>
        <v>80</v>
      </c>
      <c r="Z35" s="43">
        <f t="shared" si="3"/>
        <v>67.676767676767682</v>
      </c>
    </row>
    <row r="36" spans="1:31" x14ac:dyDescent="0.25">
      <c r="A36" s="15">
        <v>18</v>
      </c>
      <c r="B36" s="9">
        <v>11550</v>
      </c>
      <c r="C36" s="6">
        <f t="shared" si="35"/>
        <v>28.354978354978353</v>
      </c>
      <c r="D36" s="4">
        <f>'[1]12.04-22.05'!I36+'[1]29.05 н'!I36</f>
        <v>3275</v>
      </c>
      <c r="E36" s="4">
        <v>284</v>
      </c>
      <c r="F36" s="38">
        <f t="shared" si="36"/>
        <v>8.6717557251908399</v>
      </c>
      <c r="G36" s="7">
        <f t="shared" si="37"/>
        <v>216</v>
      </c>
      <c r="H36" s="4">
        <v>90</v>
      </c>
      <c r="I36" s="4">
        <v>78</v>
      </c>
      <c r="J36" s="4">
        <v>48</v>
      </c>
      <c r="L36" s="4">
        <f t="shared" si="38"/>
        <v>0</v>
      </c>
      <c r="M36" s="4"/>
      <c r="N36" s="4"/>
      <c r="O36" s="4"/>
      <c r="P36" s="14"/>
      <c r="Q36" s="4">
        <f t="shared" si="39"/>
        <v>0</v>
      </c>
      <c r="R36" s="4"/>
      <c r="S36" s="4"/>
      <c r="T36" s="4"/>
      <c r="U36" s="14"/>
      <c r="V36" s="4">
        <f t="shared" si="40"/>
        <v>216</v>
      </c>
      <c r="W36" s="4">
        <f>H36+M36+R36</f>
        <v>90</v>
      </c>
      <c r="X36" s="4">
        <f t="shared" si="42"/>
        <v>78</v>
      </c>
      <c r="Y36" s="4">
        <f t="shared" si="42"/>
        <v>48</v>
      </c>
      <c r="Z36" s="43">
        <f t="shared" si="3"/>
        <v>76.056338028169009</v>
      </c>
    </row>
    <row r="37" spans="1:31" x14ac:dyDescent="0.25">
      <c r="A37" s="15">
        <v>19</v>
      </c>
      <c r="B37" s="9">
        <v>12702</v>
      </c>
      <c r="C37" s="6">
        <f t="shared" si="35"/>
        <v>54.022988505747129</v>
      </c>
      <c r="D37" s="4">
        <f>'[1]12.04-22.05'!I37+'[1]29.05 н'!I37</f>
        <v>6862</v>
      </c>
      <c r="E37" s="4">
        <v>187</v>
      </c>
      <c r="F37" s="38">
        <f t="shared" si="36"/>
        <v>2.7251530166132323</v>
      </c>
      <c r="G37" s="7">
        <f t="shared" si="37"/>
        <v>109</v>
      </c>
      <c r="H37" s="4">
        <v>12</v>
      </c>
      <c r="I37" s="4">
        <v>69</v>
      </c>
      <c r="J37" s="4">
        <v>28</v>
      </c>
      <c r="L37" s="4">
        <f t="shared" si="38"/>
        <v>0</v>
      </c>
      <c r="M37" s="4"/>
      <c r="N37" s="4"/>
      <c r="O37" s="4"/>
      <c r="P37" s="14"/>
      <c r="Q37" s="4">
        <f t="shared" si="39"/>
        <v>43</v>
      </c>
      <c r="R37" s="4">
        <v>4</v>
      </c>
      <c r="S37" s="4">
        <v>25</v>
      </c>
      <c r="T37" s="4">
        <v>14</v>
      </c>
      <c r="U37" s="14"/>
      <c r="V37" s="4">
        <f t="shared" si="40"/>
        <v>152</v>
      </c>
      <c r="W37" s="4">
        <f>H37+M37+R37</f>
        <v>16</v>
      </c>
      <c r="X37" s="4">
        <f t="shared" si="42"/>
        <v>94</v>
      </c>
      <c r="Y37" s="4">
        <f t="shared" si="42"/>
        <v>42</v>
      </c>
      <c r="Z37" s="43">
        <f t="shared" si="3"/>
        <v>58.288770053475936</v>
      </c>
    </row>
    <row r="38" spans="1:31" x14ac:dyDescent="0.25">
      <c r="A38" s="15">
        <v>20</v>
      </c>
      <c r="B38" s="9">
        <v>11632</v>
      </c>
      <c r="C38" s="6">
        <f t="shared" si="35"/>
        <v>67.322902338376892</v>
      </c>
      <c r="D38" s="4">
        <f>'[1]12.04-22.05'!I38+'[1]29.05 н'!I38</f>
        <v>7831</v>
      </c>
      <c r="E38" s="4">
        <v>167</v>
      </c>
      <c r="F38" s="38">
        <f t="shared" si="36"/>
        <v>2.1325501213127316</v>
      </c>
      <c r="G38" s="7">
        <f t="shared" si="37"/>
        <v>63</v>
      </c>
      <c r="H38" s="4">
        <v>0</v>
      </c>
      <c r="I38" s="4">
        <v>16</v>
      </c>
      <c r="J38" s="4">
        <v>47</v>
      </c>
      <c r="K38" s="35"/>
      <c r="L38" s="4">
        <f t="shared" si="38"/>
        <v>6</v>
      </c>
      <c r="M38" s="4"/>
      <c r="N38" s="4"/>
      <c r="O38" s="4">
        <v>6</v>
      </c>
      <c r="P38" s="14"/>
      <c r="Q38" s="4">
        <f t="shared" si="39"/>
        <v>0</v>
      </c>
      <c r="R38" s="4"/>
      <c r="S38" s="4"/>
      <c r="T38" s="4"/>
      <c r="U38" s="14"/>
      <c r="V38" s="4">
        <f t="shared" si="40"/>
        <v>0</v>
      </c>
      <c r="W38" s="4"/>
      <c r="X38" s="4"/>
      <c r="Y38" s="4"/>
      <c r="Z38" s="43">
        <f t="shared" si="3"/>
        <v>37.724550898203596</v>
      </c>
    </row>
    <row r="39" spans="1:31" x14ac:dyDescent="0.25">
      <c r="A39" s="15">
        <v>21</v>
      </c>
      <c r="B39" s="9">
        <v>9554</v>
      </c>
      <c r="C39" s="6">
        <f t="shared" si="35"/>
        <v>59.022398995185263</v>
      </c>
      <c r="D39" s="4">
        <f>'[1]12.04-22.05'!I39+'[1]29.05 н'!I39</f>
        <v>5639</v>
      </c>
      <c r="E39" s="4">
        <v>216</v>
      </c>
      <c r="F39" s="38">
        <f t="shared" si="36"/>
        <v>3.8304663947508422</v>
      </c>
      <c r="G39" s="7">
        <f t="shared" si="37"/>
        <v>87</v>
      </c>
      <c r="H39" s="4">
        <v>25</v>
      </c>
      <c r="I39" s="4">
        <v>45</v>
      </c>
      <c r="J39" s="4">
        <v>17</v>
      </c>
      <c r="L39" s="4">
        <f t="shared" si="38"/>
        <v>0</v>
      </c>
      <c r="M39" s="4"/>
      <c r="N39" s="4"/>
      <c r="O39" s="4"/>
      <c r="P39" s="14"/>
      <c r="Q39" s="4">
        <f t="shared" si="39"/>
        <v>0</v>
      </c>
      <c r="R39" s="4"/>
      <c r="S39" s="4"/>
      <c r="T39" s="4"/>
      <c r="U39" s="14"/>
      <c r="V39" s="4">
        <f t="shared" si="40"/>
        <v>87</v>
      </c>
      <c r="W39" s="4">
        <f>H39+M39+R39</f>
        <v>25</v>
      </c>
      <c r="X39" s="4">
        <f t="shared" ref="X39:Y40" si="43">I39+N39+S39</f>
        <v>45</v>
      </c>
      <c r="Y39" s="4">
        <f t="shared" si="43"/>
        <v>17</v>
      </c>
      <c r="Z39" s="42">
        <f t="shared" si="3"/>
        <v>40.277777777777779</v>
      </c>
    </row>
    <row r="40" spans="1:31" x14ac:dyDescent="0.25">
      <c r="A40" s="15">
        <v>63</v>
      </c>
      <c r="B40" s="9">
        <v>9871</v>
      </c>
      <c r="C40" s="6">
        <f t="shared" si="35"/>
        <v>46.195927464289333</v>
      </c>
      <c r="D40" s="4">
        <f>'[1]12.04-22.05'!I40+'[1]29.05 н'!I40</f>
        <v>4560</v>
      </c>
      <c r="E40" s="4">
        <v>294</v>
      </c>
      <c r="F40" s="38">
        <f t="shared" si="36"/>
        <v>6.4473684210526319</v>
      </c>
      <c r="G40" s="7">
        <f t="shared" si="37"/>
        <v>210</v>
      </c>
      <c r="H40" s="4">
        <v>128</v>
      </c>
      <c r="I40" s="4">
        <v>57</v>
      </c>
      <c r="J40" s="4">
        <v>25</v>
      </c>
      <c r="L40" s="4">
        <f t="shared" si="38"/>
        <v>13</v>
      </c>
      <c r="M40" s="4">
        <v>3</v>
      </c>
      <c r="N40" s="4">
        <v>6</v>
      </c>
      <c r="O40" s="4">
        <v>4</v>
      </c>
      <c r="P40" s="14"/>
      <c r="Q40" s="4">
        <f t="shared" si="39"/>
        <v>0</v>
      </c>
      <c r="R40" s="4"/>
      <c r="S40" s="4"/>
      <c r="T40" s="4"/>
      <c r="U40" s="14"/>
      <c r="V40" s="4">
        <f t="shared" si="40"/>
        <v>223</v>
      </c>
      <c r="W40" s="4">
        <f>H40+M40+R40</f>
        <v>131</v>
      </c>
      <c r="X40" s="4">
        <f t="shared" si="43"/>
        <v>63</v>
      </c>
      <c r="Y40" s="4">
        <f t="shared" si="43"/>
        <v>29</v>
      </c>
      <c r="Z40" s="43">
        <f t="shared" si="3"/>
        <v>71.428571428571431</v>
      </c>
    </row>
    <row r="41" spans="1:31" x14ac:dyDescent="0.25">
      <c r="A41" s="15" t="s">
        <v>19</v>
      </c>
      <c r="B41" s="9"/>
      <c r="C41" s="4"/>
      <c r="D41" s="4"/>
      <c r="E41" s="4"/>
      <c r="F41" s="4"/>
      <c r="G41" s="16"/>
      <c r="H41" s="14"/>
      <c r="I41" s="14"/>
      <c r="J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34"/>
    </row>
    <row r="42" spans="1:31" x14ac:dyDescent="0.25">
      <c r="A42" s="15" t="s">
        <v>14</v>
      </c>
      <c r="B42" s="17">
        <f>B31+B32+B33+B34+B35+B36+B37+B38+B39+B40</f>
        <v>120597</v>
      </c>
      <c r="C42" s="6">
        <f>D42*100/B42</f>
        <v>55.494746967171658</v>
      </c>
      <c r="D42" s="18">
        <f>D31+D32+D33+D34+D35+D36+D37+D38+D39+D40</f>
        <v>66925</v>
      </c>
      <c r="E42" s="18">
        <f>E31+E32+E33+E34+E35+E36+E37+E38+E39+E40</f>
        <v>2669</v>
      </c>
      <c r="F42" s="38">
        <f>E42*100/D42</f>
        <v>3.9880463205080314</v>
      </c>
      <c r="G42" s="18">
        <f>G31+G32+G33+G34+G35+G36+G37+G38+G39+G40</f>
        <v>1726</v>
      </c>
      <c r="H42" s="18">
        <f t="shared" ref="H42:J42" si="44">H31+H32+H33+H34+H35+H36+H37+H38+H39+H40</f>
        <v>386</v>
      </c>
      <c r="I42" s="18">
        <f t="shared" si="44"/>
        <v>853</v>
      </c>
      <c r="J42" s="18">
        <f t="shared" si="44"/>
        <v>487</v>
      </c>
      <c r="L42" s="18">
        <f>L31+L32+L33+L34+L35+L36+L37+L38+L39+L40+L41</f>
        <v>44</v>
      </c>
      <c r="M42" s="18">
        <f>M31+M32+M33+M34+M35+M36+M37+M38+M39+M40+M41</f>
        <v>5</v>
      </c>
      <c r="N42" s="18">
        <f>N31+N32+N33+N34+N35+N36+N37+N38+N39+N40+N41</f>
        <v>7</v>
      </c>
      <c r="O42" s="18">
        <f>O31+O32+O33+O34+O35+O36+O37+O38+O39+O40+O41</f>
        <v>32</v>
      </c>
      <c r="P42" s="14"/>
      <c r="Q42" s="18">
        <f>Q31+Q32+Q33+Q34+Q35+Q36+Q37+Q38+Q39+Q40+Q41</f>
        <v>43</v>
      </c>
      <c r="R42" s="18">
        <f>R31+R32+R33+R34+R35+R36+R37+R38+R39+R40+R41</f>
        <v>4</v>
      </c>
      <c r="S42" s="18">
        <f>S31+S32+S33+S34+S35+S36+S37+S38+S39+S40+S41</f>
        <v>25</v>
      </c>
      <c r="T42" s="18">
        <f>T31+T32+T33+T34+T35+T36+T37+T38+T39+T40+T41</f>
        <v>14</v>
      </c>
      <c r="U42" s="14"/>
      <c r="V42" s="18">
        <f>V31+V32+V33+V34+V35+V36+V37+V38+V39+V40+V41</f>
        <v>1673</v>
      </c>
      <c r="W42" s="18">
        <f>W31+W32+W33+W34+W35+W36+W37+W38+W39+W40+W41</f>
        <v>388</v>
      </c>
      <c r="X42" s="18">
        <f>X31+X32+X33+X34+X35+X36+X37+X38+X39+X40+X41</f>
        <v>828</v>
      </c>
      <c r="Y42" s="18">
        <f>Y31+Y32+Y33+Y34+Y35+Y36+Y37+Y38+Y39+Y40+Y41</f>
        <v>457</v>
      </c>
      <c r="Z42" s="43">
        <f t="shared" si="3"/>
        <v>64.668415136755343</v>
      </c>
    </row>
    <row r="43" spans="1:31" x14ac:dyDescent="0.25">
      <c r="A43" s="46" t="s">
        <v>20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31" x14ac:dyDescent="0.25">
      <c r="A44" s="19" t="s">
        <v>11</v>
      </c>
      <c r="B44" s="9">
        <v>10052</v>
      </c>
      <c r="C44" s="6">
        <f t="shared" ref="C44:C51" si="45">D44*100/B44</f>
        <v>70.612813370473532</v>
      </c>
      <c r="D44" s="4">
        <f>'[1]12.04-22.05'!I44+'[1]29.05 н'!I44</f>
        <v>7098</v>
      </c>
      <c r="E44" s="4">
        <v>746</v>
      </c>
      <c r="F44" s="38">
        <f t="shared" ref="F44:F51" si="46">E44*100/D44</f>
        <v>10.510002817695126</v>
      </c>
      <c r="G44" s="7">
        <f t="shared" ref="G44:G50" si="47">H44+I44+J44</f>
        <v>272</v>
      </c>
      <c r="H44" s="4">
        <v>28</v>
      </c>
      <c r="I44" s="4">
        <v>104</v>
      </c>
      <c r="J44" s="4">
        <v>140</v>
      </c>
      <c r="L44" s="4">
        <f t="shared" ref="L44:L50" si="48">M44+N44+O44</f>
        <v>17</v>
      </c>
      <c r="M44" s="4"/>
      <c r="N44" s="4"/>
      <c r="O44" s="4">
        <v>17</v>
      </c>
      <c r="P44" s="14"/>
      <c r="Q44" s="4">
        <f t="shared" ref="Q44:Q50" si="49">R44+S44+T44</f>
        <v>0</v>
      </c>
      <c r="R44" s="4"/>
      <c r="S44" s="4"/>
      <c r="T44" s="4"/>
      <c r="U44" s="14"/>
      <c r="V44" s="4">
        <f t="shared" ref="V44:V50" si="50">W44+X44+Y44</f>
        <v>289</v>
      </c>
      <c r="W44" s="4">
        <f>H44+M44+R44</f>
        <v>28</v>
      </c>
      <c r="X44" s="4">
        <f t="shared" ref="X44:Y45" si="51">I44+N44+S44</f>
        <v>104</v>
      </c>
      <c r="Y44" s="4">
        <f t="shared" si="51"/>
        <v>157</v>
      </c>
      <c r="Z44" s="43">
        <f t="shared" si="3"/>
        <v>36.461126005361933</v>
      </c>
      <c r="AE44" s="1">
        <v>1000</v>
      </c>
    </row>
    <row r="45" spans="1:31" x14ac:dyDescent="0.25">
      <c r="A45" s="19">
        <v>22</v>
      </c>
      <c r="B45" s="9">
        <v>16046</v>
      </c>
      <c r="C45" s="6">
        <f t="shared" si="45"/>
        <v>54.568116664589304</v>
      </c>
      <c r="D45" s="4">
        <f>'[1]12.04-22.05'!I45+'[1]29.05 н'!I45</f>
        <v>8756</v>
      </c>
      <c r="E45" s="4">
        <v>742</v>
      </c>
      <c r="F45" s="38">
        <f t="shared" si="46"/>
        <v>8.4741891274554586</v>
      </c>
      <c r="G45" s="7">
        <f t="shared" si="47"/>
        <v>163</v>
      </c>
      <c r="H45" s="4">
        <v>22</v>
      </c>
      <c r="I45" s="4">
        <v>55</v>
      </c>
      <c r="J45" s="4">
        <v>86</v>
      </c>
      <c r="L45" s="4">
        <f t="shared" si="48"/>
        <v>0</v>
      </c>
      <c r="M45" s="4"/>
      <c r="N45" s="4"/>
      <c r="O45" s="4"/>
      <c r="P45" s="14"/>
      <c r="Q45" s="4">
        <f t="shared" si="49"/>
        <v>0</v>
      </c>
      <c r="R45" s="4"/>
      <c r="S45" s="4"/>
      <c r="T45" s="4"/>
      <c r="U45" s="14"/>
      <c r="V45" s="4">
        <f t="shared" si="50"/>
        <v>163</v>
      </c>
      <c r="W45" s="4">
        <f>H45+M45+R45</f>
        <v>22</v>
      </c>
      <c r="X45" s="4">
        <f t="shared" si="51"/>
        <v>55</v>
      </c>
      <c r="Y45" s="4">
        <f t="shared" si="51"/>
        <v>86</v>
      </c>
      <c r="Z45" s="43">
        <f t="shared" si="3"/>
        <v>21.967654986522913</v>
      </c>
    </row>
    <row r="46" spans="1:31" x14ac:dyDescent="0.25">
      <c r="A46" s="19">
        <v>23</v>
      </c>
      <c r="B46" s="9">
        <v>7079</v>
      </c>
      <c r="C46" s="6">
        <f t="shared" si="45"/>
        <v>97.174742195225321</v>
      </c>
      <c r="D46" s="4">
        <f>'[1]12.04-22.05'!I46+'[1]29.05 н'!I46</f>
        <v>6879</v>
      </c>
      <c r="E46" s="4">
        <v>1308</v>
      </c>
      <c r="F46" s="38">
        <f t="shared" si="46"/>
        <v>19.014391626689925</v>
      </c>
      <c r="G46" s="7">
        <f t="shared" si="47"/>
        <v>234</v>
      </c>
      <c r="H46" s="4">
        <v>38</v>
      </c>
      <c r="I46" s="4">
        <v>94</v>
      </c>
      <c r="J46" s="4">
        <v>102</v>
      </c>
      <c r="K46" s="35"/>
      <c r="L46" s="4">
        <f t="shared" si="48"/>
        <v>9</v>
      </c>
      <c r="M46" s="4">
        <v>3</v>
      </c>
      <c r="N46" s="4">
        <v>2</v>
      </c>
      <c r="O46" s="4">
        <v>4</v>
      </c>
      <c r="P46" s="14"/>
      <c r="Q46" s="4">
        <f t="shared" si="49"/>
        <v>0</v>
      </c>
      <c r="R46" s="4"/>
      <c r="S46" s="4"/>
      <c r="T46" s="4"/>
      <c r="U46" s="14"/>
      <c r="V46" s="4">
        <f t="shared" si="50"/>
        <v>0</v>
      </c>
      <c r="W46" s="4"/>
      <c r="X46" s="4"/>
      <c r="Y46" s="4"/>
      <c r="Z46" s="43">
        <f t="shared" si="3"/>
        <v>17.889908256880734</v>
      </c>
    </row>
    <row r="47" spans="1:31" x14ac:dyDescent="0.25">
      <c r="A47" s="19">
        <v>24</v>
      </c>
      <c r="B47" s="9">
        <v>13514</v>
      </c>
      <c r="C47" s="6">
        <f t="shared" si="45"/>
        <v>33.210004439840169</v>
      </c>
      <c r="D47" s="4">
        <f>'[1]12.04-22.05'!I47+'[1]29.05 н'!I47</f>
        <v>4488</v>
      </c>
      <c r="E47" s="4">
        <v>427</v>
      </c>
      <c r="F47" s="38">
        <f t="shared" si="46"/>
        <v>9.5142602495543667</v>
      </c>
      <c r="G47" s="7">
        <f t="shared" si="47"/>
        <v>98</v>
      </c>
      <c r="H47" s="4">
        <v>21</v>
      </c>
      <c r="I47" s="4">
        <v>29</v>
      </c>
      <c r="J47" s="4">
        <v>48</v>
      </c>
      <c r="L47" s="4">
        <f t="shared" si="48"/>
        <v>15</v>
      </c>
      <c r="M47" s="4">
        <v>3</v>
      </c>
      <c r="N47" s="4">
        <v>3</v>
      </c>
      <c r="O47" s="4">
        <v>9</v>
      </c>
      <c r="P47" s="14"/>
      <c r="Q47" s="4">
        <f t="shared" si="49"/>
        <v>9</v>
      </c>
      <c r="R47" s="4">
        <v>4</v>
      </c>
      <c r="S47" s="4">
        <v>2</v>
      </c>
      <c r="T47" s="4">
        <v>3</v>
      </c>
      <c r="U47" s="14"/>
      <c r="V47" s="4">
        <f t="shared" si="50"/>
        <v>122</v>
      </c>
      <c r="W47" s="4">
        <f>H47+M47+R47</f>
        <v>28</v>
      </c>
      <c r="X47" s="4">
        <f t="shared" ref="X47:Y47" si="52">I47+N47+S47</f>
        <v>34</v>
      </c>
      <c r="Y47" s="4">
        <f t="shared" si="52"/>
        <v>60</v>
      </c>
      <c r="Z47" s="43">
        <f t="shared" si="3"/>
        <v>22.950819672131146</v>
      </c>
    </row>
    <row r="48" spans="1:31" x14ac:dyDescent="0.25">
      <c r="A48" s="19">
        <v>25</v>
      </c>
      <c r="B48" s="9">
        <v>11975</v>
      </c>
      <c r="C48" s="6">
        <f t="shared" si="45"/>
        <v>66.263048016701461</v>
      </c>
      <c r="D48" s="4">
        <f>'[1]12.04-22.05'!I48+'[1]29.05 н'!I48</f>
        <v>7935</v>
      </c>
      <c r="E48" s="4">
        <v>1328</v>
      </c>
      <c r="F48" s="38">
        <f t="shared" si="46"/>
        <v>16.735979836168873</v>
      </c>
      <c r="G48" s="7">
        <f t="shared" si="47"/>
        <v>200</v>
      </c>
      <c r="H48" s="4">
        <v>5</v>
      </c>
      <c r="I48" s="4">
        <v>108</v>
      </c>
      <c r="J48" s="4">
        <v>87</v>
      </c>
      <c r="K48" s="35"/>
      <c r="L48" s="4">
        <f t="shared" si="48"/>
        <v>12</v>
      </c>
      <c r="M48" s="4">
        <v>2</v>
      </c>
      <c r="N48" s="4">
        <v>5</v>
      </c>
      <c r="O48" s="4">
        <v>5</v>
      </c>
      <c r="P48" s="14"/>
      <c r="Q48" s="4">
        <f t="shared" si="49"/>
        <v>0</v>
      </c>
      <c r="R48" s="4"/>
      <c r="S48" s="4"/>
      <c r="T48" s="4"/>
      <c r="U48" s="14"/>
      <c r="V48" s="4">
        <f t="shared" si="50"/>
        <v>0</v>
      </c>
      <c r="W48" s="4"/>
      <c r="X48" s="4"/>
      <c r="Y48" s="4"/>
      <c r="Z48" s="43">
        <f t="shared" si="3"/>
        <v>15.060240963855422</v>
      </c>
    </row>
    <row r="49" spans="1:31" x14ac:dyDescent="0.25">
      <c r="A49" s="19">
        <v>26</v>
      </c>
      <c r="B49" s="9">
        <v>5323</v>
      </c>
      <c r="C49" s="6">
        <f t="shared" si="45"/>
        <v>95.04039075709187</v>
      </c>
      <c r="D49" s="4">
        <f>'[1]12.04-22.05'!I49+'[1]29.05 н'!I49</f>
        <v>5059</v>
      </c>
      <c r="E49" s="4">
        <v>3977</v>
      </c>
      <c r="F49" s="38">
        <f t="shared" si="46"/>
        <v>78.612373986953941</v>
      </c>
      <c r="G49" s="7">
        <f t="shared" si="47"/>
        <v>118</v>
      </c>
      <c r="H49" s="4">
        <v>71</v>
      </c>
      <c r="I49" s="4">
        <v>29</v>
      </c>
      <c r="J49" s="4">
        <v>18</v>
      </c>
      <c r="L49" s="4">
        <f t="shared" si="48"/>
        <v>0</v>
      </c>
      <c r="M49" s="4"/>
      <c r="N49" s="4"/>
      <c r="O49" s="4"/>
      <c r="P49" s="14"/>
      <c r="Q49" s="4">
        <f t="shared" si="49"/>
        <v>0</v>
      </c>
      <c r="R49" s="4"/>
      <c r="S49" s="4"/>
      <c r="T49" s="4"/>
      <c r="U49" s="14"/>
      <c r="V49" s="4">
        <f t="shared" si="50"/>
        <v>118</v>
      </c>
      <c r="W49" s="4">
        <f>H49+M49+R49</f>
        <v>71</v>
      </c>
      <c r="X49" s="4">
        <f t="shared" ref="X49:Y50" si="53">I49+N49+S49</f>
        <v>29</v>
      </c>
      <c r="Y49" s="4">
        <f t="shared" si="53"/>
        <v>18</v>
      </c>
      <c r="Z49" s="43">
        <f t="shared" si="3"/>
        <v>2.9670605984410359</v>
      </c>
    </row>
    <row r="50" spans="1:31" x14ac:dyDescent="0.25">
      <c r="A50" s="19">
        <v>62</v>
      </c>
      <c r="B50" s="9">
        <v>9290</v>
      </c>
      <c r="C50" s="6">
        <f t="shared" si="45"/>
        <v>74.962325080731972</v>
      </c>
      <c r="D50" s="4">
        <f>'[1]12.04-22.05'!I50+'[1]29.05 н'!I50</f>
        <v>6964</v>
      </c>
      <c r="E50" s="4">
        <v>512</v>
      </c>
      <c r="F50" s="38">
        <f t="shared" si="46"/>
        <v>7.3520964962665136</v>
      </c>
      <c r="G50" s="7">
        <f t="shared" si="47"/>
        <v>470</v>
      </c>
      <c r="H50" s="7">
        <v>27</v>
      </c>
      <c r="I50" s="7">
        <v>372</v>
      </c>
      <c r="J50" s="7">
        <v>71</v>
      </c>
      <c r="L50" s="4">
        <f t="shared" si="48"/>
        <v>0</v>
      </c>
      <c r="M50" s="4"/>
      <c r="N50" s="4"/>
      <c r="O50" s="4"/>
      <c r="P50" s="14"/>
      <c r="Q50" s="4">
        <f t="shared" si="49"/>
        <v>0</v>
      </c>
      <c r="R50" s="4"/>
      <c r="S50" s="4"/>
      <c r="T50" s="4"/>
      <c r="U50" s="14"/>
      <c r="V50" s="4">
        <f t="shared" si="50"/>
        <v>470</v>
      </c>
      <c r="W50" s="4">
        <f>H50+M50+R50</f>
        <v>27</v>
      </c>
      <c r="X50" s="4">
        <f t="shared" si="53"/>
        <v>372</v>
      </c>
      <c r="Y50" s="4">
        <f t="shared" si="53"/>
        <v>71</v>
      </c>
      <c r="Z50" s="43">
        <f t="shared" si="3"/>
        <v>91.796875</v>
      </c>
      <c r="AA50" s="1">
        <v>27</v>
      </c>
      <c r="AB50" s="1">
        <v>0</v>
      </c>
      <c r="AC50" s="1">
        <v>71</v>
      </c>
    </row>
    <row r="51" spans="1:31" x14ac:dyDescent="0.25">
      <c r="A51" s="19" t="s">
        <v>14</v>
      </c>
      <c r="B51" s="10">
        <f>B44+B45+B46+B47+B48+B49+B50</f>
        <v>73279</v>
      </c>
      <c r="C51" s="6">
        <f t="shared" si="45"/>
        <v>64.382701729008318</v>
      </c>
      <c r="D51" s="9">
        <f t="shared" ref="D51:J51" si="54">D44+D45+D46+D47+D48+D49+D50</f>
        <v>47179</v>
      </c>
      <c r="E51" s="9">
        <f t="shared" si="54"/>
        <v>9040</v>
      </c>
      <c r="F51" s="38">
        <f t="shared" si="46"/>
        <v>19.161067424065791</v>
      </c>
      <c r="G51" s="9">
        <f t="shared" si="54"/>
        <v>1555</v>
      </c>
      <c r="H51" s="9">
        <f t="shared" si="54"/>
        <v>212</v>
      </c>
      <c r="I51" s="9">
        <f t="shared" si="54"/>
        <v>791</v>
      </c>
      <c r="J51" s="9">
        <f t="shared" si="54"/>
        <v>552</v>
      </c>
      <c r="L51" s="9">
        <f t="shared" ref="L51:O51" si="55">L44+L45+L46+L47+L48+L49+L50</f>
        <v>53</v>
      </c>
      <c r="M51" s="9">
        <f t="shared" si="55"/>
        <v>8</v>
      </c>
      <c r="N51" s="9">
        <f t="shared" si="55"/>
        <v>10</v>
      </c>
      <c r="O51" s="9">
        <f t="shared" si="55"/>
        <v>35</v>
      </c>
      <c r="P51" s="14"/>
      <c r="Q51" s="9">
        <f t="shared" ref="Q51:T51" si="56">Q44+Q45+Q46+Q47+Q48+Q49+Q50</f>
        <v>9</v>
      </c>
      <c r="R51" s="9">
        <f t="shared" si="56"/>
        <v>4</v>
      </c>
      <c r="S51" s="9">
        <f t="shared" si="56"/>
        <v>2</v>
      </c>
      <c r="T51" s="9">
        <f t="shared" si="56"/>
        <v>3</v>
      </c>
      <c r="U51" s="14"/>
      <c r="V51" s="9">
        <f t="shared" ref="V51:Y51" si="57">V44+V45+V46+V47+V48+V49+V50</f>
        <v>1162</v>
      </c>
      <c r="W51" s="9">
        <f t="shared" si="57"/>
        <v>176</v>
      </c>
      <c r="X51" s="9">
        <f t="shared" si="57"/>
        <v>594</v>
      </c>
      <c r="Y51" s="9">
        <f t="shared" si="57"/>
        <v>392</v>
      </c>
      <c r="Z51" s="43">
        <f t="shared" si="3"/>
        <v>17.201327433628318</v>
      </c>
    </row>
    <row r="52" spans="1:31" x14ac:dyDescent="0.25">
      <c r="A52" s="47" t="s">
        <v>21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31" x14ac:dyDescent="0.25">
      <c r="A53" s="20" t="s">
        <v>11</v>
      </c>
      <c r="B53" s="9">
        <v>14077</v>
      </c>
      <c r="C53" s="6">
        <f t="shared" ref="C53:C60" si="58">D53*100/B53</f>
        <v>29.814591177097395</v>
      </c>
      <c r="D53" s="4">
        <f>'[1]12.04-22.05'!I53+'[1]29.05 н'!I53</f>
        <v>4197</v>
      </c>
      <c r="E53" s="4">
        <v>419</v>
      </c>
      <c r="F53" s="38">
        <f t="shared" ref="F53:F60" si="59">E53*100/D53</f>
        <v>9.9833214200619498</v>
      </c>
      <c r="G53" s="7">
        <f t="shared" ref="G53:G59" si="60">H53+I53+J53</f>
        <v>120</v>
      </c>
      <c r="H53" s="4">
        <v>28</v>
      </c>
      <c r="I53" s="4">
        <v>7</v>
      </c>
      <c r="J53" s="4">
        <v>85</v>
      </c>
      <c r="L53" s="4">
        <f t="shared" ref="L53:L59" si="61">M53+N53+O53</f>
        <v>29</v>
      </c>
      <c r="M53" s="4">
        <v>5</v>
      </c>
      <c r="N53" s="4">
        <v>15</v>
      </c>
      <c r="O53" s="4">
        <v>9</v>
      </c>
      <c r="P53" s="14"/>
      <c r="Q53" s="4">
        <f t="shared" ref="Q53:Q59" si="62">R53+S53+T53</f>
        <v>0</v>
      </c>
      <c r="R53" s="4"/>
      <c r="S53" s="4"/>
      <c r="T53" s="4"/>
      <c r="U53" s="14"/>
      <c r="V53" s="4">
        <f t="shared" ref="V53:V59" si="63">W53+X53+Y53</f>
        <v>149</v>
      </c>
      <c r="W53" s="4">
        <f>H53+M53+R53</f>
        <v>33</v>
      </c>
      <c r="X53" s="4">
        <f t="shared" ref="X53:Y54" si="64">I53+N53+S53</f>
        <v>22</v>
      </c>
      <c r="Y53" s="4">
        <f t="shared" si="64"/>
        <v>94</v>
      </c>
      <c r="Z53" s="43">
        <f t="shared" si="3"/>
        <v>28.639618138424822</v>
      </c>
      <c r="AE53" s="1">
        <v>1000</v>
      </c>
    </row>
    <row r="54" spans="1:31" x14ac:dyDescent="0.25">
      <c r="A54" s="20">
        <v>27</v>
      </c>
      <c r="B54" s="9">
        <v>11692</v>
      </c>
      <c r="C54" s="6">
        <f t="shared" si="58"/>
        <v>28.070475538829971</v>
      </c>
      <c r="D54" s="4">
        <f>'[1]12.04-22.05'!I54+'[1]29.05 н'!I54</f>
        <v>3282</v>
      </c>
      <c r="E54" s="4">
        <v>214</v>
      </c>
      <c r="F54" s="38">
        <f t="shared" si="59"/>
        <v>6.5204143814747102</v>
      </c>
      <c r="G54" s="7">
        <f t="shared" si="60"/>
        <v>50</v>
      </c>
      <c r="H54" s="4">
        <v>8</v>
      </c>
      <c r="I54" s="4">
        <v>8</v>
      </c>
      <c r="J54" s="4">
        <v>34</v>
      </c>
      <c r="L54" s="4">
        <f t="shared" si="61"/>
        <v>10</v>
      </c>
      <c r="M54" s="4">
        <v>0</v>
      </c>
      <c r="N54" s="4">
        <v>0</v>
      </c>
      <c r="O54" s="4">
        <v>10</v>
      </c>
      <c r="P54" s="14"/>
      <c r="Q54" s="4">
        <f t="shared" si="62"/>
        <v>0</v>
      </c>
      <c r="R54" s="4"/>
      <c r="S54" s="4"/>
      <c r="T54" s="4"/>
      <c r="U54" s="14"/>
      <c r="V54" s="4">
        <f t="shared" si="63"/>
        <v>60</v>
      </c>
      <c r="W54" s="4">
        <f>H54+M54+R54</f>
        <v>8</v>
      </c>
      <c r="X54" s="4">
        <f t="shared" si="64"/>
        <v>8</v>
      </c>
      <c r="Y54" s="4">
        <f t="shared" si="64"/>
        <v>44</v>
      </c>
      <c r="Z54" s="43">
        <f t="shared" si="3"/>
        <v>23.364485981308412</v>
      </c>
    </row>
    <row r="55" spans="1:31" x14ac:dyDescent="0.25">
      <c r="A55" s="20">
        <v>28</v>
      </c>
      <c r="B55" s="9">
        <v>13465</v>
      </c>
      <c r="C55" s="6">
        <f t="shared" si="58"/>
        <v>46.528035647976232</v>
      </c>
      <c r="D55" s="4">
        <f>'[1]12.04-22.05'!I55+'[1]29.05 н'!I55</f>
        <v>6265</v>
      </c>
      <c r="E55" s="4">
        <v>350</v>
      </c>
      <c r="F55" s="38">
        <f t="shared" si="59"/>
        <v>5.5865921787709496</v>
      </c>
      <c r="G55" s="7">
        <f t="shared" si="60"/>
        <v>70</v>
      </c>
      <c r="H55" s="4">
        <v>20</v>
      </c>
      <c r="I55" s="4">
        <v>18</v>
      </c>
      <c r="J55" s="4">
        <v>32</v>
      </c>
      <c r="K55" s="35"/>
      <c r="L55" s="4">
        <f t="shared" si="61"/>
        <v>12</v>
      </c>
      <c r="M55" s="4">
        <v>2</v>
      </c>
      <c r="N55" s="4">
        <v>8</v>
      </c>
      <c r="O55" s="4">
        <v>2</v>
      </c>
      <c r="P55" s="14"/>
      <c r="Q55" s="4">
        <f t="shared" si="62"/>
        <v>0</v>
      </c>
      <c r="R55" s="4"/>
      <c r="S55" s="4"/>
      <c r="T55" s="4"/>
      <c r="U55" s="14"/>
      <c r="V55" s="4">
        <f t="shared" si="63"/>
        <v>0</v>
      </c>
      <c r="W55" s="4"/>
      <c r="X55" s="4"/>
      <c r="Y55" s="4"/>
      <c r="Z55" s="43">
        <f t="shared" si="3"/>
        <v>20</v>
      </c>
    </row>
    <row r="56" spans="1:31" x14ac:dyDescent="0.25">
      <c r="A56" s="20">
        <v>29</v>
      </c>
      <c r="B56" s="9">
        <v>10544</v>
      </c>
      <c r="C56" s="6">
        <f t="shared" si="58"/>
        <v>47.069423368740516</v>
      </c>
      <c r="D56" s="4">
        <f>'[1]12.04-22.05'!I56+'[1]29.05 н'!I56</f>
        <v>4963</v>
      </c>
      <c r="E56" s="4">
        <v>729</v>
      </c>
      <c r="F56" s="38">
        <f t="shared" si="59"/>
        <v>14.688696353012292</v>
      </c>
      <c r="G56" s="7">
        <f t="shared" si="60"/>
        <v>100</v>
      </c>
      <c r="H56" s="4">
        <v>20</v>
      </c>
      <c r="I56" s="4">
        <v>25</v>
      </c>
      <c r="J56" s="4">
        <v>55</v>
      </c>
      <c r="L56" s="4">
        <f t="shared" si="61"/>
        <v>16</v>
      </c>
      <c r="M56" s="4">
        <v>3</v>
      </c>
      <c r="N56" s="4">
        <v>3</v>
      </c>
      <c r="O56" s="4">
        <v>10</v>
      </c>
      <c r="P56" s="14"/>
      <c r="Q56" s="4">
        <f t="shared" si="62"/>
        <v>0</v>
      </c>
      <c r="R56" s="4"/>
      <c r="S56" s="4"/>
      <c r="T56" s="4"/>
      <c r="U56" s="14"/>
      <c r="V56" s="4">
        <f t="shared" si="63"/>
        <v>116</v>
      </c>
      <c r="W56" s="4">
        <f>H56+M56+R56</f>
        <v>23</v>
      </c>
      <c r="X56" s="4">
        <f t="shared" ref="X56:Y56" si="65">I56+N56+S56</f>
        <v>28</v>
      </c>
      <c r="Y56" s="4">
        <f t="shared" si="65"/>
        <v>65</v>
      </c>
      <c r="Z56" s="43">
        <f t="shared" si="3"/>
        <v>13.717421124828531</v>
      </c>
    </row>
    <row r="57" spans="1:31" x14ac:dyDescent="0.25">
      <c r="A57" s="20">
        <v>30</v>
      </c>
      <c r="B57" s="9">
        <v>16401</v>
      </c>
      <c r="C57" s="6">
        <f t="shared" si="58"/>
        <v>43.570513993049204</v>
      </c>
      <c r="D57" s="4">
        <f>'[1]12.04-22.05'!I57+'[1]29.05 н'!I57</f>
        <v>7146</v>
      </c>
      <c r="E57" s="4">
        <v>292</v>
      </c>
      <c r="F57" s="38">
        <f t="shared" si="59"/>
        <v>4.0862020710887208</v>
      </c>
      <c r="G57" s="7">
        <f t="shared" si="60"/>
        <v>58</v>
      </c>
      <c r="H57" s="4">
        <v>20</v>
      </c>
      <c r="I57" s="4">
        <v>8</v>
      </c>
      <c r="J57" s="4">
        <v>30</v>
      </c>
      <c r="K57" s="35"/>
      <c r="L57" s="4">
        <f t="shared" si="61"/>
        <v>8</v>
      </c>
      <c r="M57" s="4">
        <v>1</v>
      </c>
      <c r="N57" s="4">
        <v>6</v>
      </c>
      <c r="O57" s="4">
        <v>1</v>
      </c>
      <c r="P57" s="14"/>
      <c r="Q57" s="4">
        <f t="shared" si="62"/>
        <v>0</v>
      </c>
      <c r="R57" s="4"/>
      <c r="S57" s="4"/>
      <c r="T57" s="4"/>
      <c r="U57" s="14"/>
      <c r="V57" s="4">
        <f t="shared" si="63"/>
        <v>0</v>
      </c>
      <c r="W57" s="4"/>
      <c r="X57" s="4"/>
      <c r="Y57" s="4"/>
      <c r="Z57" s="43">
        <f t="shared" si="3"/>
        <v>19.863013698630137</v>
      </c>
    </row>
    <row r="58" spans="1:31" x14ac:dyDescent="0.25">
      <c r="A58" s="20">
        <v>31</v>
      </c>
      <c r="B58" s="9">
        <v>12824</v>
      </c>
      <c r="C58" s="6">
        <f t="shared" si="58"/>
        <v>28.680598877105428</v>
      </c>
      <c r="D58" s="4">
        <f>'[1]12.04-22.05'!I58+'[1]29.05 н'!I58</f>
        <v>3678</v>
      </c>
      <c r="E58" s="4">
        <v>131</v>
      </c>
      <c r="F58" s="38">
        <f t="shared" si="59"/>
        <v>3.5617183251767264</v>
      </c>
      <c r="G58" s="7">
        <f t="shared" si="60"/>
        <v>50</v>
      </c>
      <c r="H58" s="4">
        <v>15</v>
      </c>
      <c r="I58" s="4">
        <v>15</v>
      </c>
      <c r="J58" s="4">
        <v>20</v>
      </c>
      <c r="L58" s="4">
        <f t="shared" si="61"/>
        <v>0</v>
      </c>
      <c r="M58" s="4"/>
      <c r="N58" s="4"/>
      <c r="O58" s="4"/>
      <c r="P58" s="14"/>
      <c r="Q58" s="4">
        <f t="shared" si="62"/>
        <v>0</v>
      </c>
      <c r="R58" s="4"/>
      <c r="S58" s="4"/>
      <c r="T58" s="4"/>
      <c r="U58" s="14"/>
      <c r="V58" s="4">
        <f t="shared" si="63"/>
        <v>50</v>
      </c>
      <c r="W58" s="4">
        <f>H58+M58+R58</f>
        <v>15</v>
      </c>
      <c r="X58" s="4">
        <f t="shared" ref="X58:Y58" si="66">I58+N58+S58</f>
        <v>15</v>
      </c>
      <c r="Y58" s="4">
        <f t="shared" si="66"/>
        <v>20</v>
      </c>
      <c r="Z58" s="43">
        <f t="shared" si="3"/>
        <v>38.167938931297712</v>
      </c>
    </row>
    <row r="59" spans="1:31" x14ac:dyDescent="0.25">
      <c r="A59" s="20">
        <v>32</v>
      </c>
      <c r="B59" s="9">
        <v>12507</v>
      </c>
      <c r="C59" s="6">
        <f t="shared" si="58"/>
        <v>48.436875349804112</v>
      </c>
      <c r="D59" s="4">
        <f>'[1]12.04-22.05'!I59+'[1]29.05 н'!I59</f>
        <v>6058</v>
      </c>
      <c r="E59" s="4">
        <v>358</v>
      </c>
      <c r="F59" s="38">
        <f t="shared" si="59"/>
        <v>5.90954110267415</v>
      </c>
      <c r="G59" s="7">
        <f t="shared" si="60"/>
        <v>43</v>
      </c>
      <c r="H59" s="4">
        <v>12</v>
      </c>
      <c r="I59" s="4">
        <v>10</v>
      </c>
      <c r="J59" s="4">
        <v>21</v>
      </c>
      <c r="K59" s="35"/>
      <c r="L59" s="4">
        <f t="shared" si="61"/>
        <v>0</v>
      </c>
      <c r="M59" s="4"/>
      <c r="N59" s="4"/>
      <c r="O59" s="4"/>
      <c r="P59" s="14"/>
      <c r="Q59" s="4">
        <f t="shared" si="62"/>
        <v>0</v>
      </c>
      <c r="R59" s="4"/>
      <c r="S59" s="4"/>
      <c r="T59" s="4"/>
      <c r="U59" s="14"/>
      <c r="V59" s="4">
        <f t="shared" si="63"/>
        <v>0</v>
      </c>
      <c r="W59" s="4"/>
      <c r="X59" s="4"/>
      <c r="Y59" s="4"/>
      <c r="Z59" s="43">
        <f t="shared" si="3"/>
        <v>12.011173184357542</v>
      </c>
    </row>
    <row r="60" spans="1:31" x14ac:dyDescent="0.25">
      <c r="A60" s="20" t="s">
        <v>14</v>
      </c>
      <c r="B60" s="12">
        <f>B53+B54+B55+B56+B57+B58+B59</f>
        <v>91510</v>
      </c>
      <c r="C60" s="6">
        <f t="shared" si="58"/>
        <v>38.890831603103486</v>
      </c>
      <c r="D60" s="9">
        <f t="shared" ref="D60:J60" si="67">D53+D54+D55+D56+D57+D58+D59</f>
        <v>35589</v>
      </c>
      <c r="E60" s="9">
        <f t="shared" si="67"/>
        <v>2493</v>
      </c>
      <c r="F60" s="38">
        <f t="shared" si="59"/>
        <v>7.0049734468515554</v>
      </c>
      <c r="G60" s="9">
        <f t="shared" si="67"/>
        <v>491</v>
      </c>
      <c r="H60" s="9">
        <f t="shared" si="67"/>
        <v>123</v>
      </c>
      <c r="I60" s="9">
        <f t="shared" si="67"/>
        <v>91</v>
      </c>
      <c r="J60" s="9">
        <f t="shared" si="67"/>
        <v>277</v>
      </c>
      <c r="L60" s="9">
        <f t="shared" ref="L60:O60" si="68">L53+L54+L55+L56+L57+L58+L59</f>
        <v>75</v>
      </c>
      <c r="M60" s="9">
        <f t="shared" si="68"/>
        <v>11</v>
      </c>
      <c r="N60" s="9">
        <f t="shared" si="68"/>
        <v>32</v>
      </c>
      <c r="O60" s="9">
        <f t="shared" si="68"/>
        <v>32</v>
      </c>
      <c r="P60" s="14"/>
      <c r="Q60" s="9">
        <f t="shared" ref="Q60:T60" si="69">Q53+Q54+Q55+Q56+Q57+Q58+Q59</f>
        <v>0</v>
      </c>
      <c r="R60" s="9">
        <f t="shared" si="69"/>
        <v>0</v>
      </c>
      <c r="S60" s="9">
        <f t="shared" si="69"/>
        <v>0</v>
      </c>
      <c r="T60" s="9">
        <f t="shared" si="69"/>
        <v>0</v>
      </c>
      <c r="U60" s="14"/>
      <c r="V60" s="9">
        <f t="shared" ref="V60:Y60" si="70">V53+V54+V55+V56+V57+V58+V59</f>
        <v>375</v>
      </c>
      <c r="W60" s="9">
        <f t="shared" si="70"/>
        <v>79</v>
      </c>
      <c r="X60" s="9">
        <f t="shared" si="70"/>
        <v>73</v>
      </c>
      <c r="Y60" s="9">
        <f t="shared" si="70"/>
        <v>223</v>
      </c>
      <c r="Z60" s="43">
        <f t="shared" si="3"/>
        <v>19.695146409947853</v>
      </c>
    </row>
    <row r="61" spans="1:31" x14ac:dyDescent="0.25">
      <c r="A61" s="52" t="s">
        <v>22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31" x14ac:dyDescent="0.25">
      <c r="A62" s="21" t="s">
        <v>11</v>
      </c>
      <c r="B62" s="9">
        <v>8583</v>
      </c>
      <c r="C62" s="6">
        <f t="shared" ref="C62:C70" si="71">D62*100/B62</f>
        <v>34.929511825701972</v>
      </c>
      <c r="D62" s="4">
        <f>'[1]12.04-22.05'!I62+'[1]29.05 н'!I62</f>
        <v>2998</v>
      </c>
      <c r="E62" s="4">
        <v>78</v>
      </c>
      <c r="F62" s="38">
        <f t="shared" ref="F62:F70" si="72">E62*100/D62</f>
        <v>2.6017344896597732</v>
      </c>
      <c r="G62" s="7">
        <f t="shared" ref="G62:G69" si="73">H62+I62+J62</f>
        <v>78</v>
      </c>
      <c r="H62" s="4">
        <v>9</v>
      </c>
      <c r="I62" s="4">
        <v>32</v>
      </c>
      <c r="J62" s="4">
        <v>37</v>
      </c>
      <c r="L62" s="4">
        <f t="shared" ref="L62:L69" si="74">M62+N62+O62</f>
        <v>0</v>
      </c>
      <c r="M62" s="4"/>
      <c r="N62" s="4"/>
      <c r="O62" s="4"/>
      <c r="P62" s="14"/>
      <c r="Q62" s="4">
        <f t="shared" ref="Q62:Q69" si="75">R62+S62+T62</f>
        <v>0</v>
      </c>
      <c r="R62" s="4"/>
      <c r="S62" s="4"/>
      <c r="T62" s="4"/>
      <c r="U62" s="14"/>
      <c r="V62" s="4">
        <f t="shared" ref="V62:V69" si="76">W62+X62+Y62</f>
        <v>78</v>
      </c>
      <c r="W62" s="4">
        <f>H62+M62+R62</f>
        <v>9</v>
      </c>
      <c r="X62" s="4">
        <f t="shared" ref="X62:Y62" si="77">I62+N62+S62</f>
        <v>32</v>
      </c>
      <c r="Y62" s="4">
        <f t="shared" si="77"/>
        <v>37</v>
      </c>
      <c r="Z62" s="43">
        <f t="shared" si="3"/>
        <v>100</v>
      </c>
      <c r="AD62" s="44"/>
      <c r="AE62" s="1">
        <v>1000</v>
      </c>
    </row>
    <row r="63" spans="1:31" x14ac:dyDescent="0.25">
      <c r="A63" s="21">
        <v>33</v>
      </c>
      <c r="B63" s="9">
        <v>10300</v>
      </c>
      <c r="C63" s="6">
        <f t="shared" si="71"/>
        <v>60.417475728155338</v>
      </c>
      <c r="D63" s="4">
        <f>'[1]12.04-22.05'!I63+'[1]29.05 н'!I63</f>
        <v>6223</v>
      </c>
      <c r="E63" s="4">
        <v>188</v>
      </c>
      <c r="F63" s="38">
        <f t="shared" si="72"/>
        <v>3.0210509400610639</v>
      </c>
      <c r="G63" s="7">
        <f t="shared" si="73"/>
        <v>188</v>
      </c>
      <c r="H63" s="4">
        <v>4</v>
      </c>
      <c r="I63" s="4">
        <v>75</v>
      </c>
      <c r="J63" s="4">
        <v>109</v>
      </c>
      <c r="K63" s="35"/>
      <c r="L63" s="4">
        <f t="shared" si="74"/>
        <v>6</v>
      </c>
      <c r="M63" s="4">
        <v>0</v>
      </c>
      <c r="N63" s="4">
        <v>1</v>
      </c>
      <c r="O63" s="4">
        <v>5</v>
      </c>
      <c r="P63" s="14"/>
      <c r="Q63" s="4">
        <f t="shared" si="75"/>
        <v>3</v>
      </c>
      <c r="R63" s="4"/>
      <c r="S63" s="4"/>
      <c r="T63" s="4">
        <v>3</v>
      </c>
      <c r="U63" s="14"/>
      <c r="V63" s="4">
        <f t="shared" si="76"/>
        <v>0</v>
      </c>
      <c r="W63" s="4"/>
      <c r="X63" s="4"/>
      <c r="Y63" s="4"/>
      <c r="Z63" s="43">
        <f t="shared" si="3"/>
        <v>100</v>
      </c>
    </row>
    <row r="64" spans="1:31" x14ac:dyDescent="0.25">
      <c r="A64" s="21">
        <v>34</v>
      </c>
      <c r="B64" s="9">
        <v>10268</v>
      </c>
      <c r="C64" s="6">
        <f t="shared" si="71"/>
        <v>48.188546941955593</v>
      </c>
      <c r="D64" s="4">
        <f>'[1]12.04-22.05'!I64+'[1]29.05 н'!I64</f>
        <v>4948</v>
      </c>
      <c r="E64" s="4">
        <v>84</v>
      </c>
      <c r="F64" s="38">
        <f t="shared" si="72"/>
        <v>1.6976556184316896</v>
      </c>
      <c r="G64" s="7">
        <f t="shared" si="73"/>
        <v>84</v>
      </c>
      <c r="H64" s="4">
        <v>0</v>
      </c>
      <c r="I64" s="4">
        <v>70</v>
      </c>
      <c r="J64" s="4">
        <v>14</v>
      </c>
      <c r="L64" s="4">
        <f t="shared" si="74"/>
        <v>0</v>
      </c>
      <c r="M64" s="4"/>
      <c r="N64" s="4"/>
      <c r="O64" s="4"/>
      <c r="P64" s="14"/>
      <c r="Q64" s="4">
        <f t="shared" si="75"/>
        <v>0</v>
      </c>
      <c r="R64" s="4"/>
      <c r="S64" s="4"/>
      <c r="T64" s="4"/>
      <c r="U64" s="14"/>
      <c r="V64" s="4">
        <f t="shared" si="76"/>
        <v>84</v>
      </c>
      <c r="W64" s="4">
        <f>H64+M64+R64</f>
        <v>0</v>
      </c>
      <c r="X64" s="4">
        <f t="shared" ref="X64:Y68" si="78">I64+N64+S64</f>
        <v>70</v>
      </c>
      <c r="Y64" s="4">
        <f t="shared" si="78"/>
        <v>14</v>
      </c>
      <c r="Z64" s="43">
        <f t="shared" si="3"/>
        <v>100</v>
      </c>
    </row>
    <row r="65" spans="1:30" x14ac:dyDescent="0.25">
      <c r="A65" s="21">
        <v>35</v>
      </c>
      <c r="B65" s="9">
        <v>11905</v>
      </c>
      <c r="C65" s="6">
        <f t="shared" si="71"/>
        <v>40.764384712305755</v>
      </c>
      <c r="D65" s="4">
        <f>'[1]12.04-22.05'!I65+'[1]29.05 н'!I65</f>
        <v>4853</v>
      </c>
      <c r="E65" s="4">
        <v>187</v>
      </c>
      <c r="F65" s="38">
        <f t="shared" si="72"/>
        <v>3.8532866268287655</v>
      </c>
      <c r="G65" s="7">
        <f t="shared" si="73"/>
        <v>187</v>
      </c>
      <c r="H65" s="7">
        <v>0</v>
      </c>
      <c r="I65" s="7">
        <v>128</v>
      </c>
      <c r="J65" s="7">
        <v>59</v>
      </c>
      <c r="L65" s="4">
        <f t="shared" si="74"/>
        <v>1</v>
      </c>
      <c r="M65" s="4"/>
      <c r="N65" s="4">
        <v>1</v>
      </c>
      <c r="O65" s="4"/>
      <c r="P65" s="14"/>
      <c r="Q65" s="4">
        <f t="shared" si="75"/>
        <v>0</v>
      </c>
      <c r="R65" s="4"/>
      <c r="S65" s="4"/>
      <c r="T65" s="4"/>
      <c r="U65" s="14"/>
      <c r="V65" s="4">
        <f t="shared" si="76"/>
        <v>188</v>
      </c>
      <c r="W65" s="4">
        <f>H65+M65+R65</f>
        <v>0</v>
      </c>
      <c r="X65" s="4">
        <f t="shared" si="78"/>
        <v>129</v>
      </c>
      <c r="Y65" s="4">
        <f t="shared" si="78"/>
        <v>59</v>
      </c>
      <c r="Z65" s="43">
        <f t="shared" si="3"/>
        <v>100</v>
      </c>
    </row>
    <row r="66" spans="1:30" x14ac:dyDescent="0.25">
      <c r="A66" s="21">
        <v>36</v>
      </c>
      <c r="B66" s="9">
        <v>13909</v>
      </c>
      <c r="C66" s="6">
        <f t="shared" si="71"/>
        <v>56.48860450068301</v>
      </c>
      <c r="D66" s="4">
        <v>7857</v>
      </c>
      <c r="E66" s="4">
        <v>249</v>
      </c>
      <c r="F66" s="38">
        <f t="shared" si="72"/>
        <v>3.1691485299732722</v>
      </c>
      <c r="G66" s="7">
        <f t="shared" si="73"/>
        <v>249</v>
      </c>
      <c r="H66" s="4">
        <v>115</v>
      </c>
      <c r="I66" s="4">
        <v>119</v>
      </c>
      <c r="J66" s="4">
        <v>15</v>
      </c>
      <c r="L66" s="4">
        <f t="shared" si="74"/>
        <v>0</v>
      </c>
      <c r="M66" s="4">
        <v>0</v>
      </c>
      <c r="N66" s="4">
        <v>0</v>
      </c>
      <c r="O66" s="4">
        <v>0</v>
      </c>
      <c r="P66" s="14"/>
      <c r="Q66" s="4">
        <f t="shared" si="75"/>
        <v>0</v>
      </c>
      <c r="R66" s="4"/>
      <c r="S66" s="4"/>
      <c r="T66" s="4"/>
      <c r="U66" s="14"/>
      <c r="V66" s="4">
        <f t="shared" si="76"/>
        <v>249</v>
      </c>
      <c r="W66" s="4">
        <f>H66+M66+R66</f>
        <v>115</v>
      </c>
      <c r="X66" s="4">
        <f t="shared" si="78"/>
        <v>119</v>
      </c>
      <c r="Y66" s="4">
        <f t="shared" si="78"/>
        <v>15</v>
      </c>
      <c r="Z66" s="43">
        <f t="shared" si="3"/>
        <v>100</v>
      </c>
    </row>
    <row r="67" spans="1:30" x14ac:dyDescent="0.25">
      <c r="A67" s="21">
        <v>37</v>
      </c>
      <c r="B67" s="9">
        <v>17191</v>
      </c>
      <c r="C67" s="6">
        <f t="shared" si="71"/>
        <v>35.506951311732884</v>
      </c>
      <c r="D67" s="4">
        <f>'[1]12.04-22.05'!I67+'[1]29.05 н'!I67</f>
        <v>6104</v>
      </c>
      <c r="E67" s="4">
        <v>444</v>
      </c>
      <c r="F67" s="38">
        <f t="shared" si="72"/>
        <v>7.2739187418086502</v>
      </c>
      <c r="G67" s="7">
        <f t="shared" si="73"/>
        <v>444</v>
      </c>
      <c r="H67" s="4">
        <v>23</v>
      </c>
      <c r="I67" s="4">
        <v>315</v>
      </c>
      <c r="J67" s="4">
        <v>106</v>
      </c>
      <c r="L67" s="4">
        <f t="shared" si="74"/>
        <v>0</v>
      </c>
      <c r="M67" s="4"/>
      <c r="N67" s="4"/>
      <c r="O67" s="4"/>
      <c r="P67" s="14"/>
      <c r="Q67" s="4">
        <f t="shared" si="75"/>
        <v>0</v>
      </c>
      <c r="R67" s="4"/>
      <c r="S67" s="4"/>
      <c r="T67" s="4"/>
      <c r="U67" s="14"/>
      <c r="V67" s="4">
        <f t="shared" si="76"/>
        <v>444</v>
      </c>
      <c r="W67" s="4">
        <f>H67+M67+R67</f>
        <v>23</v>
      </c>
      <c r="X67" s="4">
        <f t="shared" si="78"/>
        <v>315</v>
      </c>
      <c r="Y67" s="4">
        <f t="shared" si="78"/>
        <v>106</v>
      </c>
      <c r="Z67" s="43">
        <f t="shared" si="3"/>
        <v>100</v>
      </c>
    </row>
    <row r="68" spans="1:30" x14ac:dyDescent="0.25">
      <c r="A68" s="21">
        <v>38</v>
      </c>
      <c r="B68" s="9">
        <v>11129</v>
      </c>
      <c r="C68" s="6">
        <f t="shared" si="71"/>
        <v>41.83664300476233</v>
      </c>
      <c r="D68" s="4">
        <f>'[1]12.04-22.05'!I68+'[1]29.05 н'!I68</f>
        <v>4656</v>
      </c>
      <c r="E68" s="4">
        <v>511</v>
      </c>
      <c r="F68" s="38">
        <f t="shared" si="72"/>
        <v>10.97508591065292</v>
      </c>
      <c r="G68" s="7">
        <f t="shared" si="73"/>
        <v>65</v>
      </c>
      <c r="H68" s="29">
        <v>38</v>
      </c>
      <c r="I68" s="29">
        <v>22</v>
      </c>
      <c r="J68" s="29">
        <v>5</v>
      </c>
      <c r="L68" s="4">
        <f t="shared" si="74"/>
        <v>0</v>
      </c>
      <c r="M68" s="4"/>
      <c r="N68" s="4"/>
      <c r="O68" s="4"/>
      <c r="P68" s="14"/>
      <c r="Q68" s="4">
        <f t="shared" si="75"/>
        <v>0</v>
      </c>
      <c r="R68" s="4"/>
      <c r="S68" s="4"/>
      <c r="T68" s="4"/>
      <c r="U68" s="14"/>
      <c r="V68" s="4">
        <f t="shared" si="76"/>
        <v>65</v>
      </c>
      <c r="W68" s="4">
        <f>H68+M68+R68</f>
        <v>38</v>
      </c>
      <c r="X68" s="4">
        <f t="shared" si="78"/>
        <v>22</v>
      </c>
      <c r="Y68" s="4">
        <f t="shared" si="78"/>
        <v>5</v>
      </c>
      <c r="Z68" s="43">
        <f t="shared" si="3"/>
        <v>12.720156555772995</v>
      </c>
    </row>
    <row r="69" spans="1:30" x14ac:dyDescent="0.25">
      <c r="A69" s="21">
        <v>39</v>
      </c>
      <c r="B69" s="9">
        <v>12721</v>
      </c>
      <c r="C69" s="6">
        <f t="shared" si="71"/>
        <v>35.704740193381021</v>
      </c>
      <c r="D69" s="4">
        <f>'[1]12.04-22.05'!I69+'[1]29.05 н'!I69</f>
        <v>4542</v>
      </c>
      <c r="E69" s="4">
        <v>427</v>
      </c>
      <c r="F69" s="38">
        <f t="shared" si="72"/>
        <v>9.4011448701012768</v>
      </c>
      <c r="G69" s="7">
        <f t="shared" si="73"/>
        <v>82</v>
      </c>
      <c r="H69" s="4">
        <v>6</v>
      </c>
      <c r="I69" s="4">
        <v>11</v>
      </c>
      <c r="J69" s="4">
        <v>65</v>
      </c>
      <c r="K69" s="35"/>
      <c r="L69" s="4">
        <f t="shared" si="74"/>
        <v>14</v>
      </c>
      <c r="M69" s="4">
        <v>1</v>
      </c>
      <c r="N69" s="4">
        <v>3</v>
      </c>
      <c r="O69" s="4">
        <v>10</v>
      </c>
      <c r="P69" s="14"/>
      <c r="Q69" s="4">
        <f t="shared" si="75"/>
        <v>0</v>
      </c>
      <c r="R69" s="4"/>
      <c r="S69" s="4"/>
      <c r="T69" s="4"/>
      <c r="U69" s="14"/>
      <c r="V69" s="4">
        <f t="shared" si="76"/>
        <v>0</v>
      </c>
      <c r="W69" s="4"/>
      <c r="X69" s="4"/>
      <c r="Y69" s="4"/>
      <c r="Z69" s="43">
        <f t="shared" si="3"/>
        <v>19.20374707259953</v>
      </c>
    </row>
    <row r="70" spans="1:30" x14ac:dyDescent="0.25">
      <c r="A70" s="21" t="s">
        <v>14</v>
      </c>
      <c r="B70" s="9">
        <f>SUM(B62:B69)</f>
        <v>96006</v>
      </c>
      <c r="C70" s="6">
        <f t="shared" si="71"/>
        <v>43.935795679436701</v>
      </c>
      <c r="D70" s="4">
        <f t="shared" ref="D70:J70" si="79">D62+D63+D64+D65+D66+D67+D68+D69</f>
        <v>42181</v>
      </c>
      <c r="E70" s="4">
        <f t="shared" si="79"/>
        <v>2168</v>
      </c>
      <c r="F70" s="38">
        <f t="shared" si="72"/>
        <v>5.1397548659348997</v>
      </c>
      <c r="G70" s="4">
        <f t="shared" si="79"/>
        <v>1377</v>
      </c>
      <c r="H70" s="4">
        <f t="shared" si="79"/>
        <v>195</v>
      </c>
      <c r="I70" s="4">
        <f t="shared" si="79"/>
        <v>772</v>
      </c>
      <c r="J70" s="4">
        <f t="shared" si="79"/>
        <v>410</v>
      </c>
      <c r="L70" s="4">
        <f t="shared" ref="L70:O70" si="80">L62+L63+L64+L65+L66+L67+L68+L69</f>
        <v>21</v>
      </c>
      <c r="M70" s="4">
        <f t="shared" si="80"/>
        <v>1</v>
      </c>
      <c r="N70" s="4">
        <f t="shared" si="80"/>
        <v>5</v>
      </c>
      <c r="O70" s="4">
        <f t="shared" si="80"/>
        <v>15</v>
      </c>
      <c r="P70" s="14"/>
      <c r="Q70" s="4">
        <f t="shared" ref="Q70:T70" si="81">Q62+Q63+Q64+Q65+Q66+Q67+Q68+Q69</f>
        <v>3</v>
      </c>
      <c r="R70" s="4">
        <f t="shared" si="81"/>
        <v>0</v>
      </c>
      <c r="S70" s="4">
        <f t="shared" si="81"/>
        <v>0</v>
      </c>
      <c r="T70" s="4">
        <f t="shared" si="81"/>
        <v>3</v>
      </c>
      <c r="U70" s="14"/>
      <c r="V70" s="4">
        <f t="shared" ref="V70:Y70" si="82">V62+V63+V64+V65+V66+V67+V68+V69</f>
        <v>1108</v>
      </c>
      <c r="W70" s="4">
        <f t="shared" si="82"/>
        <v>185</v>
      </c>
      <c r="X70" s="4">
        <f t="shared" si="82"/>
        <v>687</v>
      </c>
      <c r="Y70" s="4">
        <f t="shared" si="82"/>
        <v>236</v>
      </c>
      <c r="Z70" s="43">
        <f t="shared" si="3"/>
        <v>63.514760147601478</v>
      </c>
    </row>
    <row r="71" spans="1:30" x14ac:dyDescent="0.25">
      <c r="A71" s="53" t="s">
        <v>23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30" x14ac:dyDescent="0.25">
      <c r="A72" s="3" t="s">
        <v>11</v>
      </c>
      <c r="B72" s="9">
        <v>7450</v>
      </c>
      <c r="C72" s="6">
        <f t="shared" ref="C72:C82" si="83">D72*100/B72</f>
        <v>64.496644295302019</v>
      </c>
      <c r="D72" s="4">
        <f>'[1]12.04-22.05'!I72+'[1]29.05 н'!I72</f>
        <v>4805</v>
      </c>
      <c r="E72" s="4">
        <v>352</v>
      </c>
      <c r="F72" s="38">
        <f t="shared" ref="F72:F82" si="84">E72*100/D72</f>
        <v>7.3257023933402703</v>
      </c>
      <c r="G72" s="7">
        <f t="shared" ref="G72:G81" si="85">H72+I72+J72</f>
        <v>216</v>
      </c>
      <c r="H72" s="4">
        <v>3</v>
      </c>
      <c r="I72" s="4">
        <v>113</v>
      </c>
      <c r="J72" s="4">
        <v>100</v>
      </c>
      <c r="K72" s="35"/>
      <c r="L72" s="4">
        <f t="shared" ref="L72:L81" si="86">M72+N72+O72</f>
        <v>20</v>
      </c>
      <c r="M72" s="4">
        <v>2</v>
      </c>
      <c r="N72" s="4">
        <v>18</v>
      </c>
      <c r="O72" s="4"/>
      <c r="P72" s="14"/>
      <c r="Q72" s="4">
        <f t="shared" ref="Q72:Q81" si="87">R72+S72+T72</f>
        <v>60</v>
      </c>
      <c r="R72" s="4">
        <v>2</v>
      </c>
      <c r="S72" s="4">
        <v>34</v>
      </c>
      <c r="T72" s="4">
        <v>24</v>
      </c>
      <c r="U72" s="14"/>
      <c r="V72" s="4">
        <f t="shared" ref="V72:V81" si="88">W72+X72+Y72</f>
        <v>0</v>
      </c>
      <c r="W72" s="4"/>
      <c r="X72" s="4"/>
      <c r="Y72" s="4"/>
      <c r="Z72" s="43">
        <f t="shared" si="3"/>
        <v>61.363636363636367</v>
      </c>
      <c r="AD72" s="44"/>
    </row>
    <row r="73" spans="1:30" x14ac:dyDescent="0.25">
      <c r="A73" s="3">
        <v>40</v>
      </c>
      <c r="B73" s="9">
        <v>15898</v>
      </c>
      <c r="C73" s="6">
        <f t="shared" si="83"/>
        <v>25.720216379418794</v>
      </c>
      <c r="D73" s="4">
        <f>'[1]12.04-22.05'!I73+'[1]29.05 н'!I73</f>
        <v>4089</v>
      </c>
      <c r="E73" s="4">
        <v>332</v>
      </c>
      <c r="F73" s="38">
        <f t="shared" si="84"/>
        <v>8.119344583027635</v>
      </c>
      <c r="G73" s="7">
        <f t="shared" si="85"/>
        <v>65</v>
      </c>
      <c r="H73" s="4">
        <v>1</v>
      </c>
      <c r="I73" s="4">
        <v>20</v>
      </c>
      <c r="J73" s="4">
        <v>44</v>
      </c>
      <c r="L73" s="4">
        <f t="shared" si="86"/>
        <v>3</v>
      </c>
      <c r="M73" s="4"/>
      <c r="N73" s="4"/>
      <c r="O73" s="4">
        <v>3</v>
      </c>
      <c r="P73" s="14"/>
      <c r="Q73" s="4">
        <f t="shared" si="87"/>
        <v>0</v>
      </c>
      <c r="R73" s="4"/>
      <c r="S73" s="4"/>
      <c r="T73" s="4"/>
      <c r="U73" s="14"/>
      <c r="V73" s="4">
        <f t="shared" si="88"/>
        <v>68</v>
      </c>
      <c r="W73" s="4">
        <f>H73+M73+R73</f>
        <v>1</v>
      </c>
      <c r="X73" s="4">
        <f t="shared" ref="X73:Y73" si="89">I73+N73+S73</f>
        <v>20</v>
      </c>
      <c r="Y73" s="4">
        <f t="shared" si="89"/>
        <v>47</v>
      </c>
      <c r="Z73" s="43">
        <f t="shared" ref="Z73:Z82" si="90">G73*100/E73</f>
        <v>19.578313253012048</v>
      </c>
    </row>
    <row r="74" spans="1:30" x14ac:dyDescent="0.25">
      <c r="A74" s="3">
        <v>41</v>
      </c>
      <c r="B74" s="9">
        <v>9723</v>
      </c>
      <c r="C74" s="6">
        <f t="shared" si="83"/>
        <v>26.802427234392677</v>
      </c>
      <c r="D74" s="4">
        <f>'[1]12.04-22.05'!I74+'[1]29.05 н'!I74</f>
        <v>2606</v>
      </c>
      <c r="E74" s="4">
        <v>56</v>
      </c>
      <c r="F74" s="38">
        <f t="shared" si="84"/>
        <v>2.1488871834228704</v>
      </c>
      <c r="G74" s="7">
        <f t="shared" si="85"/>
        <v>34</v>
      </c>
      <c r="H74" s="4">
        <v>0</v>
      </c>
      <c r="I74" s="4">
        <v>9</v>
      </c>
      <c r="J74" s="4">
        <v>25</v>
      </c>
      <c r="K74" s="35"/>
      <c r="L74" s="4">
        <f t="shared" si="86"/>
        <v>0</v>
      </c>
      <c r="M74" s="4"/>
      <c r="N74" s="4"/>
      <c r="O74" s="4"/>
      <c r="P74" s="14"/>
      <c r="Q74" s="4">
        <f t="shared" si="87"/>
        <v>0</v>
      </c>
      <c r="R74" s="4"/>
      <c r="S74" s="4"/>
      <c r="T74" s="4"/>
      <c r="U74" s="14"/>
      <c r="V74" s="4">
        <f t="shared" si="88"/>
        <v>0</v>
      </c>
      <c r="W74" s="4"/>
      <c r="X74" s="4"/>
      <c r="Y74" s="4"/>
      <c r="Z74" s="43">
        <f t="shared" si="90"/>
        <v>60.714285714285715</v>
      </c>
    </row>
    <row r="75" spans="1:30" x14ac:dyDescent="0.25">
      <c r="A75" s="3">
        <v>42</v>
      </c>
      <c r="B75" s="9">
        <v>9092</v>
      </c>
      <c r="C75" s="6">
        <f t="shared" si="83"/>
        <v>35.723713154421468</v>
      </c>
      <c r="D75" s="4">
        <f>'[1]12.04-22.05'!I75+'[1]29.05 н'!I75</f>
        <v>3248</v>
      </c>
      <c r="E75" s="4">
        <v>86</v>
      </c>
      <c r="F75" s="38">
        <f t="shared" si="84"/>
        <v>2.6477832512315271</v>
      </c>
      <c r="G75" s="7">
        <f t="shared" si="85"/>
        <v>30</v>
      </c>
      <c r="H75" s="4">
        <v>0</v>
      </c>
      <c r="I75" s="4">
        <v>0</v>
      </c>
      <c r="J75" s="4">
        <v>30</v>
      </c>
      <c r="L75" s="4">
        <f t="shared" si="86"/>
        <v>0</v>
      </c>
      <c r="M75" s="4"/>
      <c r="N75" s="4"/>
      <c r="O75" s="4"/>
      <c r="P75" s="14"/>
      <c r="Q75" s="4">
        <f t="shared" si="87"/>
        <v>0</v>
      </c>
      <c r="R75" s="4"/>
      <c r="S75" s="4"/>
      <c r="T75" s="4"/>
      <c r="U75" s="14"/>
      <c r="V75" s="4">
        <f t="shared" si="88"/>
        <v>30</v>
      </c>
      <c r="W75" s="4">
        <f>H75+M75+R75</f>
        <v>0</v>
      </c>
      <c r="X75" s="4">
        <f t="shared" ref="X75:Y75" si="91">I75+N75+S75</f>
        <v>0</v>
      </c>
      <c r="Y75" s="4">
        <f t="shared" si="91"/>
        <v>30</v>
      </c>
      <c r="Z75" s="43">
        <f t="shared" si="90"/>
        <v>34.883720930232556</v>
      </c>
    </row>
    <row r="76" spans="1:30" x14ac:dyDescent="0.25">
      <c r="A76" s="3">
        <v>43</v>
      </c>
      <c r="B76" s="9">
        <v>16525</v>
      </c>
      <c r="C76" s="6">
        <f t="shared" si="83"/>
        <v>26.015128593040846</v>
      </c>
      <c r="D76" s="4">
        <f>'[1]12.04-22.05'!I76+'[1]29.05 н'!I76</f>
        <v>4299</v>
      </c>
      <c r="E76" s="4">
        <v>571</v>
      </c>
      <c r="F76" s="38">
        <f t="shared" si="84"/>
        <v>13.282158641544545</v>
      </c>
      <c r="G76" s="7">
        <f t="shared" si="85"/>
        <v>156</v>
      </c>
      <c r="H76" s="7">
        <v>13</v>
      </c>
      <c r="I76" s="7">
        <v>84</v>
      </c>
      <c r="J76" s="7">
        <v>59</v>
      </c>
      <c r="K76" s="35"/>
      <c r="L76" s="4">
        <f t="shared" si="86"/>
        <v>0</v>
      </c>
      <c r="M76" s="4"/>
      <c r="N76" s="4"/>
      <c r="O76" s="4"/>
      <c r="P76" s="14"/>
      <c r="Q76" s="4">
        <f t="shared" si="87"/>
        <v>0</v>
      </c>
      <c r="R76" s="4"/>
      <c r="S76" s="4"/>
      <c r="T76" s="4"/>
      <c r="U76" s="14"/>
      <c r="V76" s="4">
        <f t="shared" si="88"/>
        <v>0</v>
      </c>
      <c r="W76" s="4"/>
      <c r="X76" s="4"/>
      <c r="Y76" s="4"/>
      <c r="Z76" s="43">
        <f t="shared" si="90"/>
        <v>27.320490367775832</v>
      </c>
    </row>
    <row r="77" spans="1:30" x14ac:dyDescent="0.25">
      <c r="A77" s="3">
        <v>44</v>
      </c>
      <c r="B77" s="9">
        <v>10726</v>
      </c>
      <c r="C77" s="6">
        <f t="shared" si="83"/>
        <v>53.38429983218348</v>
      </c>
      <c r="D77" s="4">
        <f>'[1]12.04-22.05'!I77+'[1]29.05 н'!I77</f>
        <v>5726</v>
      </c>
      <c r="E77" s="4">
        <v>192</v>
      </c>
      <c r="F77" s="38">
        <f t="shared" si="84"/>
        <v>3.3531260915123995</v>
      </c>
      <c r="G77" s="7">
        <f t="shared" si="85"/>
        <v>50</v>
      </c>
      <c r="H77" s="4">
        <v>0</v>
      </c>
      <c r="I77" s="4">
        <v>14</v>
      </c>
      <c r="J77" s="4">
        <v>36</v>
      </c>
      <c r="L77" s="4">
        <f t="shared" si="86"/>
        <v>0</v>
      </c>
      <c r="M77" s="4"/>
      <c r="N77" s="4"/>
      <c r="O77" s="4"/>
      <c r="P77" s="14"/>
      <c r="Q77" s="4">
        <f t="shared" si="87"/>
        <v>0</v>
      </c>
      <c r="R77" s="4"/>
      <c r="S77" s="4"/>
      <c r="T77" s="4"/>
      <c r="U77" s="14"/>
      <c r="V77" s="4">
        <f t="shared" si="88"/>
        <v>50</v>
      </c>
      <c r="W77" s="4">
        <f>H77+M77+R77</f>
        <v>0</v>
      </c>
      <c r="X77" s="4">
        <f t="shared" ref="X77:Y77" si="92">I77+N77+S77</f>
        <v>14</v>
      </c>
      <c r="Y77" s="4">
        <f t="shared" si="92"/>
        <v>36</v>
      </c>
      <c r="Z77" s="43">
        <f t="shared" si="90"/>
        <v>26.041666666666668</v>
      </c>
    </row>
    <row r="78" spans="1:30" x14ac:dyDescent="0.25">
      <c r="A78" s="3">
        <v>45</v>
      </c>
      <c r="B78" s="9">
        <v>11370</v>
      </c>
      <c r="C78" s="6">
        <f t="shared" si="83"/>
        <v>39.604221635883903</v>
      </c>
      <c r="D78" s="4">
        <v>4503</v>
      </c>
      <c r="E78" s="4">
        <v>289</v>
      </c>
      <c r="F78" s="38">
        <f t="shared" si="84"/>
        <v>6.4179435931601159</v>
      </c>
      <c r="G78" s="7">
        <f t="shared" si="85"/>
        <v>132</v>
      </c>
      <c r="H78" s="4">
        <v>26</v>
      </c>
      <c r="I78" s="4">
        <v>34</v>
      </c>
      <c r="J78" s="4">
        <v>72</v>
      </c>
      <c r="K78" s="35"/>
      <c r="L78" s="4">
        <f t="shared" si="86"/>
        <v>13</v>
      </c>
      <c r="M78" s="4">
        <v>0</v>
      </c>
      <c r="N78" s="4">
        <v>5</v>
      </c>
      <c r="O78" s="4">
        <v>8</v>
      </c>
      <c r="P78" s="14"/>
      <c r="Q78" s="4">
        <f t="shared" si="87"/>
        <v>0</v>
      </c>
      <c r="R78" s="4"/>
      <c r="S78" s="4"/>
      <c r="T78" s="4"/>
      <c r="U78" s="14"/>
      <c r="V78" s="4">
        <f t="shared" si="88"/>
        <v>0</v>
      </c>
      <c r="W78" s="4"/>
      <c r="X78" s="4"/>
      <c r="Y78" s="4"/>
      <c r="Z78" s="43">
        <f t="shared" si="90"/>
        <v>45.674740484429066</v>
      </c>
    </row>
    <row r="79" spans="1:30" x14ac:dyDescent="0.25">
      <c r="A79" s="3">
        <v>46</v>
      </c>
      <c r="B79" s="9">
        <v>11853</v>
      </c>
      <c r="C79" s="6">
        <f t="shared" si="83"/>
        <v>26.786467560955032</v>
      </c>
      <c r="D79" s="4">
        <f>'[1]12.04-22.05'!I79+'[1]29.05 н'!I79</f>
        <v>3175</v>
      </c>
      <c r="E79" s="4">
        <v>244</v>
      </c>
      <c r="F79" s="38">
        <f t="shared" si="84"/>
        <v>7.6850393700787398</v>
      </c>
      <c r="G79" s="7">
        <f t="shared" si="85"/>
        <v>193</v>
      </c>
      <c r="H79" s="4">
        <v>0</v>
      </c>
      <c r="I79" s="4">
        <v>5</v>
      </c>
      <c r="J79" s="4">
        <v>188</v>
      </c>
      <c r="L79" s="4">
        <f t="shared" si="86"/>
        <v>0</v>
      </c>
      <c r="M79" s="4"/>
      <c r="N79" s="4"/>
      <c r="O79" s="4"/>
      <c r="P79" s="14"/>
      <c r="Q79" s="4">
        <f t="shared" si="87"/>
        <v>0</v>
      </c>
      <c r="R79" s="4"/>
      <c r="S79" s="4"/>
      <c r="T79" s="4"/>
      <c r="U79" s="14"/>
      <c r="V79" s="4">
        <f t="shared" si="88"/>
        <v>193</v>
      </c>
      <c r="W79" s="4">
        <f>H79+M79+R79</f>
        <v>0</v>
      </c>
      <c r="X79" s="4">
        <f t="shared" ref="X79:Y79" si="93">I79+N79+S79</f>
        <v>5</v>
      </c>
      <c r="Y79" s="4">
        <f t="shared" si="93"/>
        <v>188</v>
      </c>
      <c r="Z79" s="43">
        <f t="shared" si="90"/>
        <v>79.098360655737707</v>
      </c>
    </row>
    <row r="80" spans="1:30" x14ac:dyDescent="0.25">
      <c r="A80" s="3">
        <v>47</v>
      </c>
      <c r="B80" s="9">
        <v>9048</v>
      </c>
      <c r="C80" s="6">
        <f t="shared" si="83"/>
        <v>24.712643678160919</v>
      </c>
      <c r="D80" s="4">
        <f>'[1]12.04-22.05'!I80+'[1]29.05 н'!I80</f>
        <v>2236</v>
      </c>
      <c r="E80" s="4">
        <v>72</v>
      </c>
      <c r="F80" s="38">
        <f t="shared" si="84"/>
        <v>3.2200357781753133</v>
      </c>
      <c r="G80" s="7">
        <f t="shared" si="85"/>
        <v>72</v>
      </c>
      <c r="H80" s="4">
        <v>0</v>
      </c>
      <c r="I80" s="7">
        <v>14</v>
      </c>
      <c r="J80" s="4">
        <v>58</v>
      </c>
      <c r="K80" s="35"/>
      <c r="L80" s="4">
        <f t="shared" si="86"/>
        <v>2</v>
      </c>
      <c r="M80" s="4"/>
      <c r="N80" s="4">
        <v>1</v>
      </c>
      <c r="O80" s="4">
        <v>1</v>
      </c>
      <c r="P80" s="14"/>
      <c r="Q80" s="4">
        <f t="shared" si="87"/>
        <v>0</v>
      </c>
      <c r="R80" s="4"/>
      <c r="S80" s="4"/>
      <c r="T80" s="4"/>
      <c r="U80" s="14"/>
      <c r="V80" s="4">
        <f t="shared" si="88"/>
        <v>0</v>
      </c>
      <c r="W80" s="4"/>
      <c r="X80" s="4"/>
      <c r="Y80" s="4"/>
      <c r="Z80" s="43">
        <f t="shared" si="90"/>
        <v>100</v>
      </c>
    </row>
    <row r="81" spans="1:31" x14ac:dyDescent="0.25">
      <c r="A81" s="3">
        <v>48</v>
      </c>
      <c r="B81" s="9">
        <v>10164</v>
      </c>
      <c r="C81" s="6">
        <f t="shared" si="83"/>
        <v>35.852026761117671</v>
      </c>
      <c r="D81" s="4">
        <f>'[1]12.04-22.05'!I81+'[1]29.05 н'!I81</f>
        <v>3644</v>
      </c>
      <c r="E81" s="4">
        <v>173</v>
      </c>
      <c r="F81" s="38">
        <f t="shared" si="84"/>
        <v>4.747530186608123</v>
      </c>
      <c r="G81" s="7">
        <f t="shared" si="85"/>
        <v>92</v>
      </c>
      <c r="H81" s="4">
        <v>16</v>
      </c>
      <c r="I81" s="4">
        <v>58</v>
      </c>
      <c r="J81" s="4">
        <v>18</v>
      </c>
      <c r="K81" s="35"/>
      <c r="L81" s="4">
        <f t="shared" si="86"/>
        <v>0</v>
      </c>
      <c r="M81" s="4"/>
      <c r="N81" s="4"/>
      <c r="O81" s="4"/>
      <c r="P81" s="14"/>
      <c r="Q81" s="4">
        <f t="shared" si="87"/>
        <v>0</v>
      </c>
      <c r="R81" s="4"/>
      <c r="S81" s="4"/>
      <c r="T81" s="4"/>
      <c r="U81" s="14"/>
      <c r="V81" s="4">
        <f t="shared" si="88"/>
        <v>0</v>
      </c>
      <c r="W81" s="4"/>
      <c r="X81" s="4"/>
      <c r="Y81" s="4"/>
      <c r="Z81" s="43">
        <f t="shared" si="90"/>
        <v>53.179190751445084</v>
      </c>
    </row>
    <row r="82" spans="1:31" x14ac:dyDescent="0.25">
      <c r="A82" s="3" t="s">
        <v>14</v>
      </c>
      <c r="B82" s="10">
        <f>B72+B73+B74+B75+B76+B77+B78+B79+B80+B81</f>
        <v>111849</v>
      </c>
      <c r="C82" s="6">
        <f t="shared" si="83"/>
        <v>34.270310865541937</v>
      </c>
      <c r="D82" s="9">
        <f t="shared" ref="D82:J82" si="94">D72+D73+D74+D75+D76+D77+D78+D79+D80+D81</f>
        <v>38331</v>
      </c>
      <c r="E82" s="9">
        <f t="shared" si="94"/>
        <v>2367</v>
      </c>
      <c r="F82" s="38">
        <f t="shared" si="84"/>
        <v>6.17515848790796</v>
      </c>
      <c r="G82" s="9">
        <f t="shared" si="94"/>
        <v>1040</v>
      </c>
      <c r="H82" s="9">
        <f t="shared" si="94"/>
        <v>59</v>
      </c>
      <c r="I82" s="9">
        <f t="shared" si="94"/>
        <v>351</v>
      </c>
      <c r="J82" s="9">
        <f t="shared" si="94"/>
        <v>630</v>
      </c>
      <c r="L82" s="9">
        <f t="shared" ref="L82:O82" si="95">L72+L73+L74+L75+L76+L77+L78+L79+L80+L81</f>
        <v>38</v>
      </c>
      <c r="M82" s="9">
        <f t="shared" si="95"/>
        <v>2</v>
      </c>
      <c r="N82" s="9">
        <f t="shared" si="95"/>
        <v>24</v>
      </c>
      <c r="O82" s="9">
        <f t="shared" si="95"/>
        <v>12</v>
      </c>
      <c r="P82" s="14"/>
      <c r="Q82" s="9">
        <f t="shared" ref="Q82:T82" si="96">Q72+Q73+Q74+Q75+Q76+Q77+Q78+Q79+Q80+Q81</f>
        <v>60</v>
      </c>
      <c r="R82" s="9">
        <f t="shared" si="96"/>
        <v>2</v>
      </c>
      <c r="S82" s="9">
        <f t="shared" si="96"/>
        <v>34</v>
      </c>
      <c r="T82" s="9">
        <f t="shared" si="96"/>
        <v>24</v>
      </c>
      <c r="U82" s="14"/>
      <c r="V82" s="9">
        <f t="shared" ref="V82:Y82" si="97">V72+V73+V74+V75+V76+V77+V78+V79+V80+V81</f>
        <v>341</v>
      </c>
      <c r="W82" s="9">
        <f t="shared" si="97"/>
        <v>1</v>
      </c>
      <c r="X82" s="9">
        <f t="shared" si="97"/>
        <v>39</v>
      </c>
      <c r="Y82" s="9">
        <f t="shared" si="97"/>
        <v>301</v>
      </c>
      <c r="Z82" s="43">
        <f t="shared" si="90"/>
        <v>43.937473595268273</v>
      </c>
    </row>
    <row r="83" spans="1:31" x14ac:dyDescent="0.25">
      <c r="A83" s="54" t="s">
        <v>24</v>
      </c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1:31" x14ac:dyDescent="0.25">
      <c r="A84" s="22" t="s">
        <v>11</v>
      </c>
      <c r="B84" s="9">
        <v>20073</v>
      </c>
      <c r="C84" s="6">
        <f t="shared" ref="C84:C94" si="98">D84*100/B84</f>
        <v>26.388681313206796</v>
      </c>
      <c r="D84" s="4">
        <f>'[1]12.04-22.05'!I84+'[1]29.05 н'!I84</f>
        <v>5297</v>
      </c>
      <c r="E84" s="4">
        <v>290</v>
      </c>
      <c r="F84" s="38">
        <f t="shared" ref="F84:F94" si="99">E84*100/D84</f>
        <v>5.4747970549367571</v>
      </c>
      <c r="G84" s="7">
        <f t="shared" ref="G84:G93" si="100">H84+I84+J84</f>
        <v>290</v>
      </c>
      <c r="H84" s="4">
        <v>55</v>
      </c>
      <c r="I84" s="4">
        <v>162</v>
      </c>
      <c r="J84" s="7">
        <v>73</v>
      </c>
      <c r="L84" s="4">
        <f t="shared" ref="L84:L93" si="101">M84+N84+O84</f>
        <v>5</v>
      </c>
      <c r="M84" s="4"/>
      <c r="N84" s="4"/>
      <c r="O84" s="4">
        <v>5</v>
      </c>
      <c r="P84" s="14"/>
      <c r="Q84" s="4">
        <f t="shared" ref="Q84:Q93" si="102">R84+S84+T84</f>
        <v>17</v>
      </c>
      <c r="R84" s="4"/>
      <c r="S84" s="4"/>
      <c r="T84" s="4">
        <v>17</v>
      </c>
      <c r="U84" s="14"/>
      <c r="V84" s="4">
        <f t="shared" ref="V84:V93" si="103">W84+X84+Y84</f>
        <v>312</v>
      </c>
      <c r="W84" s="4">
        <f t="shared" ref="W84:Y93" si="104">H84+M84+R84</f>
        <v>55</v>
      </c>
      <c r="X84" s="4">
        <f t="shared" si="104"/>
        <v>162</v>
      </c>
      <c r="Y84" s="4">
        <f t="shared" si="104"/>
        <v>95</v>
      </c>
      <c r="Z84" s="43">
        <f t="shared" ref="Z84:Z94" si="105">G84*100/E84</f>
        <v>100</v>
      </c>
      <c r="AD84" s="44"/>
      <c r="AE84" s="1">
        <v>1000</v>
      </c>
    </row>
    <row r="85" spans="1:31" x14ac:dyDescent="0.25">
      <c r="A85" s="22">
        <v>49</v>
      </c>
      <c r="B85" s="9">
        <v>8321</v>
      </c>
      <c r="C85" s="6">
        <f t="shared" si="98"/>
        <v>55.113568080759521</v>
      </c>
      <c r="D85" s="4">
        <f>'[1]12.04-22.05'!I85+'[1]29.05 н'!I85</f>
        <v>4586</v>
      </c>
      <c r="E85" s="4">
        <v>165</v>
      </c>
      <c r="F85" s="38">
        <f t="shared" si="99"/>
        <v>3.5979066724814652</v>
      </c>
      <c r="G85" s="7">
        <f t="shared" si="100"/>
        <v>127</v>
      </c>
      <c r="H85" s="4">
        <v>25</v>
      </c>
      <c r="I85" s="4">
        <v>76</v>
      </c>
      <c r="J85" s="4">
        <v>26</v>
      </c>
      <c r="L85" s="4">
        <f t="shared" si="101"/>
        <v>4</v>
      </c>
      <c r="M85" s="4"/>
      <c r="N85" s="4"/>
      <c r="O85" s="4">
        <v>4</v>
      </c>
      <c r="P85" s="14"/>
      <c r="Q85" s="4">
        <f t="shared" si="102"/>
        <v>10</v>
      </c>
      <c r="R85" s="4"/>
      <c r="S85" s="4"/>
      <c r="T85" s="4">
        <v>10</v>
      </c>
      <c r="U85" s="14"/>
      <c r="V85" s="4">
        <f t="shared" si="103"/>
        <v>141</v>
      </c>
      <c r="W85" s="4">
        <f t="shared" si="104"/>
        <v>25</v>
      </c>
      <c r="X85" s="4">
        <f t="shared" si="104"/>
        <v>76</v>
      </c>
      <c r="Y85" s="4">
        <f t="shared" si="104"/>
        <v>40</v>
      </c>
      <c r="Z85" s="43">
        <f t="shared" si="105"/>
        <v>76.969696969696969</v>
      </c>
    </row>
    <row r="86" spans="1:31" x14ac:dyDescent="0.25">
      <c r="A86" s="22">
        <v>50</v>
      </c>
      <c r="B86" s="9">
        <v>11053</v>
      </c>
      <c r="C86" s="6">
        <f t="shared" si="98"/>
        <v>32.778431195150638</v>
      </c>
      <c r="D86" s="4">
        <f>'[1]12.04-22.05'!I86+'[1]29.05 н'!I86</f>
        <v>3623</v>
      </c>
      <c r="E86" s="4">
        <v>139</v>
      </c>
      <c r="F86" s="38">
        <f t="shared" si="99"/>
        <v>3.8365995031741651</v>
      </c>
      <c r="G86" s="7">
        <f t="shared" si="100"/>
        <v>77</v>
      </c>
      <c r="H86" s="4">
        <v>8</v>
      </c>
      <c r="I86" s="4">
        <v>37</v>
      </c>
      <c r="J86" s="4">
        <v>32</v>
      </c>
      <c r="L86" s="4">
        <f t="shared" si="101"/>
        <v>10</v>
      </c>
      <c r="M86" s="4">
        <v>2</v>
      </c>
      <c r="N86" s="4">
        <v>4</v>
      </c>
      <c r="O86" s="4">
        <v>4</v>
      </c>
      <c r="P86" s="14"/>
      <c r="Q86" s="4">
        <f t="shared" si="102"/>
        <v>23</v>
      </c>
      <c r="R86" s="4"/>
      <c r="S86" s="4">
        <v>23</v>
      </c>
      <c r="T86" s="4"/>
      <c r="U86" s="14"/>
      <c r="V86" s="4">
        <f t="shared" si="103"/>
        <v>110</v>
      </c>
      <c r="W86" s="4">
        <f t="shared" si="104"/>
        <v>10</v>
      </c>
      <c r="X86" s="4">
        <f t="shared" si="104"/>
        <v>64</v>
      </c>
      <c r="Y86" s="4">
        <f t="shared" si="104"/>
        <v>36</v>
      </c>
      <c r="Z86" s="43">
        <f t="shared" si="105"/>
        <v>55.39568345323741</v>
      </c>
    </row>
    <row r="87" spans="1:31" x14ac:dyDescent="0.25">
      <c r="A87" s="22">
        <v>51</v>
      </c>
      <c r="B87" s="9">
        <v>12673</v>
      </c>
      <c r="C87" s="6">
        <f t="shared" si="98"/>
        <v>58.541781740708593</v>
      </c>
      <c r="D87" s="4">
        <v>7419</v>
      </c>
      <c r="E87" s="4">
        <v>890</v>
      </c>
      <c r="F87" s="38">
        <f t="shared" si="99"/>
        <v>11.996225906456395</v>
      </c>
      <c r="G87" s="7">
        <f t="shared" si="100"/>
        <v>92</v>
      </c>
      <c r="H87" s="4">
        <v>10</v>
      </c>
      <c r="I87" s="4">
        <v>16</v>
      </c>
      <c r="J87" s="4">
        <v>66</v>
      </c>
      <c r="L87" s="4">
        <f t="shared" si="101"/>
        <v>4</v>
      </c>
      <c r="M87" s="4"/>
      <c r="N87" s="4"/>
      <c r="O87" s="4">
        <v>4</v>
      </c>
      <c r="P87" s="14"/>
      <c r="Q87" s="4">
        <f t="shared" si="102"/>
        <v>57</v>
      </c>
      <c r="R87" s="4">
        <v>10</v>
      </c>
      <c r="S87" s="4">
        <v>13</v>
      </c>
      <c r="T87" s="4">
        <v>34</v>
      </c>
      <c r="U87" s="14"/>
      <c r="V87" s="4">
        <f t="shared" si="103"/>
        <v>153</v>
      </c>
      <c r="W87" s="4">
        <f t="shared" si="104"/>
        <v>20</v>
      </c>
      <c r="X87" s="4">
        <f t="shared" si="104"/>
        <v>29</v>
      </c>
      <c r="Y87" s="4">
        <f t="shared" si="104"/>
        <v>104</v>
      </c>
      <c r="Z87" s="43">
        <f t="shared" si="105"/>
        <v>10.337078651685394</v>
      </c>
    </row>
    <row r="88" spans="1:31" x14ac:dyDescent="0.25">
      <c r="A88" s="22">
        <v>52</v>
      </c>
      <c r="B88" s="9">
        <v>23950</v>
      </c>
      <c r="C88" s="6">
        <f t="shared" si="98"/>
        <v>28.755741127348642</v>
      </c>
      <c r="D88" s="4">
        <f>'[1]12.04-22.05'!I88+'[1]29.05 н'!I88</f>
        <v>6887</v>
      </c>
      <c r="E88" s="4">
        <v>691</v>
      </c>
      <c r="F88" s="38">
        <f t="shared" si="99"/>
        <v>10.03339625381153</v>
      </c>
      <c r="G88" s="7">
        <f t="shared" si="100"/>
        <v>131</v>
      </c>
      <c r="H88" s="4">
        <v>0</v>
      </c>
      <c r="I88" s="4">
        <v>30</v>
      </c>
      <c r="J88" s="4">
        <v>101</v>
      </c>
      <c r="L88" s="4">
        <f t="shared" si="101"/>
        <v>0</v>
      </c>
      <c r="M88" s="4"/>
      <c r="N88" s="4"/>
      <c r="O88" s="4">
        <v>0</v>
      </c>
      <c r="P88" s="14"/>
      <c r="Q88" s="4">
        <f t="shared" si="102"/>
        <v>0</v>
      </c>
      <c r="R88" s="4"/>
      <c r="S88" s="4"/>
      <c r="T88" s="4"/>
      <c r="U88" s="14"/>
      <c r="V88" s="4">
        <f t="shared" si="103"/>
        <v>131</v>
      </c>
      <c r="W88" s="4">
        <f t="shared" si="104"/>
        <v>0</v>
      </c>
      <c r="X88" s="4">
        <f t="shared" si="104"/>
        <v>30</v>
      </c>
      <c r="Y88" s="4">
        <f t="shared" si="104"/>
        <v>101</v>
      </c>
      <c r="Z88" s="43">
        <f t="shared" si="105"/>
        <v>18.958031837916064</v>
      </c>
    </row>
    <row r="89" spans="1:31" x14ac:dyDescent="0.25">
      <c r="A89" s="22">
        <v>53</v>
      </c>
      <c r="B89" s="9">
        <v>10612</v>
      </c>
      <c r="C89" s="6">
        <f t="shared" si="98"/>
        <v>53.618545043347154</v>
      </c>
      <c r="D89" s="4">
        <f>'[1]12.04-22.05'!I89+'[1]29.05 н'!I89</f>
        <v>5690</v>
      </c>
      <c r="E89" s="4">
        <v>297</v>
      </c>
      <c r="F89" s="38">
        <f t="shared" si="99"/>
        <v>5.219683655536028</v>
      </c>
      <c r="G89" s="7">
        <f t="shared" si="100"/>
        <v>13</v>
      </c>
      <c r="H89" s="4">
        <v>6</v>
      </c>
      <c r="I89" s="4">
        <v>4</v>
      </c>
      <c r="J89" s="4">
        <v>3</v>
      </c>
      <c r="L89" s="4">
        <f t="shared" si="101"/>
        <v>0</v>
      </c>
      <c r="M89" s="4"/>
      <c r="N89" s="4"/>
      <c r="O89" s="4">
        <v>0</v>
      </c>
      <c r="P89" s="14"/>
      <c r="Q89" s="4">
        <f t="shared" si="102"/>
        <v>0</v>
      </c>
      <c r="R89" s="4"/>
      <c r="S89" s="4"/>
      <c r="T89" s="4"/>
      <c r="U89" s="14"/>
      <c r="V89" s="4">
        <f t="shared" si="103"/>
        <v>13</v>
      </c>
      <c r="W89" s="4">
        <f t="shared" si="104"/>
        <v>6</v>
      </c>
      <c r="X89" s="4">
        <f t="shared" si="104"/>
        <v>4</v>
      </c>
      <c r="Y89" s="4">
        <f t="shared" si="104"/>
        <v>3</v>
      </c>
      <c r="Z89" s="43">
        <f t="shared" si="105"/>
        <v>4.3771043771043772</v>
      </c>
    </row>
    <row r="90" spans="1:31" x14ac:dyDescent="0.25">
      <c r="A90" s="22">
        <v>54</v>
      </c>
      <c r="B90" s="9">
        <v>14528</v>
      </c>
      <c r="C90" s="6">
        <f t="shared" si="98"/>
        <v>42.104900881057269</v>
      </c>
      <c r="D90" s="4">
        <f>'[1]12.04-22.05'!I90+'[1]29.05 н'!I90</f>
        <v>6117</v>
      </c>
      <c r="E90" s="4">
        <v>220</v>
      </c>
      <c r="F90" s="38">
        <f t="shared" si="99"/>
        <v>3.5965342488147787</v>
      </c>
      <c r="G90" s="7">
        <f t="shared" si="100"/>
        <v>60</v>
      </c>
      <c r="H90" s="4">
        <v>4</v>
      </c>
      <c r="I90" s="4">
        <v>0</v>
      </c>
      <c r="J90" s="4">
        <v>56</v>
      </c>
      <c r="L90" s="4">
        <f t="shared" si="101"/>
        <v>28</v>
      </c>
      <c r="M90" s="4"/>
      <c r="N90" s="4"/>
      <c r="O90" s="4">
        <v>28</v>
      </c>
      <c r="P90" s="14"/>
      <c r="Q90" s="4">
        <f t="shared" si="102"/>
        <v>4</v>
      </c>
      <c r="R90" s="4">
        <v>4</v>
      </c>
      <c r="S90" s="4"/>
      <c r="T90" s="4"/>
      <c r="U90" s="14"/>
      <c r="V90" s="4">
        <f t="shared" si="103"/>
        <v>92</v>
      </c>
      <c r="W90" s="4">
        <f t="shared" si="104"/>
        <v>8</v>
      </c>
      <c r="X90" s="4">
        <f t="shared" si="104"/>
        <v>0</v>
      </c>
      <c r="Y90" s="4">
        <f t="shared" si="104"/>
        <v>84</v>
      </c>
      <c r="Z90" s="43">
        <f t="shared" si="105"/>
        <v>27.272727272727273</v>
      </c>
    </row>
    <row r="91" spans="1:31" x14ac:dyDescent="0.25">
      <c r="A91" s="22">
        <v>55</v>
      </c>
      <c r="B91" s="9">
        <v>12323</v>
      </c>
      <c r="C91" s="6">
        <f t="shared" si="98"/>
        <v>44.664448592063621</v>
      </c>
      <c r="D91" s="4">
        <f>'[1]12.04-22.05'!I91+'[1]29.05 н'!I91</f>
        <v>5504</v>
      </c>
      <c r="E91" s="4">
        <v>290</v>
      </c>
      <c r="F91" s="38">
        <f t="shared" si="99"/>
        <v>5.2688953488372094</v>
      </c>
      <c r="G91" s="7">
        <f t="shared" si="100"/>
        <v>109</v>
      </c>
      <c r="H91" s="4">
        <v>25</v>
      </c>
      <c r="I91" s="4">
        <v>30</v>
      </c>
      <c r="J91" s="4">
        <v>54</v>
      </c>
      <c r="L91" s="4">
        <f t="shared" si="101"/>
        <v>5</v>
      </c>
      <c r="M91" s="4">
        <v>1</v>
      </c>
      <c r="N91" s="4"/>
      <c r="O91" s="4">
        <v>4</v>
      </c>
      <c r="P91" s="14"/>
      <c r="Q91" s="4">
        <f t="shared" si="102"/>
        <v>0</v>
      </c>
      <c r="R91" s="4"/>
      <c r="S91" s="4"/>
      <c r="T91" s="4"/>
      <c r="U91" s="14"/>
      <c r="V91" s="4">
        <f t="shared" si="103"/>
        <v>114</v>
      </c>
      <c r="W91" s="4">
        <f t="shared" si="104"/>
        <v>26</v>
      </c>
      <c r="X91" s="4">
        <f t="shared" si="104"/>
        <v>30</v>
      </c>
      <c r="Y91" s="4">
        <f t="shared" si="104"/>
        <v>58</v>
      </c>
      <c r="Z91" s="43">
        <f t="shared" si="105"/>
        <v>37.586206896551722</v>
      </c>
    </row>
    <row r="92" spans="1:31" x14ac:dyDescent="0.25">
      <c r="A92" s="22">
        <v>56</v>
      </c>
      <c r="B92" s="9">
        <v>12630</v>
      </c>
      <c r="C92" s="6">
        <f t="shared" si="98"/>
        <v>31.821060965954079</v>
      </c>
      <c r="D92" s="4">
        <f>'[1]12.04-22.05'!I92+'[1]29.05 н'!I92</f>
        <v>4019</v>
      </c>
      <c r="E92" s="4">
        <v>227</v>
      </c>
      <c r="F92" s="38">
        <f t="shared" si="99"/>
        <v>5.6481711868624034</v>
      </c>
      <c r="G92" s="7">
        <f t="shared" si="100"/>
        <v>124</v>
      </c>
      <c r="H92" s="4">
        <v>24</v>
      </c>
      <c r="I92" s="4">
        <v>70</v>
      </c>
      <c r="J92" s="4">
        <v>30</v>
      </c>
      <c r="L92" s="4">
        <f t="shared" si="101"/>
        <v>4</v>
      </c>
      <c r="M92" s="4"/>
      <c r="N92" s="4"/>
      <c r="O92" s="4">
        <v>4</v>
      </c>
      <c r="P92" s="14"/>
      <c r="Q92" s="4">
        <f t="shared" si="102"/>
        <v>0</v>
      </c>
      <c r="R92" s="4"/>
      <c r="S92" s="4"/>
      <c r="T92" s="4"/>
      <c r="U92" s="14"/>
      <c r="V92" s="4">
        <f t="shared" si="103"/>
        <v>128</v>
      </c>
      <c r="W92" s="4">
        <f t="shared" si="104"/>
        <v>24</v>
      </c>
      <c r="X92" s="4">
        <f t="shared" si="104"/>
        <v>70</v>
      </c>
      <c r="Y92" s="4">
        <f t="shared" si="104"/>
        <v>34</v>
      </c>
      <c r="Z92" s="43">
        <f t="shared" si="105"/>
        <v>54.625550660792953</v>
      </c>
    </row>
    <row r="93" spans="1:31" x14ac:dyDescent="0.25">
      <c r="A93" s="22">
        <v>64</v>
      </c>
      <c r="B93" s="9">
        <v>7808</v>
      </c>
      <c r="C93" s="6">
        <f t="shared" si="98"/>
        <v>67.712602459016395</v>
      </c>
      <c r="D93" s="4">
        <f>'[1]12.04-22.05'!I93+'[1]29.05 н'!I93</f>
        <v>5287</v>
      </c>
      <c r="E93" s="4">
        <v>290</v>
      </c>
      <c r="F93" s="38">
        <f t="shared" si="99"/>
        <v>5.4851522602610174</v>
      </c>
      <c r="G93" s="7">
        <f t="shared" si="100"/>
        <v>290</v>
      </c>
      <c r="H93" s="4">
        <v>55</v>
      </c>
      <c r="I93" s="4">
        <v>162</v>
      </c>
      <c r="J93" s="4">
        <v>73</v>
      </c>
      <c r="L93" s="4">
        <f t="shared" si="101"/>
        <v>15</v>
      </c>
      <c r="M93" s="4"/>
      <c r="N93" s="4"/>
      <c r="O93" s="4">
        <v>15</v>
      </c>
      <c r="P93" s="14"/>
      <c r="Q93" s="4">
        <f t="shared" si="102"/>
        <v>199</v>
      </c>
      <c r="R93" s="4">
        <v>148</v>
      </c>
      <c r="S93" s="4">
        <v>48</v>
      </c>
      <c r="T93" s="4">
        <v>3</v>
      </c>
      <c r="U93" s="14"/>
      <c r="V93" s="4">
        <f t="shared" si="103"/>
        <v>504</v>
      </c>
      <c r="W93" s="4">
        <f t="shared" si="104"/>
        <v>203</v>
      </c>
      <c r="X93" s="4">
        <f t="shared" si="104"/>
        <v>210</v>
      </c>
      <c r="Y93" s="4">
        <f t="shared" si="104"/>
        <v>91</v>
      </c>
      <c r="Z93" s="43">
        <f t="shared" si="105"/>
        <v>100</v>
      </c>
    </row>
    <row r="94" spans="1:31" x14ac:dyDescent="0.25">
      <c r="A94" s="22" t="s">
        <v>14</v>
      </c>
      <c r="B94" s="10">
        <f>B84+B85+B86+B87+B88+B89+B90+B91+B92+B93</f>
        <v>133971</v>
      </c>
      <c r="C94" s="6">
        <f t="shared" si="98"/>
        <v>40.627449224085808</v>
      </c>
      <c r="D94" s="9">
        <f t="shared" ref="D94:J94" si="106">D84+D85+D86+D87+D88+D89+D90+D91+D92+D93</f>
        <v>54429</v>
      </c>
      <c r="E94" s="9">
        <f t="shared" si="106"/>
        <v>3499</v>
      </c>
      <c r="F94" s="38">
        <f t="shared" si="99"/>
        <v>6.4285583053151809</v>
      </c>
      <c r="G94" s="9">
        <f t="shared" si="106"/>
        <v>1313</v>
      </c>
      <c r="H94" s="9">
        <f t="shared" si="106"/>
        <v>212</v>
      </c>
      <c r="I94" s="9">
        <f t="shared" si="106"/>
        <v>587</v>
      </c>
      <c r="J94" s="9">
        <f t="shared" si="106"/>
        <v>514</v>
      </c>
      <c r="L94" s="9">
        <f t="shared" ref="L94:N94" si="107">L84+L85+L86+L87+L88+L89+L90+L91+L92+L93</f>
        <v>75</v>
      </c>
      <c r="M94" s="9">
        <f t="shared" si="107"/>
        <v>3</v>
      </c>
      <c r="N94" s="9">
        <f t="shared" si="107"/>
        <v>4</v>
      </c>
      <c r="O94" s="9">
        <f>O84+O85+O86+O87+O88+O89+O90+O91+O92+O93</f>
        <v>68</v>
      </c>
      <c r="P94" s="14"/>
      <c r="Q94" s="9">
        <f t="shared" ref="Q94:S94" si="108">Q84+Q85+Q86+Q87+Q88+Q89+Q90+Q91+Q92+Q93</f>
        <v>310</v>
      </c>
      <c r="R94" s="9">
        <f t="shared" si="108"/>
        <v>162</v>
      </c>
      <c r="S94" s="9">
        <f t="shared" si="108"/>
        <v>84</v>
      </c>
      <c r="T94" s="9">
        <f>T84+T85+T86+T87+T88+T89+T90+T91+T92+T93</f>
        <v>64</v>
      </c>
      <c r="U94" s="14"/>
      <c r="V94" s="9">
        <f t="shared" ref="V94:X94" si="109">V84+V85+V86+V87+V88+V89+V90+V91+V92+V93</f>
        <v>1698</v>
      </c>
      <c r="W94" s="9">
        <f t="shared" si="109"/>
        <v>377</v>
      </c>
      <c r="X94" s="9">
        <f t="shared" si="109"/>
        <v>675</v>
      </c>
      <c r="Y94" s="9">
        <f>Y84+Y85+Y86+Y87+Y88+Y89+Y90+Y91+Y92+Y93</f>
        <v>646</v>
      </c>
      <c r="Z94" s="43">
        <f t="shared" si="105"/>
        <v>37.525007144898545</v>
      </c>
    </row>
    <row r="95" spans="1:31" x14ac:dyDescent="0.25">
      <c r="A95" s="55" t="s">
        <v>25</v>
      </c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31" x14ac:dyDescent="0.25">
      <c r="A96" s="23" t="s">
        <v>11</v>
      </c>
      <c r="B96" s="9"/>
      <c r="C96" s="5"/>
      <c r="D96" s="4"/>
      <c r="E96" s="4"/>
      <c r="F96" s="4"/>
      <c r="G96" s="4"/>
      <c r="H96" s="14"/>
      <c r="I96" s="14"/>
      <c r="J96" s="14"/>
      <c r="L96" s="4"/>
      <c r="M96" s="14"/>
      <c r="N96" s="14"/>
      <c r="O96" s="14"/>
      <c r="P96" s="14"/>
      <c r="Q96" s="4"/>
      <c r="R96" s="14"/>
      <c r="S96" s="14"/>
      <c r="T96" s="14"/>
      <c r="U96" s="14"/>
      <c r="V96" s="4"/>
      <c r="W96" s="14"/>
      <c r="X96" s="14"/>
      <c r="Y96" s="14"/>
      <c r="Z96" s="14"/>
    </row>
    <row r="97" spans="1:30" x14ac:dyDescent="0.25">
      <c r="A97" s="23">
        <v>57</v>
      </c>
      <c r="B97" s="9">
        <v>6495</v>
      </c>
      <c r="C97" s="6">
        <f>D97*100/B97</f>
        <v>47.421093148575828</v>
      </c>
      <c r="D97" s="4">
        <f>'[1]12.04-22.05'!I97+'[1]29.05 н'!I97</f>
        <v>3080</v>
      </c>
      <c r="E97" s="4">
        <v>230</v>
      </c>
      <c r="F97" s="38">
        <f>E97*100/D97</f>
        <v>7.4675324675324672</v>
      </c>
      <c r="G97" s="7">
        <f t="shared" ref="G97:G100" si="110">H97+I97+J97</f>
        <v>230</v>
      </c>
      <c r="H97" s="4">
        <v>9</v>
      </c>
      <c r="I97" s="4">
        <v>155</v>
      </c>
      <c r="J97" s="4">
        <v>66</v>
      </c>
      <c r="L97" s="4">
        <f t="shared" ref="L97:L100" si="111">M97+N97+O97</f>
        <v>0</v>
      </c>
      <c r="M97" s="4"/>
      <c r="N97" s="4"/>
      <c r="O97" s="4"/>
      <c r="P97" s="14"/>
      <c r="Q97" s="4">
        <f t="shared" ref="Q97:Q100" si="112">R97+S97+T97</f>
        <v>5</v>
      </c>
      <c r="R97" s="4"/>
      <c r="S97" s="4"/>
      <c r="T97" s="4">
        <v>5</v>
      </c>
      <c r="U97" s="14"/>
      <c r="V97" s="4">
        <f t="shared" ref="V97:V100" si="113">W97+X97+Y97</f>
        <v>235</v>
      </c>
      <c r="W97" s="4">
        <f t="shared" ref="W97:Y100" si="114">H97+M97+R97</f>
        <v>9</v>
      </c>
      <c r="X97" s="4">
        <f t="shared" si="114"/>
        <v>155</v>
      </c>
      <c r="Y97" s="4">
        <f t="shared" si="114"/>
        <v>71</v>
      </c>
      <c r="Z97" s="43">
        <f t="shared" ref="Z97:Z101" si="115">G97*100/E97</f>
        <v>100</v>
      </c>
    </row>
    <row r="98" spans="1:30" x14ac:dyDescent="0.25">
      <c r="A98" s="23">
        <v>58</v>
      </c>
      <c r="B98" s="9">
        <v>8992</v>
      </c>
      <c r="C98" s="6">
        <f>D98*100/B98</f>
        <v>41.370106761565836</v>
      </c>
      <c r="D98" s="4">
        <f>'[1]12.04-22.05'!I98+'[1]29.05 н'!I98</f>
        <v>3720</v>
      </c>
      <c r="E98" s="4">
        <v>325</v>
      </c>
      <c r="F98" s="38">
        <f>E98*100/D98</f>
        <v>8.736559139784946</v>
      </c>
      <c r="G98" s="7">
        <f t="shared" si="110"/>
        <v>216</v>
      </c>
      <c r="H98" s="4">
        <v>0</v>
      </c>
      <c r="I98" s="4">
        <v>189</v>
      </c>
      <c r="J98" s="4">
        <v>27</v>
      </c>
      <c r="L98" s="4">
        <f t="shared" si="111"/>
        <v>12</v>
      </c>
      <c r="M98" s="4"/>
      <c r="N98" s="4">
        <v>10</v>
      </c>
      <c r="O98" s="4">
        <v>2</v>
      </c>
      <c r="P98" s="14"/>
      <c r="Q98" s="4">
        <f t="shared" si="112"/>
        <v>159</v>
      </c>
      <c r="R98" s="4"/>
      <c r="S98" s="4">
        <v>138</v>
      </c>
      <c r="T98" s="4">
        <v>21</v>
      </c>
      <c r="U98" s="14"/>
      <c r="V98" s="4">
        <f t="shared" si="113"/>
        <v>387</v>
      </c>
      <c r="W98" s="4">
        <f t="shared" si="114"/>
        <v>0</v>
      </c>
      <c r="X98" s="4">
        <f t="shared" si="114"/>
        <v>337</v>
      </c>
      <c r="Y98" s="4">
        <f t="shared" si="114"/>
        <v>50</v>
      </c>
      <c r="Z98" s="43">
        <f t="shared" si="115"/>
        <v>66.461538461538467</v>
      </c>
    </row>
    <row r="99" spans="1:30" x14ac:dyDescent="0.25">
      <c r="A99" s="23">
        <v>59</v>
      </c>
      <c r="B99" s="9">
        <v>10587</v>
      </c>
      <c r="C99" s="6">
        <f>D99*100/B99</f>
        <v>54.30244639652404</v>
      </c>
      <c r="D99" s="4">
        <f>'[1]12.04-22.05'!I99+'[1]29.05 н'!I99</f>
        <v>5749</v>
      </c>
      <c r="E99" s="4">
        <v>616</v>
      </c>
      <c r="F99" s="38">
        <f>E99*100/D99</f>
        <v>10.71490694033745</v>
      </c>
      <c r="G99" s="7">
        <f t="shared" si="110"/>
        <v>482</v>
      </c>
      <c r="H99" s="4">
        <v>0</v>
      </c>
      <c r="I99" s="4">
        <v>454</v>
      </c>
      <c r="J99" s="4">
        <v>28</v>
      </c>
      <c r="L99" s="4">
        <f t="shared" si="111"/>
        <v>0</v>
      </c>
      <c r="M99" s="4"/>
      <c r="N99" s="4"/>
      <c r="O99" s="4"/>
      <c r="P99" s="14"/>
      <c r="Q99" s="4">
        <f t="shared" si="112"/>
        <v>10</v>
      </c>
      <c r="R99" s="4"/>
      <c r="S99" s="4">
        <v>9</v>
      </c>
      <c r="T99" s="4">
        <v>1</v>
      </c>
      <c r="U99" s="14"/>
      <c r="V99" s="4">
        <f t="shared" si="113"/>
        <v>492</v>
      </c>
      <c r="W99" s="4">
        <f t="shared" si="114"/>
        <v>0</v>
      </c>
      <c r="X99" s="4">
        <f t="shared" si="114"/>
        <v>463</v>
      </c>
      <c r="Y99" s="4">
        <f t="shared" si="114"/>
        <v>29</v>
      </c>
      <c r="Z99" s="43">
        <f t="shared" si="115"/>
        <v>78.246753246753244</v>
      </c>
    </row>
    <row r="100" spans="1:30" x14ac:dyDescent="0.25">
      <c r="A100" s="23">
        <v>60</v>
      </c>
      <c r="B100" s="9">
        <v>6159</v>
      </c>
      <c r="C100" s="6">
        <f>D100*100/B100</f>
        <v>62.623802565351518</v>
      </c>
      <c r="D100" s="4">
        <f>'[1]12.04-22.05'!I100+'[1]29.05 н'!I100</f>
        <v>3857</v>
      </c>
      <c r="E100" s="4">
        <v>294</v>
      </c>
      <c r="F100" s="38">
        <f>E100*100/D100</f>
        <v>7.6225045372050815</v>
      </c>
      <c r="G100" s="7">
        <f t="shared" si="110"/>
        <v>294</v>
      </c>
      <c r="H100" s="4">
        <v>3</v>
      </c>
      <c r="I100" s="4">
        <v>276</v>
      </c>
      <c r="J100" s="4">
        <v>15</v>
      </c>
      <c r="L100" s="4">
        <f t="shared" si="111"/>
        <v>9</v>
      </c>
      <c r="M100" s="4"/>
      <c r="N100" s="4">
        <v>8</v>
      </c>
      <c r="O100" s="4">
        <v>1</v>
      </c>
      <c r="P100" s="14"/>
      <c r="Q100" s="4">
        <f t="shared" si="112"/>
        <v>16</v>
      </c>
      <c r="R100" s="4">
        <v>14</v>
      </c>
      <c r="S100" s="4">
        <v>1</v>
      </c>
      <c r="T100" s="4">
        <v>1</v>
      </c>
      <c r="U100" s="14"/>
      <c r="V100" s="4">
        <f t="shared" si="113"/>
        <v>319</v>
      </c>
      <c r="W100" s="4">
        <f t="shared" si="114"/>
        <v>17</v>
      </c>
      <c r="X100" s="4">
        <f t="shared" si="114"/>
        <v>285</v>
      </c>
      <c r="Y100" s="4">
        <f t="shared" si="114"/>
        <v>17</v>
      </c>
      <c r="Z100" s="43">
        <f t="shared" si="115"/>
        <v>100</v>
      </c>
    </row>
    <row r="101" spans="1:30" x14ac:dyDescent="0.25">
      <c r="A101" s="23" t="s">
        <v>14</v>
      </c>
      <c r="B101" s="10">
        <f>B96+B97+B98+B99+B100</f>
        <v>32233</v>
      </c>
      <c r="C101" s="6">
        <f>D101*100/B101</f>
        <v>50.89814786088791</v>
      </c>
      <c r="D101" s="9">
        <f t="shared" ref="D101:Y101" si="116">D96+D97+D98+D99+D100</f>
        <v>16406</v>
      </c>
      <c r="E101" s="9">
        <f t="shared" si="116"/>
        <v>1465</v>
      </c>
      <c r="F101" s="38">
        <f>E101*100/D101</f>
        <v>8.9296598805315135</v>
      </c>
      <c r="G101" s="9">
        <f t="shared" si="116"/>
        <v>1222</v>
      </c>
      <c r="H101" s="9">
        <f t="shared" si="116"/>
        <v>12</v>
      </c>
      <c r="I101" s="9">
        <f t="shared" si="116"/>
        <v>1074</v>
      </c>
      <c r="J101" s="9">
        <f t="shared" si="116"/>
        <v>136</v>
      </c>
      <c r="K101" s="9">
        <f t="shared" si="116"/>
        <v>0</v>
      </c>
      <c r="L101" s="9">
        <f t="shared" si="116"/>
        <v>21</v>
      </c>
      <c r="M101" s="9">
        <f t="shared" si="116"/>
        <v>0</v>
      </c>
      <c r="N101" s="9">
        <f t="shared" si="116"/>
        <v>18</v>
      </c>
      <c r="O101" s="9">
        <f t="shared" si="116"/>
        <v>3</v>
      </c>
      <c r="P101" s="9">
        <f t="shared" si="116"/>
        <v>0</v>
      </c>
      <c r="Q101" s="9">
        <f t="shared" si="116"/>
        <v>190</v>
      </c>
      <c r="R101" s="9">
        <f t="shared" si="116"/>
        <v>14</v>
      </c>
      <c r="S101" s="9">
        <f t="shared" si="116"/>
        <v>148</v>
      </c>
      <c r="T101" s="9">
        <f t="shared" si="116"/>
        <v>28</v>
      </c>
      <c r="U101" s="9">
        <f t="shared" si="116"/>
        <v>0</v>
      </c>
      <c r="V101" s="9">
        <f t="shared" si="116"/>
        <v>1433</v>
      </c>
      <c r="W101" s="9">
        <f t="shared" si="116"/>
        <v>26</v>
      </c>
      <c r="X101" s="9">
        <f t="shared" si="116"/>
        <v>1240</v>
      </c>
      <c r="Y101" s="9">
        <f t="shared" si="116"/>
        <v>167</v>
      </c>
      <c r="Z101" s="43">
        <f t="shared" si="115"/>
        <v>83.412969283276453</v>
      </c>
    </row>
    <row r="102" spans="1:30" x14ac:dyDescent="0.25">
      <c r="A102" s="36" t="s">
        <v>26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30" x14ac:dyDescent="0.25">
      <c r="A103" s="3" t="s">
        <v>11</v>
      </c>
      <c r="B103" s="30">
        <v>6593</v>
      </c>
      <c r="C103" s="6">
        <f>D103*100/B103</f>
        <v>31.563779766418929</v>
      </c>
      <c r="D103" s="4">
        <f>'[1]12.04-22.05'!I103+'[1]29.05 н'!I103</f>
        <v>2081</v>
      </c>
      <c r="E103" s="4">
        <v>1080</v>
      </c>
      <c r="F103" s="38">
        <f>E103*100/D103</f>
        <v>51.898125901009131</v>
      </c>
      <c r="G103" s="7">
        <f t="shared" ref="G103" si="117">H103+I103+J103</f>
        <v>63</v>
      </c>
      <c r="H103" s="4">
        <v>2</v>
      </c>
      <c r="I103" s="4">
        <v>2</v>
      </c>
      <c r="J103" s="4">
        <v>59</v>
      </c>
      <c r="L103" s="4">
        <f>M103+N103+O103</f>
        <v>11</v>
      </c>
      <c r="M103" s="4"/>
      <c r="N103" s="4"/>
      <c r="O103" s="4">
        <v>11</v>
      </c>
      <c r="P103" s="14"/>
      <c r="Q103" s="4">
        <f>R103+S103+T103</f>
        <v>7</v>
      </c>
      <c r="R103" s="4"/>
      <c r="S103" s="4"/>
      <c r="T103" s="4">
        <v>7</v>
      </c>
      <c r="U103" s="14"/>
      <c r="V103" s="4">
        <f>W103+X103+Y103</f>
        <v>81</v>
      </c>
      <c r="W103" s="4">
        <f>H103+M103+R103</f>
        <v>2</v>
      </c>
      <c r="X103" s="4">
        <f t="shared" ref="X103:Y103" si="118">I103+N103+S103</f>
        <v>2</v>
      </c>
      <c r="Y103" s="4">
        <f t="shared" si="118"/>
        <v>77</v>
      </c>
      <c r="Z103" s="43">
        <f t="shared" ref="Z103" si="119">G103*100/E103</f>
        <v>5.833333333333333</v>
      </c>
      <c r="AD103" s="44"/>
    </row>
    <row r="104" spans="1:30" x14ac:dyDescent="0.25">
      <c r="C104" s="24"/>
      <c r="G104" s="33"/>
      <c r="K104" s="2"/>
      <c r="L104" s="33"/>
      <c r="Q104" s="33"/>
      <c r="V104" s="33"/>
    </row>
    <row r="105" spans="1:30" x14ac:dyDescent="0.25">
      <c r="A105" s="21" t="s">
        <v>27</v>
      </c>
      <c r="B105" s="40">
        <f>B11+B21+B29+B42+B51+B60+B70+B82+B94+B101+B103+B5</f>
        <v>895275</v>
      </c>
      <c r="C105" s="26">
        <f>D105*100/B105</f>
        <v>45.19929630560442</v>
      </c>
      <c r="D105" s="40">
        <f>D11+D21+D29+D42+D51+D60+D70+D82+D94+D101+D103+D5</f>
        <v>404658</v>
      </c>
      <c r="E105" s="28">
        <v>31609</v>
      </c>
      <c r="F105" s="39">
        <f>E105*100/D105</f>
        <v>7.8112875564056559</v>
      </c>
      <c r="G105" s="41">
        <f>G11+G21+G29+G42+G51+G60+G70+G82+G94+G101+G103+G5</f>
        <v>11462</v>
      </c>
      <c r="H105" s="40">
        <f>H11+H21+H29+H42+H51+H60+H70+H82+H94+H101+H103+H5</f>
        <v>1715</v>
      </c>
      <c r="I105" s="40">
        <f>I11+I21+I29+I42+I51+I60+I70+I82+I94+I101+I103+I5</f>
        <v>5659</v>
      </c>
      <c r="J105" s="40">
        <f>J11+J21+J29+J42+J51+J60+J70+J82+J94+J101+J103+J5</f>
        <v>4088</v>
      </c>
      <c r="K105" s="2"/>
      <c r="L105" s="25">
        <f>L11+L21+L29+L42+L51+L60+L70+L82+L94+L101+L103+L5</f>
        <v>434</v>
      </c>
      <c r="M105" s="25">
        <f>M11+M21+M29+M42+M51+M60+M70+M82+M94+M101+M103+M5</f>
        <v>33</v>
      </c>
      <c r="N105" s="25">
        <f>N11+N21+N29+N42+N51+N60+N70+N82+N94+N101+N103+N5</f>
        <v>120</v>
      </c>
      <c r="O105" s="25">
        <f>O11+O21+O29+O42+O51+O60+O70+O82+O94+O101+O103+O5</f>
        <v>281</v>
      </c>
      <c r="Q105" s="25">
        <f>Q11+Q21+Q29+Q42+Q51+Q60+Q70+Q82+Q94+Q101+Q103+Q5</f>
        <v>765</v>
      </c>
      <c r="R105" s="25">
        <f>R11+R21+R29+R42+R51+R60+R70+R82+R94+R101+R103+R5</f>
        <v>207</v>
      </c>
      <c r="S105" s="25">
        <f>S11+S21+S29+S42+S51+S60+S70+S82+S94+S101+S103+S5</f>
        <v>334</v>
      </c>
      <c r="T105" s="25">
        <f>T11+T21+T29+T42+T51+T60+T70+T82+T94+T101+T103+T5</f>
        <v>224</v>
      </c>
      <c r="V105" s="25">
        <f>V11+V21+V29+V42+V51+V60+V70+V82+V94+V101+V103+V5</f>
        <v>10240</v>
      </c>
      <c r="W105" s="25">
        <f>W11+W21+W29+W42+W51+W60+W70+W82+W94+W101+W103+W5</f>
        <v>1681</v>
      </c>
      <c r="X105" s="25">
        <f>X11+X21+X29+X42+X51+X60+X70+X82+X94+X101+X103+X5</f>
        <v>5144</v>
      </c>
      <c r="Y105" s="25">
        <f>Y11+Y21+Y29+Y42+Y51+Y60+Y70+Y82+Y94+Y101+Y103+Y5</f>
        <v>3415</v>
      </c>
      <c r="Z105" s="42">
        <f t="shared" ref="Z105" si="120">G105*100/E105</f>
        <v>36.261824164003926</v>
      </c>
    </row>
  </sheetData>
  <mergeCells count="24">
    <mergeCell ref="A61:Z61"/>
    <mergeCell ref="A71:Z71"/>
    <mergeCell ref="A83:Z83"/>
    <mergeCell ref="A95:Z95"/>
    <mergeCell ref="Z1:Z2"/>
    <mergeCell ref="A3:Z3"/>
    <mergeCell ref="A4:Z4"/>
    <mergeCell ref="A6:Z6"/>
    <mergeCell ref="A12:Z12"/>
    <mergeCell ref="H1:J1"/>
    <mergeCell ref="E1:E2"/>
    <mergeCell ref="F1:F2"/>
    <mergeCell ref="B1:B2"/>
    <mergeCell ref="D1:D2"/>
    <mergeCell ref="G1:G2"/>
    <mergeCell ref="L1:L2"/>
    <mergeCell ref="A30:Z30"/>
    <mergeCell ref="A43:Z43"/>
    <mergeCell ref="A52:Z52"/>
    <mergeCell ref="Q1:Q2"/>
    <mergeCell ref="V1:V2"/>
    <mergeCell ref="C1:C2"/>
    <mergeCell ref="A1:A2"/>
    <mergeCell ref="A22:Z2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2021-07-15T08:52:45Z</dcterms:modified>
</cp:coreProperties>
</file>