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480" yWindow="30" windowWidth="24240" windowHeight="11835"/>
  </bookViews>
  <sheets>
    <sheet name="Лист1" sheetId="1" r:id="rId1"/>
    <sheet name="Лист2" sheetId="2" r:id="rId2"/>
    <sheet name="Лист3" sheetId="3" r:id="rId3"/>
  </sheets>
  <calcPr calcId="145621" refMode="R1C1"/>
</workbook>
</file>

<file path=xl/calcChain.xml><?xml version="1.0" encoding="utf-8"?>
<calcChain xmlns="http://schemas.openxmlformats.org/spreadsheetml/2006/main">
  <c r="K523" i="1" l="1"/>
  <c r="K634" i="1" l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11" i="1"/>
  <c r="K599" i="1"/>
  <c r="K550" i="1"/>
  <c r="K525" i="1"/>
  <c r="K610" i="1"/>
  <c r="K540" i="1"/>
  <c r="K541" i="1"/>
  <c r="K542" i="1"/>
  <c r="K543" i="1"/>
  <c r="K544" i="1"/>
  <c r="K545" i="1"/>
  <c r="K546" i="1"/>
  <c r="K547" i="1"/>
  <c r="K548" i="1"/>
  <c r="K549" i="1"/>
  <c r="K539" i="1"/>
  <c r="K608" i="1"/>
  <c r="K607" i="1"/>
  <c r="K606" i="1"/>
  <c r="K605" i="1"/>
  <c r="K603" i="1"/>
  <c r="K602" i="1"/>
  <c r="K601" i="1"/>
  <c r="K588" i="1"/>
  <c r="K589" i="1"/>
  <c r="K590" i="1"/>
  <c r="K591" i="1"/>
  <c r="K592" i="1"/>
  <c r="K593" i="1"/>
  <c r="K594" i="1"/>
  <c r="K595" i="1"/>
  <c r="K596" i="1"/>
  <c r="K597" i="1"/>
  <c r="K598" i="1"/>
  <c r="K587" i="1"/>
  <c r="K586" i="1"/>
  <c r="K584" i="1"/>
  <c r="K583" i="1"/>
  <c r="K581" i="1"/>
  <c r="K579" i="1"/>
  <c r="K580" i="1"/>
  <c r="K578" i="1"/>
  <c r="K573" i="1"/>
  <c r="K571" i="1"/>
  <c r="K577" i="1"/>
  <c r="K576" i="1"/>
  <c r="K575" i="1"/>
  <c r="K574" i="1"/>
  <c r="K570" i="1"/>
  <c r="K569" i="1"/>
  <c r="K568" i="1"/>
  <c r="K567" i="1"/>
  <c r="K566" i="1"/>
  <c r="K564" i="1"/>
  <c r="K554" i="1"/>
  <c r="K555" i="1"/>
  <c r="K556" i="1"/>
  <c r="K557" i="1"/>
  <c r="K558" i="1"/>
  <c r="K559" i="1"/>
  <c r="K560" i="1"/>
  <c r="K561" i="1"/>
  <c r="K562" i="1"/>
  <c r="K563" i="1"/>
  <c r="K553" i="1"/>
  <c r="K552" i="1"/>
  <c r="K536" i="1"/>
  <c r="K535" i="1"/>
  <c r="K538" i="1"/>
  <c r="K533" i="1"/>
  <c r="K520" i="1"/>
  <c r="K521" i="1"/>
  <c r="K522" i="1"/>
  <c r="K526" i="1"/>
  <c r="K527" i="1"/>
  <c r="K528" i="1"/>
  <c r="K529" i="1"/>
  <c r="K530" i="1"/>
  <c r="K531" i="1"/>
  <c r="K532" i="1"/>
  <c r="K519" i="1"/>
  <c r="K518" i="1"/>
  <c r="K516" i="1"/>
  <c r="K506" i="1"/>
  <c r="K507" i="1"/>
  <c r="K508" i="1"/>
  <c r="K509" i="1"/>
  <c r="K510" i="1"/>
  <c r="K511" i="1"/>
  <c r="K512" i="1"/>
  <c r="K513" i="1"/>
  <c r="K514" i="1"/>
  <c r="K515" i="1"/>
  <c r="K504" i="1"/>
  <c r="K505" i="1"/>
  <c r="K502" i="1"/>
  <c r="K501" i="1"/>
  <c r="K499" i="1"/>
  <c r="K498" i="1"/>
  <c r="K497" i="1"/>
  <c r="K496" i="1"/>
  <c r="K495" i="1"/>
  <c r="K493" i="1"/>
  <c r="K491" i="1"/>
  <c r="K492" i="1"/>
  <c r="K490" i="1"/>
  <c r="K489" i="1"/>
  <c r="K487" i="1"/>
  <c r="K483" i="1"/>
  <c r="K484" i="1"/>
  <c r="K485" i="1"/>
  <c r="K486" i="1"/>
  <c r="K482" i="1"/>
  <c r="K481" i="1"/>
  <c r="K479" i="1"/>
  <c r="K476" i="1"/>
  <c r="K477" i="1"/>
  <c r="K478" i="1"/>
  <c r="K475" i="1"/>
  <c r="K474" i="1"/>
  <c r="K472" i="1"/>
  <c r="K468" i="1"/>
  <c r="K469" i="1"/>
  <c r="K470" i="1"/>
  <c r="K471" i="1"/>
  <c r="K467" i="1"/>
  <c r="K466" i="1"/>
  <c r="K351" i="1" l="1"/>
  <c r="K350" i="1"/>
  <c r="K464" i="1"/>
  <c r="K463" i="1"/>
  <c r="K462" i="1"/>
  <c r="K461" i="1"/>
  <c r="K460" i="1"/>
  <c r="K459" i="1"/>
  <c r="K458" i="1"/>
  <c r="K456" i="1"/>
  <c r="K451" i="1"/>
  <c r="K452" i="1"/>
  <c r="K453" i="1"/>
  <c r="K454" i="1"/>
  <c r="K455" i="1"/>
  <c r="K450" i="1"/>
  <c r="K449" i="1"/>
  <c r="K447" i="1"/>
  <c r="K442" i="1"/>
  <c r="K443" i="1"/>
  <c r="K444" i="1"/>
  <c r="K445" i="1"/>
  <c r="K446" i="1"/>
  <c r="K441" i="1"/>
  <c r="K440" i="1"/>
  <c r="K431" i="1"/>
  <c r="K432" i="1"/>
  <c r="K433" i="1"/>
  <c r="K434" i="1"/>
  <c r="K435" i="1"/>
  <c r="K436" i="1"/>
  <c r="K437" i="1"/>
  <c r="K438" i="1"/>
  <c r="K430" i="1"/>
  <c r="K429" i="1"/>
  <c r="K427" i="1"/>
  <c r="K426" i="1"/>
  <c r="K425" i="1"/>
  <c r="K393" i="1"/>
  <c r="K392" i="1"/>
  <c r="K423" i="1"/>
  <c r="K419" i="1"/>
  <c r="K420" i="1"/>
  <c r="K421" i="1"/>
  <c r="K422" i="1"/>
  <c r="K418" i="1"/>
  <c r="K417" i="1"/>
  <c r="K415" i="1"/>
  <c r="K414" i="1"/>
  <c r="K413" i="1"/>
  <c r="K411" i="1"/>
  <c r="K405" i="1"/>
  <c r="K406" i="1"/>
  <c r="K407" i="1"/>
  <c r="K408" i="1"/>
  <c r="K409" i="1"/>
  <c r="K410" i="1"/>
  <c r="K404" i="1"/>
  <c r="K403" i="1"/>
  <c r="K401" i="1"/>
  <c r="K395" i="1"/>
  <c r="K396" i="1"/>
  <c r="K397" i="1"/>
  <c r="K398" i="1"/>
  <c r="K399" i="1"/>
  <c r="K400" i="1"/>
  <c r="K394" i="1"/>
  <c r="K390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71" i="1"/>
  <c r="K370" i="1"/>
  <c r="K368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54" i="1"/>
  <c r="K353" i="1"/>
  <c r="K348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32" i="1"/>
  <c r="K331" i="1"/>
  <c r="K328" i="1"/>
  <c r="K324" i="1"/>
  <c r="K325" i="1"/>
  <c r="K326" i="1"/>
  <c r="K327" i="1"/>
  <c r="K323" i="1"/>
  <c r="K322" i="1"/>
  <c r="K320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06" i="1"/>
  <c r="K305" i="1"/>
  <c r="K160" i="1"/>
  <c r="K133" i="1"/>
  <c r="K122" i="1"/>
  <c r="K161" i="1" l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23" i="1"/>
  <c r="K124" i="1"/>
  <c r="K125" i="1"/>
  <c r="K126" i="1"/>
  <c r="K127" i="1"/>
  <c r="K128" i="1"/>
  <c r="K129" i="1"/>
  <c r="K130" i="1"/>
  <c r="K131" i="1"/>
  <c r="K302" i="1" l="1"/>
  <c r="K301" i="1"/>
  <c r="K300" i="1"/>
  <c r="K298" i="1"/>
  <c r="K280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34" i="1"/>
  <c r="K211" i="1" l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06" i="1"/>
  <c r="K207" i="1"/>
  <c r="K208" i="1"/>
  <c r="K209" i="1"/>
  <c r="K210" i="1"/>
  <c r="K204" i="1"/>
  <c r="K203" i="1"/>
  <c r="K201" i="1"/>
  <c r="K195" i="1"/>
  <c r="K196" i="1"/>
  <c r="K197" i="1"/>
  <c r="K198" i="1"/>
  <c r="K199" i="1"/>
  <c r="K200" i="1"/>
  <c r="K194" i="1"/>
  <c r="E192" i="1"/>
  <c r="E191" i="1"/>
  <c r="E190" i="1"/>
  <c r="E189" i="1"/>
  <c r="E187" i="1"/>
  <c r="E186" i="1"/>
  <c r="K110" i="1" l="1"/>
  <c r="K111" i="1"/>
  <c r="K112" i="1"/>
  <c r="K113" i="1"/>
  <c r="K114" i="1"/>
  <c r="K115" i="1"/>
  <c r="K116" i="1"/>
  <c r="K117" i="1"/>
  <c r="K118" i="1"/>
  <c r="K119" i="1"/>
  <c r="K120" i="1"/>
  <c r="K109" i="1"/>
  <c r="K97" i="1"/>
  <c r="K98" i="1"/>
  <c r="K99" i="1"/>
  <c r="K100" i="1"/>
  <c r="K101" i="1"/>
  <c r="K102" i="1"/>
  <c r="K103" i="1"/>
  <c r="K104" i="1"/>
  <c r="K105" i="1"/>
  <c r="K106" i="1"/>
  <c r="K107" i="1"/>
  <c r="K96" i="1"/>
  <c r="K92" i="1"/>
  <c r="K93" i="1"/>
  <c r="K94" i="1"/>
  <c r="K95" i="1"/>
  <c r="K91" i="1"/>
  <c r="K87" i="1" l="1"/>
  <c r="K82" i="1"/>
  <c r="K77" i="1"/>
  <c r="K89" i="1"/>
  <c r="K88" i="1"/>
  <c r="K85" i="1"/>
  <c r="K84" i="1"/>
  <c r="K83" i="1"/>
  <c r="K79" i="1"/>
  <c r="K80" i="1"/>
  <c r="K78" i="1"/>
  <c r="K69" i="1"/>
  <c r="K75" i="1"/>
  <c r="K74" i="1"/>
  <c r="K73" i="1"/>
  <c r="K72" i="1"/>
  <c r="K71" i="1"/>
  <c r="K70" i="1"/>
  <c r="K63" i="1"/>
  <c r="K62" i="1"/>
  <c r="K61" i="1"/>
  <c r="K60" i="1"/>
  <c r="K59" i="1"/>
  <c r="K58" i="1"/>
  <c r="K57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33" i="1"/>
  <c r="K23" i="1"/>
  <c r="K24" i="1"/>
  <c r="K25" i="1"/>
  <c r="K26" i="1"/>
  <c r="K27" i="1"/>
  <c r="K22" i="1"/>
  <c r="K12" i="1" l="1"/>
  <c r="K9" i="1"/>
  <c r="K10" i="1"/>
  <c r="K11" i="1"/>
  <c r="K13" i="1"/>
  <c r="K14" i="1"/>
  <c r="K15" i="1"/>
  <c r="K16" i="1"/>
  <c r="K8" i="1"/>
</calcChain>
</file>

<file path=xl/sharedStrings.xml><?xml version="1.0" encoding="utf-8"?>
<sst xmlns="http://schemas.openxmlformats.org/spreadsheetml/2006/main" count="8030" uniqueCount="2032">
  <si>
    <t xml:space="preserve">Номинальный ток, А </t>
  </si>
  <si>
    <t xml:space="preserve">Номинальный ток отключения, кА </t>
  </si>
  <si>
    <t xml:space="preserve">вне зависимости </t>
  </si>
  <si>
    <t xml:space="preserve">31,5 </t>
  </si>
  <si>
    <t>Номер расценок</t>
  </si>
  <si>
    <t>Напряжение, кВ</t>
  </si>
  <si>
    <t>Норматив цены</t>
  </si>
  <si>
    <t>В6-01</t>
  </si>
  <si>
    <t>В6-02</t>
  </si>
  <si>
    <t>В6-03</t>
  </si>
  <si>
    <t>В7-01</t>
  </si>
  <si>
    <t>В7-02</t>
  </si>
  <si>
    <t>В7-03</t>
  </si>
  <si>
    <t>Д3-01</t>
  </si>
  <si>
    <t>Д3-02</t>
  </si>
  <si>
    <t xml:space="preserve">Мощность, МВА </t>
  </si>
  <si>
    <t xml:space="preserve">Т 110/35/НН &lt;*&gt; </t>
  </si>
  <si>
    <t xml:space="preserve">Т 150/35/НН </t>
  </si>
  <si>
    <t xml:space="preserve">Т 500/110/НН </t>
  </si>
  <si>
    <t xml:space="preserve">6,3 </t>
  </si>
  <si>
    <t xml:space="preserve">АТ 330/110/НН </t>
  </si>
  <si>
    <t xml:space="preserve">АТ 330/150/НН </t>
  </si>
  <si>
    <t xml:space="preserve">АТ 330/220/НН </t>
  </si>
  <si>
    <t xml:space="preserve">АТ 500/330/НН </t>
  </si>
  <si>
    <t xml:space="preserve">АТ 750/330/НН </t>
  </si>
  <si>
    <t xml:space="preserve">АТ 750/500/НН </t>
  </si>
  <si>
    <t xml:space="preserve">Т 35/НН </t>
  </si>
  <si>
    <t xml:space="preserve">Т 110/НН </t>
  </si>
  <si>
    <t xml:space="preserve">Т 150/НН </t>
  </si>
  <si>
    <t xml:space="preserve">Т 220/НН </t>
  </si>
  <si>
    <t xml:space="preserve">Т 330/НН </t>
  </si>
  <si>
    <t xml:space="preserve">Т 500/НН </t>
  </si>
  <si>
    <t xml:space="preserve">2,5 </t>
  </si>
  <si>
    <t xml:space="preserve">Мощность, кВА </t>
  </si>
  <si>
    <t xml:space="preserve">масляный Т 20/НН </t>
  </si>
  <si>
    <t xml:space="preserve">1,25 </t>
  </si>
  <si>
    <t xml:space="preserve">Норматив цены </t>
  </si>
  <si>
    <t xml:space="preserve">Т7-01 </t>
  </si>
  <si>
    <t xml:space="preserve">Тип </t>
  </si>
  <si>
    <t xml:space="preserve">одинарный </t>
  </si>
  <si>
    <t xml:space="preserve">сдвоенный </t>
  </si>
  <si>
    <t xml:space="preserve">Сопротивление, Ом </t>
  </si>
  <si>
    <t xml:space="preserve">6,5 </t>
  </si>
  <si>
    <t xml:space="preserve">7,25 </t>
  </si>
  <si>
    <t xml:space="preserve">9,54 </t>
  </si>
  <si>
    <t xml:space="preserve">Мощность, Мвар </t>
  </si>
  <si>
    <t xml:space="preserve">БСК </t>
  </si>
  <si>
    <t xml:space="preserve">ШР </t>
  </si>
  <si>
    <t xml:space="preserve">УШР </t>
  </si>
  <si>
    <t xml:space="preserve">Р5-01 </t>
  </si>
  <si>
    <t xml:space="preserve">БСК (установка конденсаторная) </t>
  </si>
  <si>
    <t xml:space="preserve">Р5-02 </t>
  </si>
  <si>
    <t xml:space="preserve">ШР (компенсирующий реактор) </t>
  </si>
  <si>
    <t xml:space="preserve">Р5-03 </t>
  </si>
  <si>
    <t xml:space="preserve">СТК </t>
  </si>
  <si>
    <t xml:space="preserve">Количество трансформаторов, шт. </t>
  </si>
  <si>
    <t xml:space="preserve">Э2-01 </t>
  </si>
  <si>
    <t xml:space="preserve">Э2-02 </t>
  </si>
  <si>
    <t xml:space="preserve">Э2-03 </t>
  </si>
  <si>
    <t xml:space="preserve">Э2-04 </t>
  </si>
  <si>
    <t xml:space="preserve">Э2-05 </t>
  </si>
  <si>
    <t xml:space="preserve">Э2-06 </t>
  </si>
  <si>
    <t xml:space="preserve">Э2-07 </t>
  </si>
  <si>
    <t xml:space="preserve">Наименование, тип </t>
  </si>
  <si>
    <t xml:space="preserve">Э4-01 </t>
  </si>
  <si>
    <t xml:space="preserve">РП (СП, РТП) на 7 ячеек выключателей или ТП (РТП) с одним трансформатором </t>
  </si>
  <si>
    <t>Субъект</t>
  </si>
  <si>
    <t>Б1-01</t>
  </si>
  <si>
    <t>г. Москва</t>
  </si>
  <si>
    <t>4,65</t>
  </si>
  <si>
    <t>Б1-02</t>
  </si>
  <si>
    <t>Московская, Ярославская, Воронежская, Липецкая, Владимирская, Тверская, Тульская, Калужская, Ивановская, Белгородская, Орловская, Рязанская, Смоленская, Тамбовская, Брянская, Курская, Костромская области</t>
  </si>
  <si>
    <t>2,51</t>
  </si>
  <si>
    <t>Б1-03</t>
  </si>
  <si>
    <t>Республика Коми, Архангельская область, Ненецкий автономный округ</t>
  </si>
  <si>
    <t>6,85</t>
  </si>
  <si>
    <t>Б1-04</t>
  </si>
  <si>
    <t>г. Санкт-Петербург</t>
  </si>
  <si>
    <t>4,57</t>
  </si>
  <si>
    <t>Б1-05</t>
  </si>
  <si>
    <t>Республика Карелия, Новгородская, Псковская, Калининградская, Мурманская, Вологодская, Ленинградская области</t>
  </si>
  <si>
    <t>3,02</t>
  </si>
  <si>
    <t>Б1-06</t>
  </si>
  <si>
    <t>Республика Саха (Якутия), Чукотский автономный округ, Магаданская область</t>
  </si>
  <si>
    <t>5,35</t>
  </si>
  <si>
    <t>Б1-07</t>
  </si>
  <si>
    <t>Амурская область</t>
  </si>
  <si>
    <t>5,23</t>
  </si>
  <si>
    <t>Б1-08</t>
  </si>
  <si>
    <t>Сахалинская область, Приморский край, Хабаровский край, Камчатский край, Еврейская автономная область</t>
  </si>
  <si>
    <t>2,43</t>
  </si>
  <si>
    <t>Б1-09</t>
  </si>
  <si>
    <t>Томская область</t>
  </si>
  <si>
    <t>3,98</t>
  </si>
  <si>
    <t>Б1-10</t>
  </si>
  <si>
    <t>Республика Бурятия, Республика Тыва, Республика Хакасия, Республика Алтай, Алтайский край, Забайкальский край, Красноярский край, Иркутская, Кемеровская, Омская, Новосибирская области</t>
  </si>
  <si>
    <t>2,55</t>
  </si>
  <si>
    <t>Б1-11</t>
  </si>
  <si>
    <t>3,33</t>
  </si>
  <si>
    <t>Б1-12</t>
  </si>
  <si>
    <t>Челябинская, Свердловская области</t>
  </si>
  <si>
    <t>3,97</t>
  </si>
  <si>
    <t>Б1-13</t>
  </si>
  <si>
    <t>Курганская область</t>
  </si>
  <si>
    <t>2,36</t>
  </si>
  <si>
    <t>Б1-14</t>
  </si>
  <si>
    <t>Пермский край</t>
  </si>
  <si>
    <t>3,77</t>
  </si>
  <si>
    <t>Б1-15</t>
  </si>
  <si>
    <t>2,32</t>
  </si>
  <si>
    <t>Б1-16</t>
  </si>
  <si>
    <t>5,09</t>
  </si>
  <si>
    <t>Б1-17</t>
  </si>
  <si>
    <t>Ставропольский край, Республика Ингушетия</t>
  </si>
  <si>
    <t>2,13</t>
  </si>
  <si>
    <t>Б1-18</t>
  </si>
  <si>
    <t>Краснодарский край, Республика Адыгея</t>
  </si>
  <si>
    <t>3,46</t>
  </si>
  <si>
    <t>Б1-19</t>
  </si>
  <si>
    <t>Республика Калмыкия, Астраханская, Волгоградская, Ростовская области</t>
  </si>
  <si>
    <t>2,24</t>
  </si>
  <si>
    <t>Б1-20</t>
  </si>
  <si>
    <t>Республика Крым и г. Севастополь</t>
  </si>
  <si>
    <t>5,1</t>
  </si>
  <si>
    <t xml:space="preserve">Номер </t>
  </si>
  <si>
    <t xml:space="preserve">Наименование </t>
  </si>
  <si>
    <t xml:space="preserve">Порядковый номер </t>
  </si>
  <si>
    <t xml:space="preserve">Ячейка выключателя НУ ПС </t>
  </si>
  <si>
    <t xml:space="preserve">Ячейка выключателя ВУ (КРУЭ) ПС (ЗПС) </t>
  </si>
  <si>
    <t xml:space="preserve">1,6 </t>
  </si>
  <si>
    <t xml:space="preserve">Ячейка трансформатора (комплект на три фазы) ПС (ЗПС) </t>
  </si>
  <si>
    <t xml:space="preserve">Основные здания (ОПУ, ЗРУ, РЩ) в целом на одну ПС </t>
  </si>
  <si>
    <t xml:space="preserve">КРМ, ячейка реактора ДГР (ТОР) (комплект на три фазы) ПС (ЗПС) </t>
  </si>
  <si>
    <t xml:space="preserve">Прочее в целом на одну ПС (ЗПС) </t>
  </si>
  <si>
    <t xml:space="preserve">А1-01 </t>
  </si>
  <si>
    <t xml:space="preserve">0,23 </t>
  </si>
  <si>
    <t xml:space="preserve">Прибор учета однофазный </t>
  </si>
  <si>
    <t xml:space="preserve">А1-02 </t>
  </si>
  <si>
    <t xml:space="preserve">0,4 </t>
  </si>
  <si>
    <t xml:space="preserve">Прибор учета трехфазный </t>
  </si>
  <si>
    <t xml:space="preserve">А1-03 </t>
  </si>
  <si>
    <t xml:space="preserve">Прибор учета трехфазный с ТТ </t>
  </si>
  <si>
    <t xml:space="preserve">А1-04 </t>
  </si>
  <si>
    <t xml:space="preserve">А1-05 </t>
  </si>
  <si>
    <t xml:space="preserve">Прибор учета трехфазный для ПС (ЗПС) </t>
  </si>
  <si>
    <t xml:space="preserve">А1-06 </t>
  </si>
  <si>
    <t xml:space="preserve">ПКУ с ТТ и ТН </t>
  </si>
  <si>
    <t xml:space="preserve">А1-07 </t>
  </si>
  <si>
    <t xml:space="preserve">А1-08 </t>
  </si>
  <si>
    <t xml:space="preserve">А2-01 </t>
  </si>
  <si>
    <t xml:space="preserve">А2-02 </t>
  </si>
  <si>
    <t xml:space="preserve">А3-01 </t>
  </si>
  <si>
    <t xml:space="preserve">А3-02 </t>
  </si>
  <si>
    <t xml:space="preserve">А3-03 </t>
  </si>
  <si>
    <t xml:space="preserve">А3-04 </t>
  </si>
  <si>
    <t xml:space="preserve">А3-05 </t>
  </si>
  <si>
    <t xml:space="preserve">А3-06 </t>
  </si>
  <si>
    <t xml:space="preserve">Напряжение </t>
  </si>
  <si>
    <t xml:space="preserve">А4-01 </t>
  </si>
  <si>
    <t xml:space="preserve">А4-02 </t>
  </si>
  <si>
    <t xml:space="preserve">А5-01 </t>
  </si>
  <si>
    <t xml:space="preserve">Шкаф ЦК ПС </t>
  </si>
  <si>
    <t xml:space="preserve">А5-02 </t>
  </si>
  <si>
    <t xml:space="preserve">Сервер АСУТП и ТМ (ССПТИ) </t>
  </si>
  <si>
    <t xml:space="preserve">А5-03 </t>
  </si>
  <si>
    <t xml:space="preserve">Дублированный сервер АСУТП и ТМ (ССПТИ) </t>
  </si>
  <si>
    <t xml:space="preserve">А5-04 </t>
  </si>
  <si>
    <t xml:space="preserve">Шкаф с 4 коммутаторами </t>
  </si>
  <si>
    <t xml:space="preserve">А5-05 </t>
  </si>
  <si>
    <t xml:space="preserve">Шкаф с 6 коммутаторами </t>
  </si>
  <si>
    <t xml:space="preserve">А5-06 </t>
  </si>
  <si>
    <t xml:space="preserve">Шкаф гарантированного питания АСУТП и ТМ </t>
  </si>
  <si>
    <t xml:space="preserve">А5-07 </t>
  </si>
  <si>
    <t xml:space="preserve">Шкаф общеподстанционных контроллеров ПС </t>
  </si>
  <si>
    <t xml:space="preserve">А5-08 </t>
  </si>
  <si>
    <t xml:space="preserve">АРМ оперативного персонала </t>
  </si>
  <si>
    <t xml:space="preserve">А5-09 </t>
  </si>
  <si>
    <t xml:space="preserve">АРМ персонала АСУТП (РЗА) </t>
  </si>
  <si>
    <t xml:space="preserve">Наименование, напряжение </t>
  </si>
  <si>
    <t xml:space="preserve">А6-01 </t>
  </si>
  <si>
    <t xml:space="preserve">А6-02 </t>
  </si>
  <si>
    <t xml:space="preserve">А6-03 </t>
  </si>
  <si>
    <t xml:space="preserve">А6-04 </t>
  </si>
  <si>
    <t xml:space="preserve">А6-05 </t>
  </si>
  <si>
    <t xml:space="preserve">А6-06 </t>
  </si>
  <si>
    <t xml:space="preserve">А6-07 </t>
  </si>
  <si>
    <t xml:space="preserve">Комбинированная аппаратура по ВЧ (ВОЛС) </t>
  </si>
  <si>
    <t xml:space="preserve">Дальность приема (передачи) сигнала, км </t>
  </si>
  <si>
    <t xml:space="preserve">А7-01 </t>
  </si>
  <si>
    <t xml:space="preserve">Мультиплексор СЦИ транспортного уровня </t>
  </si>
  <si>
    <t xml:space="preserve">А7-02 </t>
  </si>
  <si>
    <t xml:space="preserve">А7-03 </t>
  </si>
  <si>
    <t xml:space="preserve">Мультиплексор СЦИ уровня доступа </t>
  </si>
  <si>
    <t xml:space="preserve">А7-04 </t>
  </si>
  <si>
    <t xml:space="preserve">А7-05 </t>
  </si>
  <si>
    <t xml:space="preserve">Мультиплексор ПЦИ </t>
  </si>
  <si>
    <t xml:space="preserve">А7-06 </t>
  </si>
  <si>
    <t xml:space="preserve">Мультиплексор со спектральным уплотнением каналов </t>
  </si>
  <si>
    <t xml:space="preserve">А7-07 </t>
  </si>
  <si>
    <t xml:space="preserve">А8-01 </t>
  </si>
  <si>
    <t xml:space="preserve">Система АПНУ </t>
  </si>
  <si>
    <t xml:space="preserve">А8-02 </t>
  </si>
  <si>
    <t xml:space="preserve">Шкаф локальной ПА (64 аналоговых входа, 160 дискретных входа) </t>
  </si>
  <si>
    <t xml:space="preserve">А8-03 </t>
  </si>
  <si>
    <t xml:space="preserve">Шкаф локальной ПА (36 аналоговых входа, 72 дискретных входа) </t>
  </si>
  <si>
    <t xml:space="preserve">А8-04 </t>
  </si>
  <si>
    <t xml:space="preserve">Шкаф локальной ПА (12 аналоговых входа, 18 дискретных входа) </t>
  </si>
  <si>
    <t xml:space="preserve">А8-05 </t>
  </si>
  <si>
    <t xml:space="preserve">УПАСК по ВОЛС (ВЧ) </t>
  </si>
  <si>
    <t xml:space="preserve">А8-06 </t>
  </si>
  <si>
    <t xml:space="preserve">Прочие шкафы (панели) </t>
  </si>
  <si>
    <t xml:space="preserve">З1-01 </t>
  </si>
  <si>
    <t xml:space="preserve">З1-02 </t>
  </si>
  <si>
    <t xml:space="preserve">З1-03 </t>
  </si>
  <si>
    <t xml:space="preserve">З1-04 </t>
  </si>
  <si>
    <t xml:space="preserve">З1-05 </t>
  </si>
  <si>
    <t xml:space="preserve">З1-06 </t>
  </si>
  <si>
    <t>З2-01</t>
  </si>
  <si>
    <t>З2-02</t>
  </si>
  <si>
    <t>З2-03</t>
  </si>
  <si>
    <t>З2-04</t>
  </si>
  <si>
    <t>З2-05</t>
  </si>
  <si>
    <t xml:space="preserve">Напряжение РУ </t>
  </si>
  <si>
    <t xml:space="preserve">Количество присоединений линий электропередачи к РУ </t>
  </si>
  <si>
    <t xml:space="preserve">до 2 </t>
  </si>
  <si>
    <t xml:space="preserve">от 3 до 5 </t>
  </si>
  <si>
    <t xml:space="preserve">6 и более </t>
  </si>
  <si>
    <t xml:space="preserve">З4-01 </t>
  </si>
  <si>
    <t xml:space="preserve">ЗРУ </t>
  </si>
  <si>
    <t xml:space="preserve">З4-02 </t>
  </si>
  <si>
    <t xml:space="preserve">ЗПС </t>
  </si>
  <si>
    <t xml:space="preserve">З4-03 </t>
  </si>
  <si>
    <t xml:space="preserve">ОПУ, РЩ </t>
  </si>
  <si>
    <t xml:space="preserve">З4-04 </t>
  </si>
  <si>
    <t xml:space="preserve">РПБ </t>
  </si>
  <si>
    <t xml:space="preserve">З5-01 </t>
  </si>
  <si>
    <t xml:space="preserve">З5-02 </t>
  </si>
  <si>
    <t xml:space="preserve">З5-03 </t>
  </si>
  <si>
    <t xml:space="preserve">З5-04 </t>
  </si>
  <si>
    <t xml:space="preserve">З6-01 </t>
  </si>
  <si>
    <t xml:space="preserve">И4-01 </t>
  </si>
  <si>
    <t xml:space="preserve">ТТ на три фазы </t>
  </si>
  <si>
    <t xml:space="preserve">ТН (до трех вторичных обмоток) на три фазы </t>
  </si>
  <si>
    <t xml:space="preserve">ТН (четыре вторичные обмотки) на три фазы </t>
  </si>
  <si>
    <t xml:space="preserve">ОПН на три фазы </t>
  </si>
  <si>
    <t xml:space="preserve">Однополюсный разъединитель </t>
  </si>
  <si>
    <t xml:space="preserve">Разъединитель на три полюса </t>
  </si>
  <si>
    <t xml:space="preserve">Цифровой ТТ на три фазы </t>
  </si>
  <si>
    <t xml:space="preserve">Цифровой ТН на три фазы </t>
  </si>
  <si>
    <t xml:space="preserve">Шинная опора на одну фазу </t>
  </si>
  <si>
    <t xml:space="preserve">И9-01 </t>
  </si>
  <si>
    <t xml:space="preserve">Вид покрытия </t>
  </si>
  <si>
    <t xml:space="preserve">М3-01 </t>
  </si>
  <si>
    <t xml:space="preserve">Тротуар </t>
  </si>
  <si>
    <t xml:space="preserve">2,03 </t>
  </si>
  <si>
    <t xml:space="preserve">М3-02 </t>
  </si>
  <si>
    <t xml:space="preserve">Проезжая часть </t>
  </si>
  <si>
    <t xml:space="preserve">2,38 </t>
  </si>
  <si>
    <t xml:space="preserve">Д2-01 </t>
  </si>
  <si>
    <t xml:space="preserve">Ячейка трансформатора, КРМ </t>
  </si>
  <si>
    <t xml:space="preserve">Д2-02 </t>
  </si>
  <si>
    <t xml:space="preserve">Д2-03 </t>
  </si>
  <si>
    <t xml:space="preserve">КРУЭ </t>
  </si>
  <si>
    <t xml:space="preserve">РЗА шин до 12 присоединений </t>
  </si>
  <si>
    <t xml:space="preserve">РЗА шин до 18 присоединений </t>
  </si>
  <si>
    <t xml:space="preserve">РЗА шин до 24 присоединений </t>
  </si>
  <si>
    <t xml:space="preserve">РЗА ошиновки </t>
  </si>
  <si>
    <t xml:space="preserve">РЗА ошиновки низшего напряжения автотрансформатора </t>
  </si>
  <si>
    <t xml:space="preserve">РЗА трансформатора мощностью от 4 МВА </t>
  </si>
  <si>
    <t xml:space="preserve">РЗА трансформатора и АРН </t>
  </si>
  <si>
    <t xml:space="preserve">РЗА трансформатора и ошиновки его низшего напряжения </t>
  </si>
  <si>
    <t xml:space="preserve">Резервная РЗА трансформатора и управления выключателем </t>
  </si>
  <si>
    <t xml:space="preserve">РЗА автотрансформатора </t>
  </si>
  <si>
    <t xml:space="preserve">РЗА автотрансформатора и АРН </t>
  </si>
  <si>
    <t xml:space="preserve">РЗА автотрансформатора и ошиновки его низшего напряжения </t>
  </si>
  <si>
    <t xml:space="preserve">Резервная РЗА автотрансформатора </t>
  </si>
  <si>
    <t xml:space="preserve">Контроль изоляции вводов автотрансформатора </t>
  </si>
  <si>
    <t xml:space="preserve">Автоматика пожаротушения автотрансформатора (трансформатора) </t>
  </si>
  <si>
    <t xml:space="preserve">Автоматика управления выключателем (присоединением) </t>
  </si>
  <si>
    <t xml:space="preserve">РЗА линии (основная и резервные защиты) с работой по ВЧ каналу (без приемопередатчика) </t>
  </si>
  <si>
    <t xml:space="preserve">Резервная РЗА линии (РЗА электрической сети) </t>
  </si>
  <si>
    <t xml:space="preserve">РЗА линии (основная и резервные защиты) с работой по каналу ВОЛС </t>
  </si>
  <si>
    <t xml:space="preserve">РЗА реактора </t>
  </si>
  <si>
    <t xml:space="preserve">Контроль изоляции вводов реактора </t>
  </si>
  <si>
    <t>Наименование</t>
  </si>
  <si>
    <t>И12-01</t>
  </si>
  <si>
    <t>И12-02</t>
  </si>
  <si>
    <t>И12-03</t>
  </si>
  <si>
    <t>И12-04</t>
  </si>
  <si>
    <t>Шкаф с одним устройством ОМП</t>
  </si>
  <si>
    <t>И12-05</t>
  </si>
  <si>
    <t>Приемопередатчик ВЧ защиты РЗА</t>
  </si>
  <si>
    <t>И12-06</t>
  </si>
  <si>
    <t>Прочие шкафы (панели)</t>
  </si>
  <si>
    <t>И12-07</t>
  </si>
  <si>
    <t>Защита от дуговых замыканий ячейки КРУ</t>
  </si>
  <si>
    <t>И12-08</t>
  </si>
  <si>
    <t>Прочие устройства (аппаратура)</t>
  </si>
  <si>
    <t>И12-09</t>
  </si>
  <si>
    <t>Аккумуляторная батарея (элемент) емкостью 350 А*ч</t>
  </si>
  <si>
    <t>Номинальный ток, А</t>
  </si>
  <si>
    <t>И13-01</t>
  </si>
  <si>
    <t>Шкаф ввода на постоянном токе с АВ</t>
  </si>
  <si>
    <t>И13-02</t>
  </si>
  <si>
    <t>Шкаф отходящих линий (12 ед.) на постоянном токе с АВ (в том числе с применением предохранителей)</t>
  </si>
  <si>
    <t>И13-03</t>
  </si>
  <si>
    <t>Шкаф распределения оперативного постоянного тока с АВ на 20 ед. отходящих линий</t>
  </si>
  <si>
    <t>И13-04</t>
  </si>
  <si>
    <t>Шкаф с зарядно-подзарядными устройствами</t>
  </si>
  <si>
    <t>И13-05</t>
  </si>
  <si>
    <t>И13-06</t>
  </si>
  <si>
    <t>Шкаф ввода на переменном токе с АВ</t>
  </si>
  <si>
    <t>И13-07</t>
  </si>
  <si>
    <t>Шкаф отходящих линий (12 ед.) на переменном токе с АВ</t>
  </si>
  <si>
    <t xml:space="preserve">Сечение жилы, мм2 </t>
  </si>
  <si>
    <t xml:space="preserve">Количество жил, шт. </t>
  </si>
  <si>
    <t xml:space="preserve">1,5 </t>
  </si>
  <si>
    <t xml:space="preserve">И14-01 </t>
  </si>
  <si>
    <t xml:space="preserve">И14-02 </t>
  </si>
  <si>
    <t xml:space="preserve">И14-03 </t>
  </si>
  <si>
    <t xml:space="preserve">УПАТС для предприятия электрических сетей </t>
  </si>
  <si>
    <t xml:space="preserve">И14-04 </t>
  </si>
  <si>
    <t xml:space="preserve">Регистратор записи диспетчерских переговоров </t>
  </si>
  <si>
    <t xml:space="preserve">И14-05 </t>
  </si>
  <si>
    <t xml:space="preserve">Аппаратура громкоговорящей и радиопоисковой связи </t>
  </si>
  <si>
    <t xml:space="preserve">И14-06 </t>
  </si>
  <si>
    <t xml:space="preserve">Аппаратура селекторной связи </t>
  </si>
  <si>
    <t xml:space="preserve">И14-07 </t>
  </si>
  <si>
    <t xml:space="preserve">Оборудование электропитания, 6 кВт </t>
  </si>
  <si>
    <t xml:space="preserve">И14-08 </t>
  </si>
  <si>
    <t xml:space="preserve">Оборудование электропитания, 12 кВт </t>
  </si>
  <si>
    <t xml:space="preserve">И14-09 </t>
  </si>
  <si>
    <t xml:space="preserve">ЛВС </t>
  </si>
  <si>
    <t xml:space="preserve">И14-10 </t>
  </si>
  <si>
    <t xml:space="preserve">СКС </t>
  </si>
  <si>
    <t xml:space="preserve">У3-01 </t>
  </si>
  <si>
    <t xml:space="preserve">Противотаранное устройство </t>
  </si>
  <si>
    <t xml:space="preserve">У3-02 </t>
  </si>
  <si>
    <t xml:space="preserve">Откатные (раздвижные, автоматические, противопожарные) ворота </t>
  </si>
  <si>
    <t xml:space="preserve">У4-01 </t>
  </si>
  <si>
    <t xml:space="preserve">Ограждение наружное </t>
  </si>
  <si>
    <t xml:space="preserve">У4-02 </t>
  </si>
  <si>
    <t xml:space="preserve">Ограждение предупредительное сетчатое </t>
  </si>
  <si>
    <t xml:space="preserve">У4-03 </t>
  </si>
  <si>
    <t xml:space="preserve">Ограждение внутреннее сетчатое </t>
  </si>
  <si>
    <t xml:space="preserve">4,8 </t>
  </si>
  <si>
    <t xml:space="preserve">З7-01 </t>
  </si>
  <si>
    <t xml:space="preserve">Единица измерения </t>
  </si>
  <si>
    <t xml:space="preserve">И15-01 </t>
  </si>
  <si>
    <t xml:space="preserve">Шкаф ЦК системы видеонаблюдения </t>
  </si>
  <si>
    <t xml:space="preserve">1 ед. </t>
  </si>
  <si>
    <t xml:space="preserve">И15-02 </t>
  </si>
  <si>
    <t xml:space="preserve">Шкаф ЦК комплекса систем безопасности </t>
  </si>
  <si>
    <t xml:space="preserve">И15-03 </t>
  </si>
  <si>
    <t xml:space="preserve">АРМ персонала комплекса систем безопасности </t>
  </si>
  <si>
    <t xml:space="preserve">И15-04 </t>
  </si>
  <si>
    <t xml:space="preserve">Поворотная камера охранного (технологического) видеонаблюдения </t>
  </si>
  <si>
    <t xml:space="preserve">1 точка наблюдения </t>
  </si>
  <si>
    <t xml:space="preserve">И15-05 </t>
  </si>
  <si>
    <t xml:space="preserve">Стационарная камера охранного (технологического) видеонаблюдения </t>
  </si>
  <si>
    <t xml:space="preserve">И15-06 </t>
  </si>
  <si>
    <t xml:space="preserve">Устройство турникета </t>
  </si>
  <si>
    <t xml:space="preserve">И15-07 </t>
  </si>
  <si>
    <t xml:space="preserve">СКУД </t>
  </si>
  <si>
    <t xml:space="preserve">1 точка доступа </t>
  </si>
  <si>
    <t xml:space="preserve">И15-08 </t>
  </si>
  <si>
    <t xml:space="preserve">Система пожарной и охранной сигнализации </t>
  </si>
  <si>
    <t xml:space="preserve">1 м2 здания </t>
  </si>
  <si>
    <t xml:space="preserve">1,3 </t>
  </si>
  <si>
    <t xml:space="preserve">И15-09 </t>
  </si>
  <si>
    <t xml:space="preserve">Система периметральной сигнализации </t>
  </si>
  <si>
    <t xml:space="preserve">1 м периметра ПС </t>
  </si>
  <si>
    <t xml:space="preserve">5,5 </t>
  </si>
  <si>
    <t xml:space="preserve">И15-10 </t>
  </si>
  <si>
    <t xml:space="preserve">Система охранного освещения </t>
  </si>
  <si>
    <t xml:space="preserve">3,5 </t>
  </si>
  <si>
    <t xml:space="preserve">110 (150) </t>
  </si>
  <si>
    <t xml:space="preserve">алюминиевая (медная) жила </t>
  </si>
  <si>
    <t xml:space="preserve">алюминий </t>
  </si>
  <si>
    <t xml:space="preserve">медь </t>
  </si>
  <si>
    <t xml:space="preserve">количество жил, шт. </t>
  </si>
  <si>
    <t xml:space="preserve">Сечение экрана, мм2 </t>
  </si>
  <si>
    <t xml:space="preserve">Д1-01 </t>
  </si>
  <si>
    <t xml:space="preserve">Система диагностики частичных разрядов концевых муфт КЛ на 4 комплекта </t>
  </si>
  <si>
    <t xml:space="preserve">Д1-02 </t>
  </si>
  <si>
    <t xml:space="preserve">Оборудование системы термомониторинга КЛ </t>
  </si>
  <si>
    <t xml:space="preserve">Субъект </t>
  </si>
  <si>
    <t xml:space="preserve">Количество прокладываемых цепей КЛ </t>
  </si>
  <si>
    <t xml:space="preserve">одна цепь </t>
  </si>
  <si>
    <t xml:space="preserve">две цепи </t>
  </si>
  <si>
    <t xml:space="preserve">благоустройство по трассе без учета восстановления газонов </t>
  </si>
  <si>
    <t xml:space="preserve">благоустройство по трассе с учетом восстановления газонов </t>
  </si>
  <si>
    <t xml:space="preserve">все субъекты </t>
  </si>
  <si>
    <t xml:space="preserve">г.г. Москва, Санкт-Петербург </t>
  </si>
  <si>
    <t xml:space="preserve">все субъекты, за исключением г.г. Москвы, Санкт-Петербурга </t>
  </si>
  <si>
    <t xml:space="preserve">Б3-01 </t>
  </si>
  <si>
    <t xml:space="preserve">Устройство траншеи при прокладке до двух кабелей ВОК без учета восстановления газонов </t>
  </si>
  <si>
    <t xml:space="preserve">Б3-02 </t>
  </si>
  <si>
    <t xml:space="preserve">Устройство траншеи при прокладке одного кабеля ВОК с учетом восстановления газонов </t>
  </si>
  <si>
    <t xml:space="preserve">Б3-03 </t>
  </si>
  <si>
    <t xml:space="preserve">Устройство траншеи при прокладке двух кабелей ВОК с учетом восстановления газонов </t>
  </si>
  <si>
    <t xml:space="preserve">Б4-01 </t>
  </si>
  <si>
    <t xml:space="preserve">Б4-02 </t>
  </si>
  <si>
    <t xml:space="preserve">2,32 </t>
  </si>
  <si>
    <t xml:space="preserve">Количество труб, шт </t>
  </si>
  <si>
    <t xml:space="preserve">Диаметр трубы, мм </t>
  </si>
  <si>
    <t xml:space="preserve">Н1-01 </t>
  </si>
  <si>
    <t xml:space="preserve">Н1-02 </t>
  </si>
  <si>
    <t xml:space="preserve">Н1-03 </t>
  </si>
  <si>
    <t xml:space="preserve">Н1-04 </t>
  </si>
  <si>
    <t xml:space="preserve">Н1-05 </t>
  </si>
  <si>
    <t xml:space="preserve">Н1-06 </t>
  </si>
  <si>
    <t xml:space="preserve">Н1-07 </t>
  </si>
  <si>
    <t xml:space="preserve">Н2-01 </t>
  </si>
  <si>
    <t xml:space="preserve">Металлические лотки и короба </t>
  </si>
  <si>
    <t xml:space="preserve">Н2-02 </t>
  </si>
  <si>
    <t xml:space="preserve">Железобетонные лотки </t>
  </si>
  <si>
    <t xml:space="preserve">Н2-03 </t>
  </si>
  <si>
    <t xml:space="preserve">Кабельные каналы </t>
  </si>
  <si>
    <t xml:space="preserve">Н2-04 </t>
  </si>
  <si>
    <t xml:space="preserve">Кабельная эстакада (галерея, туннель) </t>
  </si>
  <si>
    <t xml:space="preserve">Н2-05 </t>
  </si>
  <si>
    <t xml:space="preserve">Кабельный коллектор размерами 2,5 x 3,0 м неглубокого заложения </t>
  </si>
  <si>
    <t xml:space="preserve">Н2-06 </t>
  </si>
  <si>
    <t xml:space="preserve">Кабельный коллектор диаметром 1,5 м глубокого заложения </t>
  </si>
  <si>
    <t xml:space="preserve">Н2-07 </t>
  </si>
  <si>
    <t xml:space="preserve">Кабельный коллектор диаметром 3,25 м глубокого заложения </t>
  </si>
  <si>
    <t xml:space="preserve">Н2-08 </t>
  </si>
  <si>
    <t xml:space="preserve">Кабельный коллектор диаметром 4,1 м глубокого заложения </t>
  </si>
  <si>
    <t xml:space="preserve">Н4-01 </t>
  </si>
  <si>
    <t xml:space="preserve">Н4-02 </t>
  </si>
  <si>
    <t xml:space="preserve">Н4-03 </t>
  </si>
  <si>
    <t xml:space="preserve">Н5-01 </t>
  </si>
  <si>
    <t xml:space="preserve">К5-01 </t>
  </si>
  <si>
    <t xml:space="preserve">К6-01 </t>
  </si>
  <si>
    <t xml:space="preserve">Тип опор и количество цепей </t>
  </si>
  <si>
    <t xml:space="preserve">одноцепная, все типы опор за исключением многогранных </t>
  </si>
  <si>
    <t xml:space="preserve">двухцепная, все типы опор за исключением многогранных </t>
  </si>
  <si>
    <t xml:space="preserve">одноцепная, многогранные опоры </t>
  </si>
  <si>
    <t xml:space="preserve">двухцепная, многогранные опоры </t>
  </si>
  <si>
    <t xml:space="preserve">все типы опор за исключением многогранных </t>
  </si>
  <si>
    <t xml:space="preserve">многогранные опоры </t>
  </si>
  <si>
    <t xml:space="preserve">Сечение фазного провода, мм2 </t>
  </si>
  <si>
    <t xml:space="preserve">Л5-01 </t>
  </si>
  <si>
    <t xml:space="preserve">до 70 </t>
  </si>
  <si>
    <t xml:space="preserve">Л5-02 </t>
  </si>
  <si>
    <t xml:space="preserve">Л5-03 </t>
  </si>
  <si>
    <t xml:space="preserve">Л5-04 </t>
  </si>
  <si>
    <t xml:space="preserve">Л5-05 </t>
  </si>
  <si>
    <t xml:space="preserve">Л5-06 </t>
  </si>
  <si>
    <t xml:space="preserve">Л5-07 </t>
  </si>
  <si>
    <t xml:space="preserve">Л5-08 </t>
  </si>
  <si>
    <t xml:space="preserve">Л5-09 </t>
  </si>
  <si>
    <t xml:space="preserve">Л5-10 </t>
  </si>
  <si>
    <t xml:space="preserve">Л5-11 </t>
  </si>
  <si>
    <t xml:space="preserve">600 и выше </t>
  </si>
  <si>
    <t xml:space="preserve">Сечение провода, мм2 </t>
  </si>
  <si>
    <t xml:space="preserve">Количество проводов в фазе, шт. </t>
  </si>
  <si>
    <t xml:space="preserve">С2-01 </t>
  </si>
  <si>
    <t xml:space="preserve">С2-02 </t>
  </si>
  <si>
    <t xml:space="preserve">С2-03 </t>
  </si>
  <si>
    <t xml:space="preserve">С2-04 </t>
  </si>
  <si>
    <t xml:space="preserve">С2-05 </t>
  </si>
  <si>
    <t xml:space="preserve">С2-06 </t>
  </si>
  <si>
    <t xml:space="preserve">С2-07 </t>
  </si>
  <si>
    <t xml:space="preserve">Диаметр, мм </t>
  </si>
  <si>
    <t xml:space="preserve">Л6-01 </t>
  </si>
  <si>
    <t xml:space="preserve">7,6 </t>
  </si>
  <si>
    <t xml:space="preserve">Л6-02 </t>
  </si>
  <si>
    <t xml:space="preserve">8,1 </t>
  </si>
  <si>
    <t xml:space="preserve">Л6-03 </t>
  </si>
  <si>
    <t xml:space="preserve">9,1 </t>
  </si>
  <si>
    <t xml:space="preserve">Л6-04 </t>
  </si>
  <si>
    <t xml:space="preserve">11,1 </t>
  </si>
  <si>
    <t xml:space="preserve">Л6-05 </t>
  </si>
  <si>
    <t xml:space="preserve">12,1 </t>
  </si>
  <si>
    <t xml:space="preserve">Л6-06 </t>
  </si>
  <si>
    <t xml:space="preserve">13,2 </t>
  </si>
  <si>
    <t xml:space="preserve">Л6-07 </t>
  </si>
  <si>
    <t xml:space="preserve">14,2 </t>
  </si>
  <si>
    <t xml:space="preserve">Л6-08 </t>
  </si>
  <si>
    <t xml:space="preserve">15,1 </t>
  </si>
  <si>
    <t xml:space="preserve">Л6-09 </t>
  </si>
  <si>
    <t xml:space="preserve">19,2 </t>
  </si>
  <si>
    <t xml:space="preserve">Л6-10 </t>
  </si>
  <si>
    <t xml:space="preserve">22,6 </t>
  </si>
  <si>
    <t xml:space="preserve">Количество фазных проводов, шт. </t>
  </si>
  <si>
    <t xml:space="preserve">Сечение нулевого провода, мм2 </t>
  </si>
  <si>
    <t xml:space="preserve">Тип провода </t>
  </si>
  <si>
    <t xml:space="preserve">СИП-1 </t>
  </si>
  <si>
    <t xml:space="preserve">СИП-2 </t>
  </si>
  <si>
    <t xml:space="preserve">СИП-3 </t>
  </si>
  <si>
    <t xml:space="preserve">СИП-4 </t>
  </si>
  <si>
    <t xml:space="preserve">Допустимый длительный ток, А </t>
  </si>
  <si>
    <t xml:space="preserve">Л8-01 </t>
  </si>
  <si>
    <t xml:space="preserve">Л8-02 </t>
  </si>
  <si>
    <t xml:space="preserve">Л8-03 </t>
  </si>
  <si>
    <t xml:space="preserve">Л8-04 </t>
  </si>
  <si>
    <t xml:space="preserve">Л8-05 </t>
  </si>
  <si>
    <t xml:space="preserve">Л9-01 </t>
  </si>
  <si>
    <t xml:space="preserve">км </t>
  </si>
  <si>
    <t xml:space="preserve">Л9-02 </t>
  </si>
  <si>
    <t xml:space="preserve">м2 </t>
  </si>
  <si>
    <t xml:space="preserve">км ВЛ </t>
  </si>
  <si>
    <t xml:space="preserve">гирлянда изоляторов </t>
  </si>
  <si>
    <t xml:space="preserve">линейный изолятор </t>
  </si>
  <si>
    <t xml:space="preserve">4,0 </t>
  </si>
  <si>
    <t xml:space="preserve">4,6 </t>
  </si>
  <si>
    <t>Л11-01</t>
  </si>
  <si>
    <t>Арматура и устройство крепления провода СИП</t>
  </si>
  <si>
    <t>2,2</t>
  </si>
  <si>
    <t>Л11-02</t>
  </si>
  <si>
    <t>Устройство защиты от перенапряжений ВЛ 0,4 кВ</t>
  </si>
  <si>
    <t>2,5</t>
  </si>
  <si>
    <t>Л11-03</t>
  </si>
  <si>
    <t>5,5</t>
  </si>
  <si>
    <t>М1-01</t>
  </si>
  <si>
    <t>Устройство ледозащитных сооружений опор ВЛ</t>
  </si>
  <si>
    <t>М1-02</t>
  </si>
  <si>
    <t>Устройство защиты опор ВЛ коробчатыми габионами</t>
  </si>
  <si>
    <t>М1-03</t>
  </si>
  <si>
    <t>Устройство защиты опор ВЛ обваловыванием и посевом трав</t>
  </si>
  <si>
    <t>М1-04</t>
  </si>
  <si>
    <t>Устройство защиты опор ВЛ от наезда транспорта</t>
  </si>
  <si>
    <t xml:space="preserve">Количество цепей, шт. </t>
  </si>
  <si>
    <t xml:space="preserve">Б7-01 </t>
  </si>
  <si>
    <t xml:space="preserve">Расчистка кустарников и мелколесья, вырубка деревьев и корчевка пней с диаметром ствола до 11 см </t>
  </si>
  <si>
    <t xml:space="preserve">Б7-02 </t>
  </si>
  <si>
    <t xml:space="preserve">Расчистка кустарников и мелколесья, вырубка деревьев с диаметром ствола до 11 см, 12 см и более </t>
  </si>
  <si>
    <t xml:space="preserve">Б7-03 </t>
  </si>
  <si>
    <t xml:space="preserve">Расчистка кустарников и мелколесья, вырубка деревьев и корчевка пней с диаметром ствола до 11 см, 12 см и более </t>
  </si>
  <si>
    <t xml:space="preserve">М4-01 </t>
  </si>
  <si>
    <t xml:space="preserve">6,9 </t>
  </si>
  <si>
    <t xml:space="preserve">закрытый </t>
  </si>
  <si>
    <t xml:space="preserve">открытый без разъединителей </t>
  </si>
  <si>
    <t xml:space="preserve">открытый с разъединителями </t>
  </si>
  <si>
    <t xml:space="preserve">Длина перехода, м </t>
  </si>
  <si>
    <t xml:space="preserve">от 1001 до 1500 </t>
  </si>
  <si>
    <t xml:space="preserve">1501 и выше </t>
  </si>
  <si>
    <t xml:space="preserve">Диаметр трубопровода, мм </t>
  </si>
  <si>
    <t xml:space="preserve">Механическая прочность на разрыв, кН </t>
  </si>
  <si>
    <t xml:space="preserve">Количество волокон, шт. </t>
  </si>
  <si>
    <t xml:space="preserve">Максимально допустимая растягивающая нагрузка, кН </t>
  </si>
  <si>
    <t xml:space="preserve">У1-01 </t>
  </si>
  <si>
    <t xml:space="preserve">Б5-01 </t>
  </si>
  <si>
    <t xml:space="preserve">Б6-01 </t>
  </si>
  <si>
    <t xml:space="preserve">ВЛ </t>
  </si>
  <si>
    <t xml:space="preserve">Б6-02 </t>
  </si>
  <si>
    <t xml:space="preserve">Б6-03 </t>
  </si>
  <si>
    <t xml:space="preserve">Б6-04 </t>
  </si>
  <si>
    <t xml:space="preserve">Б6-05 </t>
  </si>
  <si>
    <t xml:space="preserve">Б6-06 </t>
  </si>
  <si>
    <t xml:space="preserve">Б6-07 </t>
  </si>
  <si>
    <t xml:space="preserve">Б6-08 </t>
  </si>
  <si>
    <t xml:space="preserve">КЛ </t>
  </si>
  <si>
    <t xml:space="preserve">до 35 </t>
  </si>
  <si>
    <t xml:space="preserve">Б6-09 </t>
  </si>
  <si>
    <t xml:space="preserve">110 и выше </t>
  </si>
  <si>
    <t xml:space="preserve">У2-01 </t>
  </si>
  <si>
    <t xml:space="preserve">У2-02 </t>
  </si>
  <si>
    <t xml:space="preserve">10(6) </t>
  </si>
  <si>
    <t xml:space="preserve">Класс напряжения ПС (ЗПС) </t>
  </si>
  <si>
    <t xml:space="preserve">Стоимость работ </t>
  </si>
  <si>
    <t xml:space="preserve">П1-01 </t>
  </si>
  <si>
    <t xml:space="preserve">35 кВ/РУНН </t>
  </si>
  <si>
    <t xml:space="preserve">П1-02 </t>
  </si>
  <si>
    <t xml:space="preserve">110 (150) кВ/РУНН </t>
  </si>
  <si>
    <t xml:space="preserve">П1-03 </t>
  </si>
  <si>
    <t xml:space="preserve">110 (150) кВ/РУСН/РУНН </t>
  </si>
  <si>
    <t xml:space="preserve">П1-04 </t>
  </si>
  <si>
    <t xml:space="preserve">220 кВ/РУНН </t>
  </si>
  <si>
    <t xml:space="preserve">П1-05 </t>
  </si>
  <si>
    <t xml:space="preserve">220 кВ/РУСН/РУНН </t>
  </si>
  <si>
    <t xml:space="preserve">П1-06 </t>
  </si>
  <si>
    <t xml:space="preserve">330 кВ/РУСН/РУНН </t>
  </si>
  <si>
    <t xml:space="preserve">П1-07 </t>
  </si>
  <si>
    <t xml:space="preserve">500 кВ/РУСН/РУНН </t>
  </si>
  <si>
    <t xml:space="preserve">П1-08 </t>
  </si>
  <si>
    <t xml:space="preserve">750 кВ/РУСН/РУНН </t>
  </si>
  <si>
    <t xml:space="preserve">П2-01 </t>
  </si>
  <si>
    <t xml:space="preserve">Ячейка выключателя </t>
  </si>
  <si>
    <t xml:space="preserve">П2-02 </t>
  </si>
  <si>
    <t xml:space="preserve">П2-03 </t>
  </si>
  <si>
    <t xml:space="preserve">П2-04 </t>
  </si>
  <si>
    <t xml:space="preserve">П2-05 </t>
  </si>
  <si>
    <t xml:space="preserve">П2-06 </t>
  </si>
  <si>
    <t xml:space="preserve">Ячейка трансформатора мощностью 2 МВА и выше </t>
  </si>
  <si>
    <t xml:space="preserve">П2-07 </t>
  </si>
  <si>
    <t xml:space="preserve">П2-08 </t>
  </si>
  <si>
    <t xml:space="preserve">П2-09 </t>
  </si>
  <si>
    <t xml:space="preserve">Протяженность, км </t>
  </si>
  <si>
    <t xml:space="preserve">П3-01 </t>
  </si>
  <si>
    <t xml:space="preserve">П3-02 </t>
  </si>
  <si>
    <t xml:space="preserve">П3-03 </t>
  </si>
  <si>
    <t xml:space="preserve">П3-04 </t>
  </si>
  <si>
    <t xml:space="preserve">П3-05 </t>
  </si>
  <si>
    <t xml:space="preserve">П3-06 </t>
  </si>
  <si>
    <t xml:space="preserve">П3-07 </t>
  </si>
  <si>
    <t xml:space="preserve">П3-08 </t>
  </si>
  <si>
    <t xml:space="preserve">П3-09 </t>
  </si>
  <si>
    <t xml:space="preserve">П3-10 </t>
  </si>
  <si>
    <t xml:space="preserve">П3-11 </t>
  </si>
  <si>
    <t xml:space="preserve">П3-12 </t>
  </si>
  <si>
    <t>110 (150)</t>
  </si>
  <si>
    <t xml:space="preserve">П3-13 </t>
  </si>
  <si>
    <t xml:space="preserve">П3-14 </t>
  </si>
  <si>
    <t xml:space="preserve">П3-15 </t>
  </si>
  <si>
    <t xml:space="preserve">П3-16 </t>
  </si>
  <si>
    <t xml:space="preserve">П3-17 </t>
  </si>
  <si>
    <t xml:space="preserve">П3-18 </t>
  </si>
  <si>
    <t xml:space="preserve">П3-19 </t>
  </si>
  <si>
    <t xml:space="preserve">П3-20 </t>
  </si>
  <si>
    <t xml:space="preserve">П3-21 </t>
  </si>
  <si>
    <t xml:space="preserve">П3-22 </t>
  </si>
  <si>
    <t xml:space="preserve">П3-23 </t>
  </si>
  <si>
    <t xml:space="preserve">П3-24 </t>
  </si>
  <si>
    <t xml:space="preserve">П3-25 </t>
  </si>
  <si>
    <t xml:space="preserve">П3-26 </t>
  </si>
  <si>
    <t xml:space="preserve">П3-27 </t>
  </si>
  <si>
    <t xml:space="preserve">П3-28 </t>
  </si>
  <si>
    <t xml:space="preserve">П3-29 </t>
  </si>
  <si>
    <t xml:space="preserve">П3-30 </t>
  </si>
  <si>
    <t xml:space="preserve">П3-31 </t>
  </si>
  <si>
    <t xml:space="preserve">П3-32 </t>
  </si>
  <si>
    <t xml:space="preserve">П3-33 </t>
  </si>
  <si>
    <t xml:space="preserve">П3-34 </t>
  </si>
  <si>
    <t xml:space="preserve">П3-35 </t>
  </si>
  <si>
    <t xml:space="preserve">П3-36 </t>
  </si>
  <si>
    <t xml:space="preserve">П3-37 </t>
  </si>
  <si>
    <t xml:space="preserve">П3-38 </t>
  </si>
  <si>
    <t xml:space="preserve">П3-39 </t>
  </si>
  <si>
    <t xml:space="preserve">П3-40 </t>
  </si>
  <si>
    <t xml:space="preserve">П3-41 </t>
  </si>
  <si>
    <t xml:space="preserve">П3-42 </t>
  </si>
  <si>
    <t xml:space="preserve">П3-43 </t>
  </si>
  <si>
    <t xml:space="preserve">П3-44 </t>
  </si>
  <si>
    <t xml:space="preserve">П3-45 </t>
  </si>
  <si>
    <t xml:space="preserve">П3-46 </t>
  </si>
  <si>
    <t xml:space="preserve">П3-47 </t>
  </si>
  <si>
    <t xml:space="preserve">П3-48 </t>
  </si>
  <si>
    <t xml:space="preserve">П4-01 </t>
  </si>
  <si>
    <t xml:space="preserve">П4-02 </t>
  </si>
  <si>
    <t xml:space="preserve">П4-03 </t>
  </si>
  <si>
    <t xml:space="preserve">П5-01 </t>
  </si>
  <si>
    <t xml:space="preserve">П5-02 </t>
  </si>
  <si>
    <t xml:space="preserve">Затраты по УНЦ, млн руб. </t>
  </si>
  <si>
    <t xml:space="preserve">П6-01 </t>
  </si>
  <si>
    <t xml:space="preserve">до 0,03 </t>
  </si>
  <si>
    <t xml:space="preserve">П6-02 </t>
  </si>
  <si>
    <t xml:space="preserve">от 0,031 до 0,05 </t>
  </si>
  <si>
    <t xml:space="preserve">П6-03 </t>
  </si>
  <si>
    <t xml:space="preserve">от 0,051 до 0,19 </t>
  </si>
  <si>
    <t xml:space="preserve">П6-04 </t>
  </si>
  <si>
    <t xml:space="preserve">от 0,2 до 0,59 </t>
  </si>
  <si>
    <t xml:space="preserve">П6-05 </t>
  </si>
  <si>
    <t xml:space="preserve">от 0,6 до 1,09 </t>
  </si>
  <si>
    <t xml:space="preserve">П6-06 </t>
  </si>
  <si>
    <t xml:space="preserve">от 1,1 до 5,9 </t>
  </si>
  <si>
    <t xml:space="preserve">П6-07 </t>
  </si>
  <si>
    <t xml:space="preserve">от 6 до 10,9 </t>
  </si>
  <si>
    <t xml:space="preserve">П6-08 </t>
  </si>
  <si>
    <t xml:space="preserve">от 11 до 20,9 </t>
  </si>
  <si>
    <t xml:space="preserve">П6-09 </t>
  </si>
  <si>
    <t xml:space="preserve">от 21 до 50,9 </t>
  </si>
  <si>
    <t xml:space="preserve">П6-10 </t>
  </si>
  <si>
    <t xml:space="preserve">от 51 до 150,9 </t>
  </si>
  <si>
    <t xml:space="preserve">П6-11 </t>
  </si>
  <si>
    <t xml:space="preserve">от 151 до 300,9 </t>
  </si>
  <si>
    <t xml:space="preserve">П6-12 </t>
  </si>
  <si>
    <t xml:space="preserve">от 301 до 500,9 </t>
  </si>
  <si>
    <t xml:space="preserve">П6-13 </t>
  </si>
  <si>
    <t xml:space="preserve">П6-14 </t>
  </si>
  <si>
    <t xml:space="preserve">П6-15 </t>
  </si>
  <si>
    <t xml:space="preserve">П7-01 </t>
  </si>
  <si>
    <t xml:space="preserve">Линейный объект </t>
  </si>
  <si>
    <t xml:space="preserve">П8-01 </t>
  </si>
  <si>
    <t xml:space="preserve">1,4 </t>
  </si>
  <si>
    <t xml:space="preserve">П8-02 </t>
  </si>
  <si>
    <t xml:space="preserve">П8-03 </t>
  </si>
  <si>
    <t xml:space="preserve">П8-04 </t>
  </si>
  <si>
    <t xml:space="preserve">П8-05 </t>
  </si>
  <si>
    <t xml:space="preserve">П8-06 </t>
  </si>
  <si>
    <t xml:space="preserve">П8-07 </t>
  </si>
  <si>
    <t xml:space="preserve">П8-08 </t>
  </si>
  <si>
    <t xml:space="preserve">П8-09 </t>
  </si>
  <si>
    <t xml:space="preserve">П8-10 </t>
  </si>
  <si>
    <t xml:space="preserve">П8-11 </t>
  </si>
  <si>
    <t xml:space="preserve">П8-12 </t>
  </si>
  <si>
    <t xml:space="preserve">П8-13 </t>
  </si>
  <si>
    <t xml:space="preserve">П8-14 </t>
  </si>
  <si>
    <t xml:space="preserve">П8-15 </t>
  </si>
  <si>
    <t xml:space="preserve">П8-16 </t>
  </si>
  <si>
    <t xml:space="preserve">П8-17 </t>
  </si>
  <si>
    <t xml:space="preserve">П8-18 </t>
  </si>
  <si>
    <t xml:space="preserve">П8-19 </t>
  </si>
  <si>
    <t xml:space="preserve">1,7 </t>
  </si>
  <si>
    <t xml:space="preserve">П8-20 </t>
  </si>
  <si>
    <t xml:space="preserve">П8-21 </t>
  </si>
  <si>
    <t xml:space="preserve">П8-22 </t>
  </si>
  <si>
    <t xml:space="preserve">П8-23 </t>
  </si>
  <si>
    <t xml:space="preserve">П8-24 </t>
  </si>
  <si>
    <t xml:space="preserve">П8-25 </t>
  </si>
  <si>
    <t xml:space="preserve">П8-26 </t>
  </si>
  <si>
    <t xml:space="preserve">П8-27 </t>
  </si>
  <si>
    <t xml:space="preserve">П8-28 </t>
  </si>
  <si>
    <t xml:space="preserve">П8-29 </t>
  </si>
  <si>
    <t xml:space="preserve">П8-30 </t>
  </si>
  <si>
    <t xml:space="preserve">П8-31 </t>
  </si>
  <si>
    <t xml:space="preserve">П8-32 </t>
  </si>
  <si>
    <t xml:space="preserve">П8-33 </t>
  </si>
  <si>
    <t xml:space="preserve">П8-34 </t>
  </si>
  <si>
    <t xml:space="preserve">П8-35 </t>
  </si>
  <si>
    <t xml:space="preserve">П8-36 </t>
  </si>
  <si>
    <t xml:space="preserve">П8-37 </t>
  </si>
  <si>
    <t xml:space="preserve">П8-38 </t>
  </si>
  <si>
    <t xml:space="preserve">П8-39 </t>
  </si>
  <si>
    <t xml:space="preserve">П8-40 </t>
  </si>
  <si>
    <t xml:space="preserve">П8-41 </t>
  </si>
  <si>
    <t xml:space="preserve">П8-42 </t>
  </si>
  <si>
    <t xml:space="preserve">П8-43 </t>
  </si>
  <si>
    <t xml:space="preserve">П8-44 </t>
  </si>
  <si>
    <t xml:space="preserve">П8-45 </t>
  </si>
  <si>
    <t xml:space="preserve">П8-46 </t>
  </si>
  <si>
    <t xml:space="preserve">П8-47 </t>
  </si>
  <si>
    <t xml:space="preserve">П8-48 </t>
  </si>
  <si>
    <t xml:space="preserve">П8-49 </t>
  </si>
  <si>
    <t xml:space="preserve">П8-50 </t>
  </si>
  <si>
    <t xml:space="preserve">П8-51 </t>
  </si>
  <si>
    <t xml:space="preserve">П8-52 </t>
  </si>
  <si>
    <t xml:space="preserve">П8-53 </t>
  </si>
  <si>
    <t xml:space="preserve">для г.г. Москва и Санкт-Петербург </t>
  </si>
  <si>
    <t xml:space="preserve">П9-01 </t>
  </si>
  <si>
    <t xml:space="preserve">1,2 </t>
  </si>
  <si>
    <t xml:space="preserve">П9-02 </t>
  </si>
  <si>
    <t xml:space="preserve">П9-03 </t>
  </si>
  <si>
    <t xml:space="preserve">П9-04 </t>
  </si>
  <si>
    <t xml:space="preserve">П9-05 </t>
  </si>
  <si>
    <t xml:space="preserve">П9-06 </t>
  </si>
  <si>
    <t xml:space="preserve">П9-07 </t>
  </si>
  <si>
    <t xml:space="preserve">П9-08 </t>
  </si>
  <si>
    <t xml:space="preserve">П9-09 </t>
  </si>
  <si>
    <t xml:space="preserve">1,9 </t>
  </si>
  <si>
    <t xml:space="preserve">П9-10 </t>
  </si>
  <si>
    <t xml:space="preserve">П9-11 </t>
  </si>
  <si>
    <t xml:space="preserve">П9-12 </t>
  </si>
  <si>
    <t xml:space="preserve">П9-13 </t>
  </si>
  <si>
    <t xml:space="preserve">П9-14 </t>
  </si>
  <si>
    <t xml:space="preserve">П9-15 </t>
  </si>
  <si>
    <t xml:space="preserve">П9-16 </t>
  </si>
  <si>
    <t xml:space="preserve">П9-17 </t>
  </si>
  <si>
    <t xml:space="preserve">П9-18 </t>
  </si>
  <si>
    <t xml:space="preserve">2,1 </t>
  </si>
  <si>
    <t xml:space="preserve">П9-19 </t>
  </si>
  <si>
    <t xml:space="preserve">П9-20 </t>
  </si>
  <si>
    <t xml:space="preserve">П9-21 </t>
  </si>
  <si>
    <t xml:space="preserve">П9-22 </t>
  </si>
  <si>
    <t xml:space="preserve">П9-23 </t>
  </si>
  <si>
    <t xml:space="preserve">П9-24 </t>
  </si>
  <si>
    <t xml:space="preserve">П9-25 </t>
  </si>
  <si>
    <t xml:space="preserve">П9-26 </t>
  </si>
  <si>
    <t xml:space="preserve">П9-27 </t>
  </si>
  <si>
    <t xml:space="preserve">0,8 </t>
  </si>
  <si>
    <t xml:space="preserve">П9-28 </t>
  </si>
  <si>
    <t xml:space="preserve">П9-29 </t>
  </si>
  <si>
    <t xml:space="preserve">П9-30 </t>
  </si>
  <si>
    <t xml:space="preserve">П9-31 </t>
  </si>
  <si>
    <t xml:space="preserve">П9-32 </t>
  </si>
  <si>
    <t xml:space="preserve">П9-33 </t>
  </si>
  <si>
    <t xml:space="preserve">П9-34 </t>
  </si>
  <si>
    <t xml:space="preserve">П9-35 </t>
  </si>
  <si>
    <t xml:space="preserve">П9-36 </t>
  </si>
  <si>
    <t xml:space="preserve">П9-37 </t>
  </si>
  <si>
    <t xml:space="preserve">П9-38 </t>
  </si>
  <si>
    <t xml:space="preserve">П9-39 </t>
  </si>
  <si>
    <t xml:space="preserve">П9-40 </t>
  </si>
  <si>
    <t xml:space="preserve">П9-41 </t>
  </si>
  <si>
    <t xml:space="preserve">П9-42 </t>
  </si>
  <si>
    <t xml:space="preserve">П9-43 </t>
  </si>
  <si>
    <t xml:space="preserve">П9-44 </t>
  </si>
  <si>
    <t xml:space="preserve">П9-45 </t>
  </si>
  <si>
    <t xml:space="preserve">3,1 </t>
  </si>
  <si>
    <t xml:space="preserve">П9-46 </t>
  </si>
  <si>
    <t xml:space="preserve">П9-47 </t>
  </si>
  <si>
    <t xml:space="preserve">П9-48 </t>
  </si>
  <si>
    <t xml:space="preserve">П9-49 </t>
  </si>
  <si>
    <t xml:space="preserve">П9-50 </t>
  </si>
  <si>
    <t xml:space="preserve">П9-51 </t>
  </si>
  <si>
    <t xml:space="preserve">П9-52 </t>
  </si>
  <si>
    <t xml:space="preserve">П9-53 </t>
  </si>
  <si>
    <t xml:space="preserve">П9-54 </t>
  </si>
  <si>
    <t xml:space="preserve">П9-55 </t>
  </si>
  <si>
    <t xml:space="preserve">П9-56 </t>
  </si>
  <si>
    <t xml:space="preserve">П9-57 </t>
  </si>
  <si>
    <t xml:space="preserve">П9-58 </t>
  </si>
  <si>
    <t xml:space="preserve">П9-59 </t>
  </si>
  <si>
    <t xml:space="preserve">П9-60 </t>
  </si>
  <si>
    <t xml:space="preserve">П9-61 </t>
  </si>
  <si>
    <t xml:space="preserve">П9-62 </t>
  </si>
  <si>
    <t xml:space="preserve">П9-63 </t>
  </si>
  <si>
    <t xml:space="preserve">П9-64 </t>
  </si>
  <si>
    <t xml:space="preserve">П9-65 </t>
  </si>
  <si>
    <t xml:space="preserve">П9-66 </t>
  </si>
  <si>
    <t xml:space="preserve">П9-67 </t>
  </si>
  <si>
    <t xml:space="preserve">П9-68 </t>
  </si>
  <si>
    <t xml:space="preserve">П9-69 </t>
  </si>
  <si>
    <t xml:space="preserve">Количество землепользователей </t>
  </si>
  <si>
    <t xml:space="preserve">Тип линейного объекта, напряжение </t>
  </si>
  <si>
    <t xml:space="preserve">до 15 </t>
  </si>
  <si>
    <t xml:space="preserve">от 16 до 30 </t>
  </si>
  <si>
    <t xml:space="preserve">31 и выше </t>
  </si>
  <si>
    <t xml:space="preserve">П11-01 </t>
  </si>
  <si>
    <t>Номер</t>
  </si>
  <si>
    <t xml:space="preserve">Порядковый номер коэффициента пересчета </t>
  </si>
  <si>
    <t xml:space="preserve">Номер таблиц УНЦ </t>
  </si>
  <si>
    <t>В1, В2</t>
  </si>
  <si>
    <t>В3, В8</t>
  </si>
  <si>
    <t>Т, Р, Э</t>
  </si>
  <si>
    <t>З, М, Ф</t>
  </si>
  <si>
    <t>У</t>
  </si>
  <si>
    <t>Ж1</t>
  </si>
  <si>
    <t xml:space="preserve">Республика Адыгея </t>
  </si>
  <si>
    <t xml:space="preserve">0,99 </t>
  </si>
  <si>
    <t xml:space="preserve">0,98 </t>
  </si>
  <si>
    <t xml:space="preserve">1,03 </t>
  </si>
  <si>
    <t xml:space="preserve">1,00 </t>
  </si>
  <si>
    <t xml:space="preserve">Республика Алтай </t>
  </si>
  <si>
    <t xml:space="preserve">0,96 </t>
  </si>
  <si>
    <t xml:space="preserve">0,95 </t>
  </si>
  <si>
    <t xml:space="preserve">0,97 </t>
  </si>
  <si>
    <t xml:space="preserve">Республика Башкортостан </t>
  </si>
  <si>
    <t xml:space="preserve">1,01 </t>
  </si>
  <si>
    <t xml:space="preserve">1,08 </t>
  </si>
  <si>
    <t xml:space="preserve">1,02 </t>
  </si>
  <si>
    <t xml:space="preserve">Республика Бурятия </t>
  </si>
  <si>
    <t xml:space="preserve">1,15 </t>
  </si>
  <si>
    <t xml:space="preserve">1,10 </t>
  </si>
  <si>
    <t xml:space="preserve">1,14 </t>
  </si>
  <si>
    <t xml:space="preserve">1,12 </t>
  </si>
  <si>
    <t xml:space="preserve">1,24 </t>
  </si>
  <si>
    <t xml:space="preserve">1,16 </t>
  </si>
  <si>
    <t xml:space="preserve">1,13 </t>
  </si>
  <si>
    <t xml:space="preserve">1,11 </t>
  </si>
  <si>
    <t xml:space="preserve">Республика Дагестан </t>
  </si>
  <si>
    <t xml:space="preserve">1,04 </t>
  </si>
  <si>
    <t xml:space="preserve">Республика Ингушетия </t>
  </si>
  <si>
    <t xml:space="preserve">1,06 </t>
  </si>
  <si>
    <t xml:space="preserve">1,21 </t>
  </si>
  <si>
    <t xml:space="preserve">1,07 </t>
  </si>
  <si>
    <t xml:space="preserve">1,22 </t>
  </si>
  <si>
    <t xml:space="preserve">Кабардино-Балкарская Республика </t>
  </si>
  <si>
    <t xml:space="preserve">1,09 </t>
  </si>
  <si>
    <t xml:space="preserve">Республика Калмыкия </t>
  </si>
  <si>
    <t xml:space="preserve">Карачаево-Черкесская Республика </t>
  </si>
  <si>
    <t xml:space="preserve">1,05 </t>
  </si>
  <si>
    <t xml:space="preserve">Республика Карелия </t>
  </si>
  <si>
    <t xml:space="preserve">Республика Коми </t>
  </si>
  <si>
    <t xml:space="preserve">1,23 </t>
  </si>
  <si>
    <t xml:space="preserve">1,19 </t>
  </si>
  <si>
    <t xml:space="preserve">1,64 </t>
  </si>
  <si>
    <t xml:space="preserve">1,26 </t>
  </si>
  <si>
    <t xml:space="preserve">1,65 </t>
  </si>
  <si>
    <t xml:space="preserve">Республика Марий Эл </t>
  </si>
  <si>
    <t xml:space="preserve">Республика Мордовия </t>
  </si>
  <si>
    <t xml:space="preserve">Республика Саха (Якутия) </t>
  </si>
  <si>
    <t xml:space="preserve">1,37 </t>
  </si>
  <si>
    <t xml:space="preserve">1,33 </t>
  </si>
  <si>
    <t xml:space="preserve">1,84 </t>
  </si>
  <si>
    <t xml:space="preserve">1,41 </t>
  </si>
  <si>
    <t xml:space="preserve">1,28 </t>
  </si>
  <si>
    <t xml:space="preserve">1,40 </t>
  </si>
  <si>
    <t xml:space="preserve">1,85 </t>
  </si>
  <si>
    <t xml:space="preserve">1,17 </t>
  </si>
  <si>
    <t xml:space="preserve">Республика Татарстан (Татарстан) </t>
  </si>
  <si>
    <t xml:space="preserve">Республика Тыва </t>
  </si>
  <si>
    <t xml:space="preserve">Удмуртская Республика </t>
  </si>
  <si>
    <t xml:space="preserve">Республика Хакасия </t>
  </si>
  <si>
    <t xml:space="preserve">1,20 </t>
  </si>
  <si>
    <t xml:space="preserve">Чеченская Республика </t>
  </si>
  <si>
    <t xml:space="preserve">Алтайский край </t>
  </si>
  <si>
    <t xml:space="preserve">Краснодарский край </t>
  </si>
  <si>
    <t xml:space="preserve">Красноярский край </t>
  </si>
  <si>
    <t xml:space="preserve">Приморский край </t>
  </si>
  <si>
    <t xml:space="preserve">Ставропольский край </t>
  </si>
  <si>
    <t xml:space="preserve">Хабаровский край </t>
  </si>
  <si>
    <t xml:space="preserve">1,27 </t>
  </si>
  <si>
    <t xml:space="preserve">Амурская область </t>
  </si>
  <si>
    <t xml:space="preserve">Архангельская область </t>
  </si>
  <si>
    <t xml:space="preserve">1,18 </t>
  </si>
  <si>
    <t xml:space="preserve">1,42 </t>
  </si>
  <si>
    <t xml:space="preserve">1,43 </t>
  </si>
  <si>
    <t xml:space="preserve">Астраханская область </t>
  </si>
  <si>
    <t xml:space="preserve">1,30 </t>
  </si>
  <si>
    <t xml:space="preserve">1,34 </t>
  </si>
  <si>
    <t xml:space="preserve">Белгородская область </t>
  </si>
  <si>
    <t xml:space="preserve">Брянская область </t>
  </si>
  <si>
    <t xml:space="preserve">Владимирская область </t>
  </si>
  <si>
    <t xml:space="preserve">Волгоградская область </t>
  </si>
  <si>
    <t xml:space="preserve">Вологодская область </t>
  </si>
  <si>
    <t xml:space="preserve">Воронежская область </t>
  </si>
  <si>
    <t xml:space="preserve">Ивановская область </t>
  </si>
  <si>
    <t xml:space="preserve">Иркутская область </t>
  </si>
  <si>
    <t xml:space="preserve">Калининградская область </t>
  </si>
  <si>
    <t xml:space="preserve">Калужская область </t>
  </si>
  <si>
    <t xml:space="preserve">Камчатский край </t>
  </si>
  <si>
    <t xml:space="preserve">1,35 </t>
  </si>
  <si>
    <t xml:space="preserve">1,32 </t>
  </si>
  <si>
    <t xml:space="preserve">1,73 </t>
  </si>
  <si>
    <t xml:space="preserve">1,38 </t>
  </si>
  <si>
    <t xml:space="preserve">1,75 </t>
  </si>
  <si>
    <t xml:space="preserve">Кемеровская область </t>
  </si>
  <si>
    <t xml:space="preserve">Кировская область </t>
  </si>
  <si>
    <t xml:space="preserve">Костромская область </t>
  </si>
  <si>
    <t xml:space="preserve">Курганская область </t>
  </si>
  <si>
    <t xml:space="preserve">Курская область </t>
  </si>
  <si>
    <t xml:space="preserve">Ленинградская область </t>
  </si>
  <si>
    <t xml:space="preserve">г. Санкт-Петербург </t>
  </si>
  <si>
    <t xml:space="preserve">Липецкая область </t>
  </si>
  <si>
    <t xml:space="preserve">Магаданская область </t>
  </si>
  <si>
    <t xml:space="preserve">1,51 </t>
  </si>
  <si>
    <t xml:space="preserve">1,46 </t>
  </si>
  <si>
    <t xml:space="preserve">2,14 </t>
  </si>
  <si>
    <t xml:space="preserve">1,57 </t>
  </si>
  <si>
    <t xml:space="preserve">1,55 </t>
  </si>
  <si>
    <t xml:space="preserve">2,16 </t>
  </si>
  <si>
    <t xml:space="preserve">Московская область </t>
  </si>
  <si>
    <t xml:space="preserve">г. Москва </t>
  </si>
  <si>
    <t xml:space="preserve">Мурманская область </t>
  </si>
  <si>
    <t xml:space="preserve">1,47 </t>
  </si>
  <si>
    <t xml:space="preserve">1,48 </t>
  </si>
  <si>
    <t xml:space="preserve">Нижегородская область </t>
  </si>
  <si>
    <t xml:space="preserve">Новгородская область </t>
  </si>
  <si>
    <t xml:space="preserve">Новосибирская область </t>
  </si>
  <si>
    <t xml:space="preserve">Омская область </t>
  </si>
  <si>
    <t xml:space="preserve">Оренбургская область </t>
  </si>
  <si>
    <t xml:space="preserve">Орловская область </t>
  </si>
  <si>
    <t xml:space="preserve">Пензенская область </t>
  </si>
  <si>
    <t xml:space="preserve">Пермский край </t>
  </si>
  <si>
    <t xml:space="preserve">Псковская область </t>
  </si>
  <si>
    <t xml:space="preserve">Ростовская область </t>
  </si>
  <si>
    <t xml:space="preserve">Рязанская область </t>
  </si>
  <si>
    <t xml:space="preserve">Самарская область </t>
  </si>
  <si>
    <t xml:space="preserve">Саратовская область </t>
  </si>
  <si>
    <t xml:space="preserve">Сахалинская область </t>
  </si>
  <si>
    <t xml:space="preserve">1,29 </t>
  </si>
  <si>
    <t xml:space="preserve">1,81 </t>
  </si>
  <si>
    <t xml:space="preserve">1,83 </t>
  </si>
  <si>
    <t xml:space="preserve">Свердловская область </t>
  </si>
  <si>
    <t xml:space="preserve">Смоленская область </t>
  </si>
  <si>
    <t xml:space="preserve">Тамбовская область </t>
  </si>
  <si>
    <t xml:space="preserve">Тверская область </t>
  </si>
  <si>
    <t xml:space="preserve">Томская область </t>
  </si>
  <si>
    <t xml:space="preserve">Тульская область </t>
  </si>
  <si>
    <t xml:space="preserve">Тюменская область </t>
  </si>
  <si>
    <t xml:space="preserve">Ульяновская область </t>
  </si>
  <si>
    <t xml:space="preserve">Челябинская область </t>
  </si>
  <si>
    <t xml:space="preserve">Забайкальский край </t>
  </si>
  <si>
    <t xml:space="preserve">Ярославская область </t>
  </si>
  <si>
    <t xml:space="preserve">Еврейская автономная область </t>
  </si>
  <si>
    <t xml:space="preserve">Ненецкий автономный округ </t>
  </si>
  <si>
    <t xml:space="preserve">1,86 </t>
  </si>
  <si>
    <t xml:space="preserve">1,31 </t>
  </si>
  <si>
    <t xml:space="preserve">Чукотский автономный округ </t>
  </si>
  <si>
    <t xml:space="preserve">1,44 </t>
  </si>
  <si>
    <t xml:space="preserve">1,36 </t>
  </si>
  <si>
    <t xml:space="preserve">2,37 </t>
  </si>
  <si>
    <t xml:space="preserve">1,52 </t>
  </si>
  <si>
    <t xml:space="preserve">2,40 </t>
  </si>
  <si>
    <t xml:space="preserve">Ямало-Ненецкий автономный округ </t>
  </si>
  <si>
    <t xml:space="preserve">1,49 </t>
  </si>
  <si>
    <t xml:space="preserve">1,50 </t>
  </si>
  <si>
    <t xml:space="preserve">Республика Крым </t>
  </si>
  <si>
    <t xml:space="preserve">г. Севастополь </t>
  </si>
  <si>
    <t xml:space="preserve">Л1, Л2 </t>
  </si>
  <si>
    <t xml:space="preserve">(1) Одноцепная ВЛ, все типы опор за исключением многогранных </t>
  </si>
  <si>
    <t xml:space="preserve">(2) Двухцепная ВЛ, все типы опор за исключением многогранных </t>
  </si>
  <si>
    <t>0,4</t>
  </si>
  <si>
    <t xml:space="preserve">2,06 </t>
  </si>
  <si>
    <t xml:space="preserve">2,00 </t>
  </si>
  <si>
    <t xml:space="preserve">1,89 </t>
  </si>
  <si>
    <t xml:space="preserve">1,78 </t>
  </si>
  <si>
    <t xml:space="preserve">0,94 </t>
  </si>
  <si>
    <t xml:space="preserve">1,96 </t>
  </si>
  <si>
    <t xml:space="preserve">1,91 </t>
  </si>
  <si>
    <t xml:space="preserve">0,91 </t>
  </si>
  <si>
    <t xml:space="preserve">1,80 </t>
  </si>
  <si>
    <t xml:space="preserve">1,69 </t>
  </si>
  <si>
    <t xml:space="preserve">0,88 </t>
  </si>
  <si>
    <t xml:space="preserve">0,89 </t>
  </si>
  <si>
    <t xml:space="preserve">1,59 </t>
  </si>
  <si>
    <t xml:space="preserve">2,29 </t>
  </si>
  <si>
    <t xml:space="preserve">2,22 </t>
  </si>
  <si>
    <t xml:space="preserve">1,56 </t>
  </si>
  <si>
    <t xml:space="preserve">1,53 </t>
  </si>
  <si>
    <t xml:space="preserve">2,08 </t>
  </si>
  <si>
    <t xml:space="preserve">1,95 </t>
  </si>
  <si>
    <t xml:space="preserve">1,82 </t>
  </si>
  <si>
    <t xml:space="preserve">2,62 </t>
  </si>
  <si>
    <t xml:space="preserve">2,54 </t>
  </si>
  <si>
    <t xml:space="preserve">1,79 </t>
  </si>
  <si>
    <t xml:space="preserve">1,45 </t>
  </si>
  <si>
    <t xml:space="preserve">1,54 </t>
  </si>
  <si>
    <t xml:space="preserve">2,23 </t>
  </si>
  <si>
    <t xml:space="preserve">1,66 </t>
  </si>
  <si>
    <t xml:space="preserve">2,27 </t>
  </si>
  <si>
    <t xml:space="preserve">2,21 </t>
  </si>
  <si>
    <t xml:space="preserve">1,58 </t>
  </si>
  <si>
    <t xml:space="preserve">2,09 </t>
  </si>
  <si>
    <t xml:space="preserve">2,44 </t>
  </si>
  <si>
    <t xml:space="preserve">1,70 </t>
  </si>
  <si>
    <t xml:space="preserve">1,39 </t>
  </si>
  <si>
    <t xml:space="preserve">2,24 </t>
  </si>
  <si>
    <t xml:space="preserve">2,11 </t>
  </si>
  <si>
    <t xml:space="preserve">1,61 </t>
  </si>
  <si>
    <t xml:space="preserve">2,20 </t>
  </si>
  <si>
    <t xml:space="preserve">2,02 </t>
  </si>
  <si>
    <t xml:space="preserve">1,90 </t>
  </si>
  <si>
    <t xml:space="preserve">1,92 </t>
  </si>
  <si>
    <t xml:space="preserve">1,71 </t>
  </si>
  <si>
    <t xml:space="preserve">1,93 </t>
  </si>
  <si>
    <t xml:space="preserve">2,31 </t>
  </si>
  <si>
    <t xml:space="preserve">1,98 </t>
  </si>
  <si>
    <t xml:space="preserve">3,09 </t>
  </si>
  <si>
    <t xml:space="preserve">3,01 </t>
  </si>
  <si>
    <t xml:space="preserve">2,15 </t>
  </si>
  <si>
    <t xml:space="preserve">1,77 </t>
  </si>
  <si>
    <t xml:space="preserve">2,60 </t>
  </si>
  <si>
    <t xml:space="preserve">2,46 </t>
  </si>
  <si>
    <t xml:space="preserve">1,99 </t>
  </si>
  <si>
    <t xml:space="preserve">1,94 </t>
  </si>
  <si>
    <t xml:space="preserve">1,60 </t>
  </si>
  <si>
    <t xml:space="preserve">0,92 </t>
  </si>
  <si>
    <t xml:space="preserve">2,66 </t>
  </si>
  <si>
    <t xml:space="preserve">3,84 </t>
  </si>
  <si>
    <t xml:space="preserve">3,73 </t>
  </si>
  <si>
    <t xml:space="preserve">2,56 </t>
  </si>
  <si>
    <t xml:space="preserve">2,13 </t>
  </si>
  <si>
    <t xml:space="preserve">2,26 </t>
  </si>
  <si>
    <t xml:space="preserve">1,88 </t>
  </si>
  <si>
    <t xml:space="preserve">3,49 </t>
  </si>
  <si>
    <t xml:space="preserve">3,27 </t>
  </si>
  <si>
    <t xml:space="preserve">1,68 </t>
  </si>
  <si>
    <t xml:space="preserve">0,84 </t>
  </si>
  <si>
    <t xml:space="preserve">0,85 </t>
  </si>
  <si>
    <t xml:space="preserve">2,01 </t>
  </si>
  <si>
    <t xml:space="preserve">1,62 </t>
  </si>
  <si>
    <t xml:space="preserve">2,18 </t>
  </si>
  <si>
    <t xml:space="preserve">2,04 </t>
  </si>
  <si>
    <t xml:space="preserve">2,10 </t>
  </si>
  <si>
    <t xml:space="preserve">1,87 </t>
  </si>
  <si>
    <t xml:space="preserve">1,74 </t>
  </si>
  <si>
    <t xml:space="preserve">2,19 </t>
  </si>
  <si>
    <t xml:space="preserve">2,47 </t>
  </si>
  <si>
    <t xml:space="preserve">2,25 </t>
  </si>
  <si>
    <t xml:space="preserve">2,65 </t>
  </si>
  <si>
    <t xml:space="preserve">2,57 </t>
  </si>
  <si>
    <t xml:space="preserve">1,76 </t>
  </si>
  <si>
    <t xml:space="preserve">2,41 </t>
  </si>
  <si>
    <t xml:space="preserve">2,64 </t>
  </si>
  <si>
    <t xml:space="preserve">2,33 </t>
  </si>
  <si>
    <t xml:space="preserve">3,11 </t>
  </si>
  <si>
    <t xml:space="preserve">3,03 </t>
  </si>
  <si>
    <t xml:space="preserve">2,17 </t>
  </si>
  <si>
    <t xml:space="preserve">2,12 </t>
  </si>
  <si>
    <t xml:space="preserve">1,97 </t>
  </si>
  <si>
    <t xml:space="preserve">1,63 </t>
  </si>
  <si>
    <t xml:space="preserve">2,48 </t>
  </si>
  <si>
    <t xml:space="preserve">1,67 </t>
  </si>
  <si>
    <t xml:space="preserve">2,05 </t>
  </si>
  <si>
    <t xml:space="preserve">2,52 </t>
  </si>
  <si>
    <t xml:space="preserve">2,80 </t>
  </si>
  <si>
    <t xml:space="preserve">2,74 </t>
  </si>
  <si>
    <t xml:space="preserve">2,07 </t>
  </si>
  <si>
    <t xml:space="preserve">2,71 </t>
  </si>
  <si>
    <t xml:space="preserve">0,93 </t>
  </si>
  <si>
    <t xml:space="preserve">0,90 </t>
  </si>
  <si>
    <t xml:space="preserve">0,86 </t>
  </si>
  <si>
    <t xml:space="preserve">2,67 </t>
  </si>
  <si>
    <t xml:space="preserve">4,47 </t>
  </si>
  <si>
    <t xml:space="preserve">4,34 </t>
  </si>
  <si>
    <t xml:space="preserve">3,06 </t>
  </si>
  <si>
    <t xml:space="preserve">2,99 </t>
  </si>
  <si>
    <t xml:space="preserve">2,63 </t>
  </si>
  <si>
    <t xml:space="preserve">4,07 </t>
  </si>
  <si>
    <t xml:space="preserve">3,81 </t>
  </si>
  <si>
    <t xml:space="preserve">3,04 </t>
  </si>
  <si>
    <t xml:space="preserve">2,95 </t>
  </si>
  <si>
    <t xml:space="preserve">2,76 </t>
  </si>
  <si>
    <t xml:space="preserve">2,58 </t>
  </si>
  <si>
    <t xml:space="preserve">0,87 </t>
  </si>
  <si>
    <t xml:space="preserve">3,39 </t>
  </si>
  <si>
    <t xml:space="preserve">2,45 </t>
  </si>
  <si>
    <t xml:space="preserve">2,79 </t>
  </si>
  <si>
    <t xml:space="preserve">2,51 </t>
  </si>
  <si>
    <t xml:space="preserve">2,61 </t>
  </si>
  <si>
    <t xml:space="preserve">3,38 </t>
  </si>
  <si>
    <t xml:space="preserve">2,89 </t>
  </si>
  <si>
    <t xml:space="preserve">3,76 </t>
  </si>
  <si>
    <t xml:space="preserve">3,67 </t>
  </si>
  <si>
    <t xml:space="preserve">2,42 </t>
  </si>
  <si>
    <t xml:space="preserve">2,86 </t>
  </si>
  <si>
    <t xml:space="preserve">3,63 </t>
  </si>
  <si>
    <t xml:space="preserve">3,44 </t>
  </si>
  <si>
    <t xml:space="preserve">2,55 </t>
  </si>
  <si>
    <t xml:space="preserve">Л1, Л2 (две одноцепные ВЛ в одном коридоре) </t>
  </si>
  <si>
    <t xml:space="preserve">1,72 </t>
  </si>
  <si>
    <t xml:space="preserve">2,43 </t>
  </si>
  <si>
    <t xml:space="preserve">3,12 </t>
  </si>
  <si>
    <t xml:space="preserve">3,05 </t>
  </si>
  <si>
    <t xml:space="preserve">2,49 </t>
  </si>
  <si>
    <t xml:space="preserve">2,85 </t>
  </si>
  <si>
    <t xml:space="preserve">2,81 </t>
  </si>
  <si>
    <t xml:space="preserve">2,35 </t>
  </si>
  <si>
    <t xml:space="preserve">(3) Одноцепная ВЛ, многогранные опоры </t>
  </si>
  <si>
    <t xml:space="preserve">(4) Двухцепная ВЛ, многогранные опоры </t>
  </si>
  <si>
    <t xml:space="preserve">3,16 </t>
  </si>
  <si>
    <t xml:space="preserve">2,34 </t>
  </si>
  <si>
    <t xml:space="preserve">2,36 </t>
  </si>
  <si>
    <t xml:space="preserve">2,96 </t>
  </si>
  <si>
    <t xml:space="preserve">2,50 </t>
  </si>
  <si>
    <t xml:space="preserve">2,73 </t>
  </si>
  <si>
    <t>6-15</t>
  </si>
  <si>
    <t>-</t>
  </si>
  <si>
    <t xml:space="preserve">3×133 </t>
  </si>
  <si>
    <t xml:space="preserve">3×167 </t>
  </si>
  <si>
    <t xml:space="preserve">3×333 </t>
  </si>
  <si>
    <t xml:space="preserve">3×417 </t>
  </si>
  <si>
    <t xml:space="preserve">3×135 (3×150) </t>
  </si>
  <si>
    <t xml:space="preserve">3×267 (3×250) </t>
  </si>
  <si>
    <t>6-20</t>
  </si>
  <si>
    <t xml:space="preserve">10 (15) </t>
  </si>
  <si>
    <t xml:space="preserve">800 (1000, 1250) </t>
  </si>
  <si>
    <t xml:space="preserve">масляный Т 6 (10, 15)/НН </t>
  </si>
  <si>
    <t xml:space="preserve">сухой Т 6 (10, 15)/НН </t>
  </si>
  <si>
    <t>сухой Т 20/НН</t>
  </si>
  <si>
    <t xml:space="preserve">Ввод линейный (выключателя, трансформатора) на одну фазу (номинальный ток, 1000 А и выше) </t>
  </si>
  <si>
    <t xml:space="preserve">от 600 до 1000 </t>
  </si>
  <si>
    <t xml:space="preserve">от 501 до 1000,9 </t>
  </si>
  <si>
    <t xml:space="preserve">от 1001 до 1500,9 </t>
  </si>
  <si>
    <t>6 -220</t>
  </si>
  <si>
    <t xml:space="preserve">75 -78 </t>
  </si>
  <si>
    <t>Тюменская область, Ханты-Мансийский автономный округ -Югра, Ямало-Ненецкий автономный округ</t>
  </si>
  <si>
    <t>Республика Марий Эл, Республика Мордовия, Удмуртская Республика, Чувашская Республика -Чувашия, Оренбургская, Пензенская, Самарская, Ульяновская, Кировская, Нижегородская, Саратовская области, Республика Татарстан (Татарстан), Республика Башкортостан</t>
  </si>
  <si>
    <t>Республика Дагестан, Карачаево-Черкесская Республика, Кабардино-Балкарская Республика, Чеченская Республика, Республика Северная Осетия -Алания</t>
  </si>
  <si>
    <t xml:space="preserve">35 -500 </t>
  </si>
  <si>
    <t xml:space="preserve">35 -750 </t>
  </si>
  <si>
    <t>Шкаф ТН 6 -35 кВ</t>
  </si>
  <si>
    <t xml:space="preserve">225 -300 </t>
  </si>
  <si>
    <t>Устройство защиты от перенапряжений ВЛ 6 -35 кВ</t>
  </si>
  <si>
    <t xml:space="preserve">0,4 -20 </t>
  </si>
  <si>
    <t xml:space="preserve">1,5 -3,1 </t>
  </si>
  <si>
    <t xml:space="preserve">3,2 -5,5 </t>
  </si>
  <si>
    <t xml:space="preserve">5,6 -8,4 </t>
  </si>
  <si>
    <t xml:space="preserve">14,7 -27 </t>
  </si>
  <si>
    <t xml:space="preserve">27,1 -60,9 </t>
  </si>
  <si>
    <t xml:space="preserve">1,1 -2,3 </t>
  </si>
  <si>
    <t xml:space="preserve">2,4 -4,1 </t>
  </si>
  <si>
    <t xml:space="preserve">4,2 -6,2 </t>
  </si>
  <si>
    <t xml:space="preserve">11 -20,9 </t>
  </si>
  <si>
    <t xml:space="preserve">21 -40,9 </t>
  </si>
  <si>
    <t xml:space="preserve">1,8 -3,1 </t>
  </si>
  <si>
    <t xml:space="preserve">3,2 -4,8 </t>
  </si>
  <si>
    <t xml:space="preserve">4,9 -7,8 </t>
  </si>
  <si>
    <t xml:space="preserve">7,9 -8,2 </t>
  </si>
  <si>
    <t xml:space="preserve">16 -30,9 </t>
  </si>
  <si>
    <t xml:space="preserve">1,5 -2,6 </t>
  </si>
  <si>
    <t xml:space="preserve">2,7 -4 </t>
  </si>
  <si>
    <t xml:space="preserve">4,1 -6,5 </t>
  </si>
  <si>
    <t xml:space="preserve">6,6 -7 </t>
  </si>
  <si>
    <t xml:space="preserve">14 -29,9 </t>
  </si>
  <si>
    <t xml:space="preserve">1,4 -2,3 </t>
  </si>
  <si>
    <t xml:space="preserve">2,4 -3,5 </t>
  </si>
  <si>
    <t xml:space="preserve">3,6 -5,6 </t>
  </si>
  <si>
    <t xml:space="preserve">5,7 -6 </t>
  </si>
  <si>
    <t xml:space="preserve">11 -24,9 </t>
  </si>
  <si>
    <t xml:space="preserve">25 -94,9 </t>
  </si>
  <si>
    <t xml:space="preserve">1,7 -2,5 </t>
  </si>
  <si>
    <t xml:space="preserve">2,6 -4 </t>
  </si>
  <si>
    <t xml:space="preserve">4,1 -4,4 </t>
  </si>
  <si>
    <t xml:space="preserve">4,5 -8,1 </t>
  </si>
  <si>
    <t xml:space="preserve">17 -69,9 </t>
  </si>
  <si>
    <t xml:space="preserve">1,3 -5,1 </t>
  </si>
  <si>
    <t xml:space="preserve">18,9 -28,4 </t>
  </si>
  <si>
    <t xml:space="preserve">28,5 -45,4 </t>
  </si>
  <si>
    <t xml:space="preserve">45,5 -60,9 </t>
  </si>
  <si>
    <t xml:space="preserve">2 -6,1 </t>
  </si>
  <si>
    <t xml:space="preserve">13 -24,9 </t>
  </si>
  <si>
    <t xml:space="preserve">25 -39,9 </t>
  </si>
  <si>
    <t xml:space="preserve">2,2 -5,5 </t>
  </si>
  <si>
    <t xml:space="preserve">17 -29,9 </t>
  </si>
  <si>
    <t xml:space="preserve">115 -380,9 </t>
  </si>
  <si>
    <t xml:space="preserve">0,9 -3,1 </t>
  </si>
  <si>
    <t xml:space="preserve">3,2 -6,5 </t>
  </si>
  <si>
    <t xml:space="preserve">1,7 -3,5 </t>
  </si>
  <si>
    <t xml:space="preserve">3,6 -6,2 </t>
  </si>
  <si>
    <t xml:space="preserve">6,3 -9,4 </t>
  </si>
  <si>
    <t xml:space="preserve">16 -29,9 </t>
  </si>
  <si>
    <t xml:space="preserve">95 -244,9 </t>
  </si>
  <si>
    <t xml:space="preserve">3,2 -4,1 </t>
  </si>
  <si>
    <t xml:space="preserve">4,2 -6,3 </t>
  </si>
  <si>
    <t xml:space="preserve">1,5 -3,8 </t>
  </si>
  <si>
    <t xml:space="preserve">12,8 -25,9 </t>
  </si>
  <si>
    <t xml:space="preserve">26 -41,7 </t>
  </si>
  <si>
    <t xml:space="preserve">41,8 -60,9 </t>
  </si>
  <si>
    <t xml:space="preserve">1,2 -3,9 </t>
  </si>
  <si>
    <t xml:space="preserve">35 -54,9 </t>
  </si>
  <si>
    <t>В4, И6 -И10</t>
  </si>
  <si>
    <t>В5 -В7, А6, И1 -И5</t>
  </si>
  <si>
    <t>К, Н, О3 -О4</t>
  </si>
  <si>
    <t>Ж2 -Ж4</t>
  </si>
  <si>
    <t>А1 -А5, А7 -А8, Д, И11 -И15</t>
  </si>
  <si>
    <t xml:space="preserve">Республика Северная Осетия -Алания </t>
  </si>
  <si>
    <t xml:space="preserve">Чувашская Республика -Чувашия </t>
  </si>
  <si>
    <t xml:space="preserve">Ханты-Мансийский автономный округ -Югра </t>
  </si>
  <si>
    <t xml:space="preserve">Л3 -Л11, О1, О2 </t>
  </si>
  <si>
    <t>0,4 -750</t>
  </si>
  <si>
    <t xml:space="preserve">35-1150 </t>
  </si>
  <si>
    <t>6-35</t>
  </si>
  <si>
    <t xml:space="preserve">35-500 </t>
  </si>
  <si>
    <t xml:space="preserve">35-750 </t>
  </si>
  <si>
    <t xml:space="preserve">220-500 </t>
  </si>
  <si>
    <t xml:space="preserve">35 (20) </t>
  </si>
  <si>
    <t xml:space="preserve">Т 220/35 (20, 110)/НН </t>
  </si>
  <si>
    <t xml:space="preserve">220 (150) </t>
  </si>
  <si>
    <t xml:space="preserve">800 (1000) </t>
  </si>
  <si>
    <t xml:space="preserve">АТ 220 (150)/110/НН </t>
  </si>
  <si>
    <t xml:space="preserve">АТ 500/220 (110)/НН </t>
  </si>
  <si>
    <t xml:space="preserve">В3-10-1..5 </t>
  </si>
  <si>
    <t xml:space="preserve">Т1-10-1..4 </t>
  </si>
  <si>
    <t xml:space="preserve">Т4-10-1..6 </t>
  </si>
  <si>
    <t xml:space="preserve">Т4-20-1..6 </t>
  </si>
  <si>
    <t xml:space="preserve">Т5-10-1..5 </t>
  </si>
  <si>
    <t xml:space="preserve">Т5-20-1..5 </t>
  </si>
  <si>
    <t xml:space="preserve">Р1-10-1..3 </t>
  </si>
  <si>
    <t xml:space="preserve">Р1-20-1..3 </t>
  </si>
  <si>
    <t xml:space="preserve">Р2-10-1..5 </t>
  </si>
  <si>
    <t xml:space="preserve">Р2-20-1..5 </t>
  </si>
  <si>
    <t xml:space="preserve">Р3-10-1..3 </t>
  </si>
  <si>
    <t xml:space="preserve">Р4-10-1..3 </t>
  </si>
  <si>
    <t xml:space="preserve">Э1-10-1..2 </t>
  </si>
  <si>
    <t xml:space="preserve">Э3-10-1..2 </t>
  </si>
  <si>
    <t xml:space="preserve">В8-10-1..5 </t>
  </si>
  <si>
    <t xml:space="preserve">И10-10-1..7 </t>
  </si>
  <si>
    <t xml:space="preserve">330-1150 </t>
  </si>
  <si>
    <t xml:space="preserve">И11-10-1..4 </t>
  </si>
  <si>
    <t xml:space="preserve">И11-20-1..4 </t>
  </si>
  <si>
    <t xml:space="preserve">К1-10-1..8 </t>
  </si>
  <si>
    <t xml:space="preserve">К2-10-1..8 </t>
  </si>
  <si>
    <t xml:space="preserve">К3-10-1..4 </t>
  </si>
  <si>
    <t xml:space="preserve">К4-10-1..4 </t>
  </si>
  <si>
    <t xml:space="preserve">К4-20-1..4 </t>
  </si>
  <si>
    <t xml:space="preserve">90-140 </t>
  </si>
  <si>
    <t xml:space="preserve">Ф1-10-1..8 </t>
  </si>
  <si>
    <t xml:space="preserve">50-120 </t>
  </si>
  <si>
    <t xml:space="preserve">70-150 </t>
  </si>
  <si>
    <t xml:space="preserve">Л7-10-1..4 </t>
  </si>
  <si>
    <t xml:space="preserve">Л7-20-1..4 </t>
  </si>
  <si>
    <t xml:space="preserve">Л7-30-1..4 </t>
  </si>
  <si>
    <t xml:space="preserve">Л7-40-1..4 </t>
  </si>
  <si>
    <t xml:space="preserve">30-109,9 </t>
  </si>
  <si>
    <t xml:space="preserve">60-114,9 </t>
  </si>
  <si>
    <t xml:space="preserve">Ц1-10-1..11 </t>
  </si>
  <si>
    <t xml:space="preserve">Ц1-20-1..11 </t>
  </si>
  <si>
    <t xml:space="preserve">Ц1-30-1..11 </t>
  </si>
  <si>
    <t xml:space="preserve">Ц1-40-1..11 </t>
  </si>
  <si>
    <t xml:space="preserve">Ц1-50-1..11 </t>
  </si>
  <si>
    <t xml:space="preserve">Ц1-60-1..11 </t>
  </si>
  <si>
    <t xml:space="preserve">Ц1-70-1..11 </t>
  </si>
  <si>
    <t xml:space="preserve">Ц1-80-1..11 </t>
  </si>
  <si>
    <t xml:space="preserve">Ц2-10-1..35 </t>
  </si>
  <si>
    <t xml:space="preserve">Ц2-20-1..35 </t>
  </si>
  <si>
    <t xml:space="preserve">Ц2-30-1..35 </t>
  </si>
  <si>
    <t xml:space="preserve">Ц2-40-1..35 </t>
  </si>
  <si>
    <t xml:space="preserve">Ц2-50-1..35 </t>
  </si>
  <si>
    <t xml:space="preserve">Ц2-60-1..35 </t>
  </si>
  <si>
    <t xml:space="preserve">Ц2-70-1..35 </t>
  </si>
  <si>
    <t xml:space="preserve">Ц2-80-1..35 </t>
  </si>
  <si>
    <t xml:space="preserve">20-25 </t>
  </si>
  <si>
    <t xml:space="preserve">110-220 </t>
  </si>
  <si>
    <t xml:space="preserve">160-200 </t>
  </si>
  <si>
    <t xml:space="preserve">70-240 </t>
  </si>
  <si>
    <t xml:space="preserve">20-29,9 </t>
  </si>
  <si>
    <t xml:space="preserve">20-35 </t>
  </si>
  <si>
    <t xml:space="preserve">160-300 </t>
  </si>
  <si>
    <t xml:space="preserve">110-330 </t>
  </si>
  <si>
    <t xml:space="preserve">150-399,9 </t>
  </si>
  <si>
    <t xml:space="preserve">30-39,9 </t>
  </si>
  <si>
    <t xml:space="preserve">20-34,9 </t>
  </si>
  <si>
    <t xml:space="preserve">400-450 </t>
  </si>
  <si>
    <t xml:space="preserve">150-400,9 </t>
  </si>
  <si>
    <t xml:space="preserve">170-400,9 </t>
  </si>
  <si>
    <t xml:space="preserve">50-52 </t>
  </si>
  <si>
    <t xml:space="preserve">110-500 </t>
  </si>
  <si>
    <t xml:space="preserve">330-500 </t>
  </si>
  <si>
    <t xml:space="preserve">500-560 </t>
  </si>
  <si>
    <t xml:space="preserve">240-500 </t>
  </si>
  <si>
    <t xml:space="preserve">30-59,9 </t>
  </si>
  <si>
    <t xml:space="preserve">240-600 </t>
  </si>
  <si>
    <t xml:space="preserve">30-64,9 </t>
  </si>
  <si>
    <t>330-750</t>
  </si>
  <si>
    <t xml:space="preserve">330-750 </t>
  </si>
  <si>
    <t xml:space="preserve">500-750 </t>
  </si>
  <si>
    <t xml:space="preserve">40-74,9 </t>
  </si>
  <si>
    <t xml:space="preserve">40-94,9 </t>
  </si>
  <si>
    <t xml:space="preserve">В1-01-1..3 </t>
  </si>
  <si>
    <t xml:space="preserve">В2-01-1...2 </t>
  </si>
  <si>
    <t xml:space="preserve">В3-01-1..5 </t>
  </si>
  <si>
    <t xml:space="preserve">В3-11-1..5 </t>
  </si>
  <si>
    <t xml:space="preserve">В4-01-1..3 </t>
  </si>
  <si>
    <t xml:space="preserve">В5-01-1..3 </t>
  </si>
  <si>
    <t xml:space="preserve">Т1-01-1..4 </t>
  </si>
  <si>
    <t xml:space="preserve">Т1-11-1..4 </t>
  </si>
  <si>
    <t xml:space="preserve">Т2-01-1..5 </t>
  </si>
  <si>
    <t xml:space="preserve">Т3-01-1..5 </t>
  </si>
  <si>
    <t xml:space="preserve">Т4-01-1..6 </t>
  </si>
  <si>
    <t xml:space="preserve">Т4-11-1..6 </t>
  </si>
  <si>
    <t xml:space="preserve">Т4-21-1..6 </t>
  </si>
  <si>
    <t xml:space="preserve">Т5-01-1..5 </t>
  </si>
  <si>
    <t xml:space="preserve">Т5-11-1..5 </t>
  </si>
  <si>
    <t xml:space="preserve">Т5-21-1..5 </t>
  </si>
  <si>
    <t xml:space="preserve">Т6-01-1..2 </t>
  </si>
  <si>
    <t xml:space="preserve">Р1-01-1..3 </t>
  </si>
  <si>
    <t xml:space="preserve">Р1-11-1..3 </t>
  </si>
  <si>
    <t xml:space="preserve">Р1-21-1..3 </t>
  </si>
  <si>
    <t xml:space="preserve">Р2-01-1..5 </t>
  </si>
  <si>
    <t xml:space="preserve">Р2-11-1..5 </t>
  </si>
  <si>
    <t xml:space="preserve">Р2-21-1..5 </t>
  </si>
  <si>
    <t xml:space="preserve">Р3-01-1..3 </t>
  </si>
  <si>
    <t xml:space="preserve">Р3-11-1..3 </t>
  </si>
  <si>
    <t xml:space="preserve">Р4-01-1..3 </t>
  </si>
  <si>
    <t xml:space="preserve">Р4-11-1..3 </t>
  </si>
  <si>
    <t xml:space="preserve">Э1-01-1..2 </t>
  </si>
  <si>
    <t xml:space="preserve">Э1-11-1..2 </t>
  </si>
  <si>
    <t xml:space="preserve">Э3-01-1..2 </t>
  </si>
  <si>
    <t xml:space="preserve">Э3-11-1..2 </t>
  </si>
  <si>
    <t xml:space="preserve">В8-01-1..5 </t>
  </si>
  <si>
    <t xml:space="preserve">В8-11-1..5 </t>
  </si>
  <si>
    <t xml:space="preserve">С1-01-1..6 </t>
  </si>
  <si>
    <t xml:space="preserve">З3-01-1..3 </t>
  </si>
  <si>
    <t xml:space="preserve">И1-01-1..3 </t>
  </si>
  <si>
    <t xml:space="preserve">И2-01-1..3 </t>
  </si>
  <si>
    <t xml:space="preserve">И3-01-1..3 </t>
  </si>
  <si>
    <t xml:space="preserve">И5-01-1..7 </t>
  </si>
  <si>
    <t xml:space="preserve">И6-01-1..3 </t>
  </si>
  <si>
    <t xml:space="preserve">И7-01-1..3 </t>
  </si>
  <si>
    <t xml:space="preserve">И8-01-1..3 </t>
  </si>
  <si>
    <t xml:space="preserve">И10-01-1..7 </t>
  </si>
  <si>
    <t xml:space="preserve">И11-01-1..4 </t>
  </si>
  <si>
    <t xml:space="preserve">И11-11-1..4 </t>
  </si>
  <si>
    <t xml:space="preserve">И11-21-1..4 </t>
  </si>
  <si>
    <t xml:space="preserve">Н3-01-1..2 </t>
  </si>
  <si>
    <t xml:space="preserve">К1-01-1..8 </t>
  </si>
  <si>
    <t xml:space="preserve">К1-11-1..8 </t>
  </si>
  <si>
    <t xml:space="preserve">К2-01-1..8 </t>
  </si>
  <si>
    <t xml:space="preserve">К2-11-1..8 </t>
  </si>
  <si>
    <t xml:space="preserve">К3-01-1..4 </t>
  </si>
  <si>
    <t xml:space="preserve">К4-01-1..4 </t>
  </si>
  <si>
    <t xml:space="preserve">К4-11-1..4 </t>
  </si>
  <si>
    <t xml:space="preserve">К4-21-1..4 </t>
  </si>
  <si>
    <t xml:space="preserve">Б2-01-1..4 </t>
  </si>
  <si>
    <t xml:space="preserve">Ф1-01-1..8 </t>
  </si>
  <si>
    <t xml:space="preserve">Ф1-11-1..8 </t>
  </si>
  <si>
    <t xml:space="preserve">Л1-01-1..4 </t>
  </si>
  <si>
    <t xml:space="preserve">Л2-01-1..4 </t>
  </si>
  <si>
    <t xml:space="preserve">Л3-01-1..4 </t>
  </si>
  <si>
    <t xml:space="preserve">Л4-01-1..2 </t>
  </si>
  <si>
    <t xml:space="preserve">Л7-01-1..4 </t>
  </si>
  <si>
    <t xml:space="preserve">Л7-11-1..4 </t>
  </si>
  <si>
    <t xml:space="preserve">Л7-21-1..4 </t>
  </si>
  <si>
    <t xml:space="preserve">Л7-31-1..4 </t>
  </si>
  <si>
    <t xml:space="preserve">Л10-01-1..3 </t>
  </si>
  <si>
    <t xml:space="preserve">М2-01-1..2 </t>
  </si>
  <si>
    <t xml:space="preserve">Ж1-01-1..3 </t>
  </si>
  <si>
    <t xml:space="preserve">Ж2-01-1..4 </t>
  </si>
  <si>
    <t xml:space="preserve">Ж3-01-1..3 </t>
  </si>
  <si>
    <t xml:space="preserve">Ж4-01-1..3 </t>
  </si>
  <si>
    <t xml:space="preserve">О1-01-1..3 </t>
  </si>
  <si>
    <t xml:space="preserve">О2-01-1..5 </t>
  </si>
  <si>
    <t xml:space="preserve">О3-01-1..3 </t>
  </si>
  <si>
    <t xml:space="preserve">О4-01-1..3 </t>
  </si>
  <si>
    <t xml:space="preserve">41-160,9 </t>
  </si>
  <si>
    <t xml:space="preserve">31-129,9 </t>
  </si>
  <si>
    <t xml:space="preserve">7,1-13,9 </t>
  </si>
  <si>
    <t xml:space="preserve">6,1-10,9 </t>
  </si>
  <si>
    <t xml:space="preserve">11-16,9 </t>
  </si>
  <si>
    <t xml:space="preserve">11-19,9 </t>
  </si>
  <si>
    <t xml:space="preserve">П10-01-1..3 </t>
  </si>
  <si>
    <t xml:space="preserve">Ц1-01-1..11 </t>
  </si>
  <si>
    <t xml:space="preserve">Ц1-11-1..11 </t>
  </si>
  <si>
    <t xml:space="preserve">Ц1-21-1..11 </t>
  </si>
  <si>
    <t xml:space="preserve">Ц1-31-1..11 </t>
  </si>
  <si>
    <t xml:space="preserve">Ц1-41-1..11 </t>
  </si>
  <si>
    <t xml:space="preserve">Ц1-51-1..11 </t>
  </si>
  <si>
    <t xml:space="preserve">Ц1-61-1..11 </t>
  </si>
  <si>
    <t xml:space="preserve">Ц1-71-1..11 </t>
  </si>
  <si>
    <t xml:space="preserve">Ц1-81-1..11 </t>
  </si>
  <si>
    <t xml:space="preserve">Ц2-01-1..35 </t>
  </si>
  <si>
    <t xml:space="preserve">Ц2-11-1..35 </t>
  </si>
  <si>
    <t xml:space="preserve">Ц2-21-1..35 </t>
  </si>
  <si>
    <t xml:space="preserve">Ц2-31-1..35 </t>
  </si>
  <si>
    <t xml:space="preserve">Ц2-41-1..35 </t>
  </si>
  <si>
    <t xml:space="preserve">Ц2-51-1..35 </t>
  </si>
  <si>
    <t xml:space="preserve">Ц2-61-1..35 </t>
  </si>
  <si>
    <t xml:space="preserve">Ц2-71-1..35 </t>
  </si>
  <si>
    <t xml:space="preserve">Ц2-81-1..35 </t>
  </si>
  <si>
    <t xml:space="preserve">В1-02-1..3 </t>
  </si>
  <si>
    <t xml:space="preserve">В2-02-1..2 </t>
  </si>
  <si>
    <t xml:space="preserve">В3-02-1..5 </t>
  </si>
  <si>
    <t xml:space="preserve">В3-12-1..5 </t>
  </si>
  <si>
    <t xml:space="preserve">В4-02-1..3 </t>
  </si>
  <si>
    <t xml:space="preserve">В5-02-1..3 </t>
  </si>
  <si>
    <t xml:space="preserve">Т1-02-1..4 </t>
  </si>
  <si>
    <t xml:space="preserve">Т1-12-1..4 </t>
  </si>
  <si>
    <t xml:space="preserve">Т2-02-1..5 </t>
  </si>
  <si>
    <t xml:space="preserve">Т3-02-1..5 </t>
  </si>
  <si>
    <t xml:space="preserve">Т4-02-1..6 </t>
  </si>
  <si>
    <t xml:space="preserve">Т4-12-1..6 </t>
  </si>
  <si>
    <t xml:space="preserve">Т4-22-1..6 </t>
  </si>
  <si>
    <t xml:space="preserve">Т5-02-1..5 </t>
  </si>
  <si>
    <t xml:space="preserve">Т5-12-1..5 </t>
  </si>
  <si>
    <t xml:space="preserve">Т5-22-1..5 </t>
  </si>
  <si>
    <t xml:space="preserve">Т6-02-1..2 </t>
  </si>
  <si>
    <t xml:space="preserve">Р1-02-1..3 </t>
  </si>
  <si>
    <t xml:space="preserve">Р1-12-1..3 </t>
  </si>
  <si>
    <t xml:space="preserve">Р1-22-1..3 </t>
  </si>
  <si>
    <t xml:space="preserve">Р2-02-1..5 </t>
  </si>
  <si>
    <t xml:space="preserve">Р2-12-1..5 </t>
  </si>
  <si>
    <t xml:space="preserve">Р3-02-1..3 </t>
  </si>
  <si>
    <t xml:space="preserve">Р3-12-1..3 </t>
  </si>
  <si>
    <t xml:space="preserve">Р4-02-1..3 </t>
  </si>
  <si>
    <t xml:space="preserve">Р4-12-1..3 </t>
  </si>
  <si>
    <t xml:space="preserve">Э1-02-1..2 </t>
  </si>
  <si>
    <t xml:space="preserve">Э1-12-1..2 </t>
  </si>
  <si>
    <t xml:space="preserve">Э3-02-1..2 </t>
  </si>
  <si>
    <t xml:space="preserve">Э3-12-1..2 </t>
  </si>
  <si>
    <t xml:space="preserve">В8-02-1..5 </t>
  </si>
  <si>
    <t xml:space="preserve">В8-12-1..5 </t>
  </si>
  <si>
    <t xml:space="preserve">С1-02-1..6 </t>
  </si>
  <si>
    <t xml:space="preserve">З3-02-1..3 </t>
  </si>
  <si>
    <t xml:space="preserve">И1-02-1..3 </t>
  </si>
  <si>
    <t xml:space="preserve">И2-02-1..3 </t>
  </si>
  <si>
    <t xml:space="preserve">И3-02-1..3 </t>
  </si>
  <si>
    <t xml:space="preserve">И5-02-1..7 </t>
  </si>
  <si>
    <t xml:space="preserve">И6-02-1..3 </t>
  </si>
  <si>
    <t xml:space="preserve">И7-02-1..3 </t>
  </si>
  <si>
    <t xml:space="preserve">И8-02-1..3 </t>
  </si>
  <si>
    <t xml:space="preserve">И10-02-1..7 </t>
  </si>
  <si>
    <t xml:space="preserve">И11-02-1..4 </t>
  </si>
  <si>
    <t xml:space="preserve">И11-12-1..4 </t>
  </si>
  <si>
    <t xml:space="preserve">Н3-02-1..2 </t>
  </si>
  <si>
    <t xml:space="preserve">К1-02-1..8 </t>
  </si>
  <si>
    <t xml:space="preserve">К1-12-1..8 </t>
  </si>
  <si>
    <t xml:space="preserve">К2-02-1..8 </t>
  </si>
  <si>
    <t xml:space="preserve">К2-12-1..8 </t>
  </si>
  <si>
    <t xml:space="preserve">К3-02-1..4 </t>
  </si>
  <si>
    <t xml:space="preserve">К4-02-1..4 </t>
  </si>
  <si>
    <t xml:space="preserve">К4-12-1..4 </t>
  </si>
  <si>
    <t xml:space="preserve">К4-22-1..4 </t>
  </si>
  <si>
    <t xml:space="preserve">Б2-02-1..4 </t>
  </si>
  <si>
    <t xml:space="preserve">Ф1-02-1..8 </t>
  </si>
  <si>
    <t xml:space="preserve">Ф1-12-1..8 </t>
  </si>
  <si>
    <t xml:space="preserve">Л1-02-1..4 </t>
  </si>
  <si>
    <t xml:space="preserve">Л2-02-1..4 </t>
  </si>
  <si>
    <t xml:space="preserve">Л3-02-1..4 </t>
  </si>
  <si>
    <t xml:space="preserve">Л4-02-1..2 </t>
  </si>
  <si>
    <t xml:space="preserve">Л7-02-1..4 </t>
  </si>
  <si>
    <t xml:space="preserve">Л7-12-1..4 </t>
  </si>
  <si>
    <t xml:space="preserve">Л7-22-1..4 </t>
  </si>
  <si>
    <t xml:space="preserve">Л7-32-1..4 </t>
  </si>
  <si>
    <t xml:space="preserve">Л10-02-1..3 </t>
  </si>
  <si>
    <t xml:space="preserve">М2-02-1..2 </t>
  </si>
  <si>
    <t xml:space="preserve">Ж1-02-1..3 </t>
  </si>
  <si>
    <t xml:space="preserve">Ж2-02-1..4 </t>
  </si>
  <si>
    <t xml:space="preserve">Ж3-02-1..3 </t>
  </si>
  <si>
    <t xml:space="preserve">Ж4-02-1..3 </t>
  </si>
  <si>
    <t xml:space="preserve">О1-02-1..3 </t>
  </si>
  <si>
    <t xml:space="preserve">О2-02-1..5 </t>
  </si>
  <si>
    <t xml:space="preserve">О3-02-1..3 </t>
  </si>
  <si>
    <t xml:space="preserve">О4-02-1..3 </t>
  </si>
  <si>
    <t xml:space="preserve">8,2-16,9 </t>
  </si>
  <si>
    <t xml:space="preserve">5,2-10,8 </t>
  </si>
  <si>
    <t xml:space="preserve">6,2-12,9 </t>
  </si>
  <si>
    <t xml:space="preserve">12-17,9 </t>
  </si>
  <si>
    <t xml:space="preserve">П10-02-1..3 </t>
  </si>
  <si>
    <t xml:space="preserve">Ц1-02-1..11 </t>
  </si>
  <si>
    <t xml:space="preserve">Ц1-12-1..11 </t>
  </si>
  <si>
    <t xml:space="preserve">Ц1-22-1..11 </t>
  </si>
  <si>
    <t xml:space="preserve">Ц1-32-1..11 </t>
  </si>
  <si>
    <t xml:space="preserve">Ц1-42-1..11 </t>
  </si>
  <si>
    <t xml:space="preserve">Ц1-52-1..11 </t>
  </si>
  <si>
    <t xml:space="preserve">Ц1-62-1..11 </t>
  </si>
  <si>
    <t xml:space="preserve">Ц1-72-1..11 </t>
  </si>
  <si>
    <t xml:space="preserve">Ц1-82-1..11 </t>
  </si>
  <si>
    <t xml:space="preserve">Ц2-02-1..35 </t>
  </si>
  <si>
    <t xml:space="preserve">Ц2-12-1..35 </t>
  </si>
  <si>
    <t xml:space="preserve">Ц2-22-1..35 </t>
  </si>
  <si>
    <t xml:space="preserve">Ц2-32-1..35 </t>
  </si>
  <si>
    <t xml:space="preserve">Ц2-42-1..35 </t>
  </si>
  <si>
    <t xml:space="preserve">Ц2-52-1..35 </t>
  </si>
  <si>
    <t xml:space="preserve">Ц2-62-1..35 </t>
  </si>
  <si>
    <t xml:space="preserve">Ц2-72-1..35 </t>
  </si>
  <si>
    <t xml:space="preserve">Ц2-82-1..35 </t>
  </si>
  <si>
    <t xml:space="preserve">В1-03-1..3 </t>
  </si>
  <si>
    <t xml:space="preserve">В2-03-1..2 </t>
  </si>
  <si>
    <t xml:space="preserve">В3-03-1..5 </t>
  </si>
  <si>
    <t xml:space="preserve">В3-13-1..5 </t>
  </si>
  <si>
    <t xml:space="preserve">В4-03-1..3 </t>
  </si>
  <si>
    <t xml:space="preserve">В5-03-1..3 </t>
  </si>
  <si>
    <t xml:space="preserve">Т1-03-1..4 </t>
  </si>
  <si>
    <t xml:space="preserve">Т1-13-1..4 </t>
  </si>
  <si>
    <t xml:space="preserve">Т2-03-1..5 </t>
  </si>
  <si>
    <t xml:space="preserve">Т3-03-1..5 </t>
  </si>
  <si>
    <t xml:space="preserve">Т4-03-1..6 </t>
  </si>
  <si>
    <t xml:space="preserve">Т4-13-1..6 </t>
  </si>
  <si>
    <t xml:space="preserve">Т5-03-1..5 </t>
  </si>
  <si>
    <t xml:space="preserve">Т5-13-1..5 </t>
  </si>
  <si>
    <t xml:space="preserve">Т5-23-1..5 </t>
  </si>
  <si>
    <t xml:space="preserve">Т6-03-1..2 </t>
  </si>
  <si>
    <t xml:space="preserve">Р1-03-1..3 </t>
  </si>
  <si>
    <t xml:space="preserve">Р1-13-1..3 </t>
  </si>
  <si>
    <t xml:space="preserve">Р1-23-1..3 </t>
  </si>
  <si>
    <t xml:space="preserve">Р2-03-1..5 </t>
  </si>
  <si>
    <t xml:space="preserve">Р2-13-1..5 </t>
  </si>
  <si>
    <t xml:space="preserve">Р3-03-1..3 </t>
  </si>
  <si>
    <t xml:space="preserve">Р3-13-1..3 </t>
  </si>
  <si>
    <t xml:space="preserve">Р4-03-1..3 </t>
  </si>
  <si>
    <t xml:space="preserve">Р4-13-1..3 </t>
  </si>
  <si>
    <t xml:space="preserve">Э1-03-1..2 </t>
  </si>
  <si>
    <t xml:space="preserve">Э3-03-1..2 </t>
  </si>
  <si>
    <t xml:space="preserve">Э3-13-1..2 </t>
  </si>
  <si>
    <t xml:space="preserve">В8-03-1..5 </t>
  </si>
  <si>
    <t xml:space="preserve">С1-03-1..6 </t>
  </si>
  <si>
    <t xml:space="preserve">З3-03-1..3 </t>
  </si>
  <si>
    <t xml:space="preserve">И1-03-1..3 </t>
  </si>
  <si>
    <t xml:space="preserve">И3-03-1..3 </t>
  </si>
  <si>
    <t xml:space="preserve">И5-03-1..7 </t>
  </si>
  <si>
    <t xml:space="preserve">И6-03-1..3 </t>
  </si>
  <si>
    <t xml:space="preserve">И8-03-1..3 </t>
  </si>
  <si>
    <t xml:space="preserve">И10-03-1..7 </t>
  </si>
  <si>
    <t xml:space="preserve">И11-03-1..4 </t>
  </si>
  <si>
    <t xml:space="preserve">И11-13-1..4 </t>
  </si>
  <si>
    <t xml:space="preserve">Н3-03-1..2 </t>
  </si>
  <si>
    <t xml:space="preserve">К1-03-1..8 </t>
  </si>
  <si>
    <t xml:space="preserve">К1-13-1..8 </t>
  </si>
  <si>
    <t xml:space="preserve">К2-03-1..8 </t>
  </si>
  <si>
    <t xml:space="preserve">К2-13-1..8 </t>
  </si>
  <si>
    <t xml:space="preserve">К3-03-1..4 </t>
  </si>
  <si>
    <t xml:space="preserve">К4-03-1..4 </t>
  </si>
  <si>
    <t xml:space="preserve">К4-13-1..4 </t>
  </si>
  <si>
    <t xml:space="preserve">К4-23-1..4 </t>
  </si>
  <si>
    <t xml:space="preserve">Б2-03-1..4 </t>
  </si>
  <si>
    <t xml:space="preserve">Ф1-03-1..8 </t>
  </si>
  <si>
    <t xml:space="preserve">Ф1-13-1..8 </t>
  </si>
  <si>
    <t xml:space="preserve">Л1-03-1..4 </t>
  </si>
  <si>
    <t xml:space="preserve">Л2-03-1..4 </t>
  </si>
  <si>
    <t xml:space="preserve">Л3-03-1..4 </t>
  </si>
  <si>
    <t xml:space="preserve">Л4-03-1..2 </t>
  </si>
  <si>
    <t xml:space="preserve">Л7-03-1..4 </t>
  </si>
  <si>
    <t xml:space="preserve">Л7-13-1..4 </t>
  </si>
  <si>
    <t xml:space="preserve">Л7-23-1..4 </t>
  </si>
  <si>
    <t xml:space="preserve">Л7-33-1..4 </t>
  </si>
  <si>
    <t xml:space="preserve">Л10-03-1..3 </t>
  </si>
  <si>
    <t xml:space="preserve">М2-03-1..2 </t>
  </si>
  <si>
    <t xml:space="preserve">Ж1-03-1..3 </t>
  </si>
  <si>
    <t xml:space="preserve">Ж2-03-1..4 </t>
  </si>
  <si>
    <t xml:space="preserve">О1-03-1..3 </t>
  </si>
  <si>
    <t xml:space="preserve">О2-03-1..5 </t>
  </si>
  <si>
    <t xml:space="preserve">О3-03-1..3 </t>
  </si>
  <si>
    <t xml:space="preserve">О4-03-1..3 </t>
  </si>
  <si>
    <t xml:space="preserve">6,3-10,9 </t>
  </si>
  <si>
    <t xml:space="preserve">8,3-15,9 </t>
  </si>
  <si>
    <t xml:space="preserve">П10-03-1..3 </t>
  </si>
  <si>
    <t xml:space="preserve">Ц1-03-1..11 </t>
  </si>
  <si>
    <t xml:space="preserve">Ц1-13-1..11 </t>
  </si>
  <si>
    <t xml:space="preserve">Ц1-23-1..11 </t>
  </si>
  <si>
    <t xml:space="preserve">Ц1-33-1..11 </t>
  </si>
  <si>
    <t xml:space="preserve">Ц1-43-1..11 </t>
  </si>
  <si>
    <t xml:space="preserve">Ц1-53-1..11 </t>
  </si>
  <si>
    <t xml:space="preserve">Ц1-63-1..11 </t>
  </si>
  <si>
    <t xml:space="preserve">Ц1-73-1..11 </t>
  </si>
  <si>
    <t xml:space="preserve">Ц1-83-1..11 </t>
  </si>
  <si>
    <t xml:space="preserve">Ц2-03-1..35 </t>
  </si>
  <si>
    <t xml:space="preserve">Ц2-13-1..35 </t>
  </si>
  <si>
    <t xml:space="preserve">Ц2-23-1..35 </t>
  </si>
  <si>
    <t xml:space="preserve">Ц2-33-1..35 </t>
  </si>
  <si>
    <t xml:space="preserve">Ц2-43-1..35 </t>
  </si>
  <si>
    <t xml:space="preserve">Ц2-53-1..35 </t>
  </si>
  <si>
    <t xml:space="preserve">Ц2-63-1..35 </t>
  </si>
  <si>
    <t xml:space="preserve">Ц2-73-1..35 </t>
  </si>
  <si>
    <t xml:space="preserve">Ц2-83-1..35 </t>
  </si>
  <si>
    <t xml:space="preserve">В1-04-1..3 </t>
  </si>
  <si>
    <t xml:space="preserve">В2-04-1..2 </t>
  </si>
  <si>
    <t xml:space="preserve">В3-04-1..5 </t>
  </si>
  <si>
    <t xml:space="preserve">В3-14-1..5 </t>
  </si>
  <si>
    <t xml:space="preserve">В4-04-1..3 </t>
  </si>
  <si>
    <t xml:space="preserve">В5-04-1..3 </t>
  </si>
  <si>
    <t xml:space="preserve">Т1-04-1..4 </t>
  </si>
  <si>
    <t xml:space="preserve">Т2-04-1..5 </t>
  </si>
  <si>
    <t xml:space="preserve">Т3-04-1..5 </t>
  </si>
  <si>
    <t xml:space="preserve">Т4-04-1..6 </t>
  </si>
  <si>
    <t xml:space="preserve">Т4-14-1..6 </t>
  </si>
  <si>
    <t xml:space="preserve">Т5-04-1..5 </t>
  </si>
  <si>
    <t xml:space="preserve">Т5-14-1..5 </t>
  </si>
  <si>
    <t xml:space="preserve">Т5-24-1..5 </t>
  </si>
  <si>
    <t xml:space="preserve">Т6-04-1..2 </t>
  </si>
  <si>
    <t xml:space="preserve">Р1-04-1..3 </t>
  </si>
  <si>
    <t xml:space="preserve">Р1-14-1..3 </t>
  </si>
  <si>
    <t xml:space="preserve">Р2-04-1..5 </t>
  </si>
  <si>
    <t xml:space="preserve">Р2-14-1..5 </t>
  </si>
  <si>
    <t xml:space="preserve">Р3-04-1..3 </t>
  </si>
  <si>
    <t xml:space="preserve">Р4-04-1..3 </t>
  </si>
  <si>
    <t xml:space="preserve">Р4-14-1..3 </t>
  </si>
  <si>
    <t xml:space="preserve">Э1-04-1..2 </t>
  </si>
  <si>
    <t xml:space="preserve">Э3-04-1..2 </t>
  </si>
  <si>
    <t xml:space="preserve">Э3-14-1..2 </t>
  </si>
  <si>
    <t xml:space="preserve">В8-04-1..5 </t>
  </si>
  <si>
    <t xml:space="preserve">С1-04-1..6 </t>
  </si>
  <si>
    <t xml:space="preserve">И1-04-1..3 </t>
  </si>
  <si>
    <t xml:space="preserve">И3-04-1..3 </t>
  </si>
  <si>
    <t xml:space="preserve">И5-04-1..7 </t>
  </si>
  <si>
    <t xml:space="preserve">И6-04-1..3 </t>
  </si>
  <si>
    <t xml:space="preserve">И8-04-1..3 </t>
  </si>
  <si>
    <t xml:space="preserve">И10-04-1..7 </t>
  </si>
  <si>
    <t xml:space="preserve">И11-04-1..4 </t>
  </si>
  <si>
    <t xml:space="preserve">И11-14-1..4 </t>
  </si>
  <si>
    <t xml:space="preserve">Н3-04-1..2 </t>
  </si>
  <si>
    <t xml:space="preserve">К1-04-1..8 </t>
  </si>
  <si>
    <t xml:space="preserve">К1-14-1..8 </t>
  </si>
  <si>
    <t xml:space="preserve">К2-04-1..8 </t>
  </si>
  <si>
    <t xml:space="preserve">К2-14-1..8 </t>
  </si>
  <si>
    <t xml:space="preserve">К3-04-1..4 </t>
  </si>
  <si>
    <t xml:space="preserve">К4-04-1..4 </t>
  </si>
  <si>
    <t xml:space="preserve">К4-14-1..4 </t>
  </si>
  <si>
    <t xml:space="preserve">Б2-04-1..4 </t>
  </si>
  <si>
    <t xml:space="preserve">Ф1-04-1..8 </t>
  </si>
  <si>
    <t xml:space="preserve">Ф1-14-1..8 </t>
  </si>
  <si>
    <t xml:space="preserve">Л1-04-1..4 </t>
  </si>
  <si>
    <t xml:space="preserve">Л2-04-1..4 </t>
  </si>
  <si>
    <t xml:space="preserve">Л3-04-1..4 </t>
  </si>
  <si>
    <t xml:space="preserve">Л7-04-1..4 </t>
  </si>
  <si>
    <t xml:space="preserve">Л7-14-1..4 </t>
  </si>
  <si>
    <t xml:space="preserve">Л7-24-1..4 </t>
  </si>
  <si>
    <t xml:space="preserve">Л7-34-1..4 </t>
  </si>
  <si>
    <t xml:space="preserve">Л10-04-1..3 </t>
  </si>
  <si>
    <t xml:space="preserve">М2-04-1..2 </t>
  </si>
  <si>
    <t xml:space="preserve">Ж1-04-1..3 </t>
  </si>
  <si>
    <t xml:space="preserve">О1-04-1..3 </t>
  </si>
  <si>
    <t xml:space="preserve">О2-04-1..5 </t>
  </si>
  <si>
    <t xml:space="preserve">О3-04-1..3 </t>
  </si>
  <si>
    <t xml:space="preserve">О4-04-1..3 </t>
  </si>
  <si>
    <t xml:space="preserve">6,4-10,9 </t>
  </si>
  <si>
    <t xml:space="preserve">4-10,9 </t>
  </si>
  <si>
    <t xml:space="preserve">Ц1-04-1..11 </t>
  </si>
  <si>
    <t xml:space="preserve">Ц1-14-1..11 </t>
  </si>
  <si>
    <t xml:space="preserve">Ц1-24-1..11 </t>
  </si>
  <si>
    <t xml:space="preserve">Ц1-34-1..11 </t>
  </si>
  <si>
    <t xml:space="preserve">Ц1-44-1..11 </t>
  </si>
  <si>
    <t xml:space="preserve">Ц1-54-1..11 </t>
  </si>
  <si>
    <t xml:space="preserve">Ц1-64-1..11 </t>
  </si>
  <si>
    <t xml:space="preserve">Ц1-74-1..11 </t>
  </si>
  <si>
    <t xml:space="preserve">Ц1-84-1..11 </t>
  </si>
  <si>
    <t xml:space="preserve">Ц2-04-1..35 </t>
  </si>
  <si>
    <t xml:space="preserve">Ц2-14-1..35 </t>
  </si>
  <si>
    <t xml:space="preserve">Ц2-24-1..35 </t>
  </si>
  <si>
    <t xml:space="preserve">Ц2-34-1..35 </t>
  </si>
  <si>
    <t xml:space="preserve">Ц2-44-1..35 </t>
  </si>
  <si>
    <t xml:space="preserve">Ц2-54-1..35 </t>
  </si>
  <si>
    <t xml:space="preserve">Ц2-64-1..35 </t>
  </si>
  <si>
    <t xml:space="preserve">Ц2-74-1..35 </t>
  </si>
  <si>
    <t xml:space="preserve">Ц2-84-1..35 </t>
  </si>
  <si>
    <t xml:space="preserve">В1-05-1..3 </t>
  </si>
  <si>
    <t xml:space="preserve">В2-05-1..2 </t>
  </si>
  <si>
    <t xml:space="preserve">В3-05-1..5 </t>
  </si>
  <si>
    <t xml:space="preserve">В3-15-1..5 </t>
  </si>
  <si>
    <t xml:space="preserve">В4-05-1..3 </t>
  </si>
  <si>
    <t xml:space="preserve">В5-05-1..3 </t>
  </si>
  <si>
    <t xml:space="preserve">Т1-05-1..4 </t>
  </si>
  <si>
    <t xml:space="preserve">Т2-05-1..5 </t>
  </si>
  <si>
    <t xml:space="preserve">Т3-05-1..5 </t>
  </si>
  <si>
    <t xml:space="preserve">Т4-05-1..6 </t>
  </si>
  <si>
    <t xml:space="preserve">Т4-15-1..6 </t>
  </si>
  <si>
    <t xml:space="preserve">Т5-05-1..5 </t>
  </si>
  <si>
    <t xml:space="preserve">Т5-15-1..5 </t>
  </si>
  <si>
    <t xml:space="preserve">Т5-25-1..5 </t>
  </si>
  <si>
    <t xml:space="preserve">Р1-05-1..3 </t>
  </si>
  <si>
    <t xml:space="preserve">Р1-15-1..3 </t>
  </si>
  <si>
    <t xml:space="preserve">Р2-05-1..5 </t>
  </si>
  <si>
    <t xml:space="preserve">Р2-15-1..5 </t>
  </si>
  <si>
    <t xml:space="preserve">Р3-05-1..3 </t>
  </si>
  <si>
    <t xml:space="preserve">Р4-05-1..3 </t>
  </si>
  <si>
    <t xml:space="preserve">Р4-15-1..3 </t>
  </si>
  <si>
    <t xml:space="preserve">Э1-05-1..2 </t>
  </si>
  <si>
    <t xml:space="preserve">Э3-05-1..2 </t>
  </si>
  <si>
    <t xml:space="preserve">В8-05-1..5 </t>
  </si>
  <si>
    <t xml:space="preserve">С1-05-1..6 </t>
  </si>
  <si>
    <t xml:space="preserve">35-110 </t>
  </si>
  <si>
    <t xml:space="preserve">И1-05-1..3 </t>
  </si>
  <si>
    <t xml:space="preserve">И3-05-1..3 </t>
  </si>
  <si>
    <t xml:space="preserve">И5-05-1..7 </t>
  </si>
  <si>
    <t xml:space="preserve">И6-05-1..3 </t>
  </si>
  <si>
    <t xml:space="preserve">И8-05-1..3 </t>
  </si>
  <si>
    <t xml:space="preserve">И10-05-1..7 </t>
  </si>
  <si>
    <t xml:space="preserve">И11-05-1..4 </t>
  </si>
  <si>
    <t xml:space="preserve">И11-15-1..4 </t>
  </si>
  <si>
    <t xml:space="preserve">Н3-05-1..2 </t>
  </si>
  <si>
    <t xml:space="preserve">К1-05-1..8 </t>
  </si>
  <si>
    <t xml:space="preserve">К1-15-1..8 </t>
  </si>
  <si>
    <t xml:space="preserve">К2-05-1..8 </t>
  </si>
  <si>
    <t xml:space="preserve">К2-15-1..8 </t>
  </si>
  <si>
    <t xml:space="preserve">К3-05-1..4 </t>
  </si>
  <si>
    <t xml:space="preserve">К4-05-1..4 </t>
  </si>
  <si>
    <t xml:space="preserve">К4-15-1..4 </t>
  </si>
  <si>
    <t xml:space="preserve">Б2-05-1..4 </t>
  </si>
  <si>
    <t xml:space="preserve">Ф1-05-1..8 </t>
  </si>
  <si>
    <t xml:space="preserve">Ф1-15-1..8 </t>
  </si>
  <si>
    <t xml:space="preserve">Л1-05-1..4 </t>
  </si>
  <si>
    <t xml:space="preserve">Л2-05-1..4 </t>
  </si>
  <si>
    <t xml:space="preserve">Л3-05-1..4 </t>
  </si>
  <si>
    <t xml:space="preserve">Л7-05-1..4 </t>
  </si>
  <si>
    <t xml:space="preserve">Л7-15-1..4 </t>
  </si>
  <si>
    <t xml:space="preserve">Л7-25-1..4 </t>
  </si>
  <si>
    <t xml:space="preserve">Л7-35-1..4 </t>
  </si>
  <si>
    <t xml:space="preserve">Л10-05-1..3 </t>
  </si>
  <si>
    <t xml:space="preserve">М2-05-1..2 </t>
  </si>
  <si>
    <t xml:space="preserve">Ж1-05-1..3 </t>
  </si>
  <si>
    <t xml:space="preserve">О1-05-1..3 </t>
  </si>
  <si>
    <t xml:space="preserve">О2-05-1..5 </t>
  </si>
  <si>
    <t xml:space="preserve">О3-05-1..3 </t>
  </si>
  <si>
    <t xml:space="preserve">О4-05-1..3 </t>
  </si>
  <si>
    <t xml:space="preserve">8,5-13,5 </t>
  </si>
  <si>
    <t xml:space="preserve">75-149,9 </t>
  </si>
  <si>
    <t xml:space="preserve">9,5-15,9 </t>
  </si>
  <si>
    <t xml:space="preserve">65-174,9 </t>
  </si>
  <si>
    <t xml:space="preserve">55-104,9 </t>
  </si>
  <si>
    <t xml:space="preserve">105-165,9 </t>
  </si>
  <si>
    <t xml:space="preserve">Ц1-05-1..11 </t>
  </si>
  <si>
    <t xml:space="preserve">Ц1-15-1..11 </t>
  </si>
  <si>
    <t xml:space="preserve">Ц1-25-1..11 </t>
  </si>
  <si>
    <t xml:space="preserve">Ц1-35-1..11 </t>
  </si>
  <si>
    <t xml:space="preserve">Ц1-45-1..11 </t>
  </si>
  <si>
    <t xml:space="preserve">Ц1-55-1..11 </t>
  </si>
  <si>
    <t xml:space="preserve">Ц1-65-1..11 </t>
  </si>
  <si>
    <t xml:space="preserve">Ц1-75-1..11 </t>
  </si>
  <si>
    <t xml:space="preserve">Ц1-85-1..11 </t>
  </si>
  <si>
    <t xml:space="preserve">Ц2-05-1..35 </t>
  </si>
  <si>
    <t xml:space="preserve">Ц2-15-1..35 </t>
  </si>
  <si>
    <t xml:space="preserve">Ц2-25-1..35 </t>
  </si>
  <si>
    <t xml:space="preserve">Ц2-35-1..35 </t>
  </si>
  <si>
    <t xml:space="preserve">Ц2-45-1..35 </t>
  </si>
  <si>
    <t xml:space="preserve">Ц2-55-1..35 </t>
  </si>
  <si>
    <t xml:space="preserve">Ц2-65-1..35 </t>
  </si>
  <si>
    <t xml:space="preserve">Ц2-75-1..35 </t>
  </si>
  <si>
    <t xml:space="preserve">Ц2-85-1..35 </t>
  </si>
  <si>
    <t xml:space="preserve">В1-06-1..3 </t>
  </si>
  <si>
    <t xml:space="preserve">В2-06-1..2 </t>
  </si>
  <si>
    <t xml:space="preserve">В3-06-1..5 </t>
  </si>
  <si>
    <t xml:space="preserve">В3-16-1..5 </t>
  </si>
  <si>
    <t xml:space="preserve">В4-06-1..3 </t>
  </si>
  <si>
    <t xml:space="preserve">В5-06-1..3 </t>
  </si>
  <si>
    <t xml:space="preserve">Т1-06-1..4 </t>
  </si>
  <si>
    <t xml:space="preserve">Т2-06-1..5 </t>
  </si>
  <si>
    <t xml:space="preserve">Т3-06-1..5 </t>
  </si>
  <si>
    <t xml:space="preserve">Т4-06-1..6 </t>
  </si>
  <si>
    <t xml:space="preserve">Т4-16-1..6 </t>
  </si>
  <si>
    <t xml:space="preserve">Т5-06-1..5 </t>
  </si>
  <si>
    <t xml:space="preserve">Т5-16-1..5 </t>
  </si>
  <si>
    <t xml:space="preserve">Т5-26-1..5 </t>
  </si>
  <si>
    <t xml:space="preserve">Р1-06-1..3 </t>
  </si>
  <si>
    <t xml:space="preserve">Р1-16-1..3 </t>
  </si>
  <si>
    <t xml:space="preserve">Р2-06-1..5 </t>
  </si>
  <si>
    <t xml:space="preserve">Р2-16-1..5 </t>
  </si>
  <si>
    <t xml:space="preserve">Р3-06-1..3 </t>
  </si>
  <si>
    <t xml:space="preserve">Р4-06-1..3 </t>
  </si>
  <si>
    <t xml:space="preserve">Р4-16-1..3 </t>
  </si>
  <si>
    <t xml:space="preserve">Э1-06-1..2 </t>
  </si>
  <si>
    <t xml:space="preserve">Э3-06-1..2 </t>
  </si>
  <si>
    <t xml:space="preserve">В8-06-1..5 </t>
  </si>
  <si>
    <t xml:space="preserve">С1-06-1..6 </t>
  </si>
  <si>
    <t xml:space="preserve">И1-06-1..3 </t>
  </si>
  <si>
    <t xml:space="preserve">И5-06-1..7 </t>
  </si>
  <si>
    <t xml:space="preserve">И6-06-1..3 </t>
  </si>
  <si>
    <t xml:space="preserve">И10-06-1..7 </t>
  </si>
  <si>
    <t xml:space="preserve">И11-06-1..4 </t>
  </si>
  <si>
    <t xml:space="preserve">И11-16-1..4 </t>
  </si>
  <si>
    <t xml:space="preserve">К1-06-1..8 </t>
  </si>
  <si>
    <t xml:space="preserve">К1-16-1..8 </t>
  </si>
  <si>
    <t xml:space="preserve">К2-06-1..8 </t>
  </si>
  <si>
    <t xml:space="preserve">К2-16-1..8 </t>
  </si>
  <si>
    <t xml:space="preserve">К3-06-1..4 </t>
  </si>
  <si>
    <t xml:space="preserve">К4-06-1..4 </t>
  </si>
  <si>
    <t xml:space="preserve">К4-16-1..4 </t>
  </si>
  <si>
    <t xml:space="preserve">Б2-06-1..4 </t>
  </si>
  <si>
    <t xml:space="preserve">Ф1-06-1..8 </t>
  </si>
  <si>
    <t xml:space="preserve">Ф1-16-1..8 </t>
  </si>
  <si>
    <t xml:space="preserve">Л1-06-1..4 </t>
  </si>
  <si>
    <t xml:space="preserve">Л2-06-1..4 </t>
  </si>
  <si>
    <t xml:space="preserve">Л3-06-1..4 </t>
  </si>
  <si>
    <t xml:space="preserve">Л7-06-1..4 </t>
  </si>
  <si>
    <t xml:space="preserve">Л7-16-1..4 </t>
  </si>
  <si>
    <t xml:space="preserve">Л7-26-1..4 </t>
  </si>
  <si>
    <t xml:space="preserve">Л7-36-1..4 </t>
  </si>
  <si>
    <t xml:space="preserve">Л10-06-1..3 </t>
  </si>
  <si>
    <t xml:space="preserve">М2-06-1..2 </t>
  </si>
  <si>
    <t xml:space="preserve">О1-06-1..3 </t>
  </si>
  <si>
    <t xml:space="preserve">О2-06-1..5 </t>
  </si>
  <si>
    <t xml:space="preserve">О3-06-1..3 </t>
  </si>
  <si>
    <t xml:space="preserve">О4-06-1..3 </t>
  </si>
  <si>
    <t xml:space="preserve">13,6-14,6 </t>
  </si>
  <si>
    <t xml:space="preserve">5,6-10,9 </t>
  </si>
  <si>
    <t xml:space="preserve">6,6-11,9 </t>
  </si>
  <si>
    <t xml:space="preserve">Ц1-06-1..11 </t>
  </si>
  <si>
    <t xml:space="preserve">Ц1-16-1..11 </t>
  </si>
  <si>
    <t xml:space="preserve">Ц1-26-1..11 </t>
  </si>
  <si>
    <t xml:space="preserve">Ц1-36-1..11 </t>
  </si>
  <si>
    <t xml:space="preserve">Ц1-46-1..11 </t>
  </si>
  <si>
    <t xml:space="preserve">Ц1-56-1..11 </t>
  </si>
  <si>
    <t xml:space="preserve">Ц1-66-1..11 </t>
  </si>
  <si>
    <t xml:space="preserve">Ц1-76-1..11 </t>
  </si>
  <si>
    <t xml:space="preserve">Ц2-06-1..35 </t>
  </si>
  <si>
    <t xml:space="preserve">Ц2-16-1..35 </t>
  </si>
  <si>
    <t xml:space="preserve">Ц2-26-1..35 </t>
  </si>
  <si>
    <t xml:space="preserve">Ц2-36-1..35 </t>
  </si>
  <si>
    <t xml:space="preserve">Ц2-46-1..35 </t>
  </si>
  <si>
    <t xml:space="preserve">Ц2-56-1..35 </t>
  </si>
  <si>
    <t xml:space="preserve">Ц2-66-1..35 </t>
  </si>
  <si>
    <t xml:space="preserve">Ц2-76-1..35 </t>
  </si>
  <si>
    <t xml:space="preserve">В1-07-1..3 </t>
  </si>
  <si>
    <t xml:space="preserve">В3-07-1..5 </t>
  </si>
  <si>
    <t xml:space="preserve">В3-17-1..5 </t>
  </si>
  <si>
    <t xml:space="preserve">В4-07-1..3 </t>
  </si>
  <si>
    <t xml:space="preserve">В5-07-1..3 </t>
  </si>
  <si>
    <t xml:space="preserve">Т1-07-1..4 </t>
  </si>
  <si>
    <t xml:space="preserve">Т2-07-1..5 </t>
  </si>
  <si>
    <t xml:space="preserve">Т4-07-1..6 </t>
  </si>
  <si>
    <t xml:space="preserve">Т4-17-1..6 </t>
  </si>
  <si>
    <t xml:space="preserve">Т5-07-1..5 </t>
  </si>
  <si>
    <t xml:space="preserve">Т5-17-1..5 </t>
  </si>
  <si>
    <t xml:space="preserve">Т5-27-1..5 </t>
  </si>
  <si>
    <t xml:space="preserve">Р1-07-1..3 </t>
  </si>
  <si>
    <t xml:space="preserve">Р1-17-1..3 </t>
  </si>
  <si>
    <t xml:space="preserve">Р2-07-1..5 </t>
  </si>
  <si>
    <t xml:space="preserve">Р2-17-1..5 </t>
  </si>
  <si>
    <t xml:space="preserve">Р3-07-1..3 </t>
  </si>
  <si>
    <t xml:space="preserve">Р4-07-1..3 </t>
  </si>
  <si>
    <t xml:space="preserve">Э1-07-1..2 </t>
  </si>
  <si>
    <t xml:space="preserve">Э3-07-1..2 </t>
  </si>
  <si>
    <t xml:space="preserve">В8-07-1..5 </t>
  </si>
  <si>
    <t xml:space="preserve">И1-07-1..3 </t>
  </si>
  <si>
    <t xml:space="preserve">И5-07-1..7 </t>
  </si>
  <si>
    <t xml:space="preserve">И6-07-1..3 </t>
  </si>
  <si>
    <t xml:space="preserve">И10-07-1..7 </t>
  </si>
  <si>
    <t xml:space="preserve">И11-07-1..4 </t>
  </si>
  <si>
    <t xml:space="preserve">И11-17-1..4 </t>
  </si>
  <si>
    <t xml:space="preserve">К1-07-1..8 </t>
  </si>
  <si>
    <t xml:space="preserve">К1-17-1..8 </t>
  </si>
  <si>
    <t xml:space="preserve">К2-07-1..8 </t>
  </si>
  <si>
    <t xml:space="preserve">К2-17-1..8 </t>
  </si>
  <si>
    <t xml:space="preserve">К3-07-1..4 </t>
  </si>
  <si>
    <t xml:space="preserve">К4-07-1..4 </t>
  </si>
  <si>
    <t xml:space="preserve">К4-17-1..4 </t>
  </si>
  <si>
    <t xml:space="preserve">Б2-07-1..4 </t>
  </si>
  <si>
    <t xml:space="preserve">Ф1-07-1..8 </t>
  </si>
  <si>
    <t xml:space="preserve">Ф1-17-1..8 </t>
  </si>
  <si>
    <t xml:space="preserve">Л1-07-1..4 </t>
  </si>
  <si>
    <t xml:space="preserve">Л2-07-1..4 </t>
  </si>
  <si>
    <t xml:space="preserve">Л3-07-1..4 </t>
  </si>
  <si>
    <t xml:space="preserve">Л7-07-1..4 </t>
  </si>
  <si>
    <t xml:space="preserve">Л7-17-1..4 </t>
  </si>
  <si>
    <t xml:space="preserve">Л7-27-1..4 </t>
  </si>
  <si>
    <t xml:space="preserve">Л7-37-1..4 </t>
  </si>
  <si>
    <t xml:space="preserve">М2-07-1..2 </t>
  </si>
  <si>
    <t xml:space="preserve">О1-07-1..3 </t>
  </si>
  <si>
    <t xml:space="preserve">Ц1-07-1..11 </t>
  </si>
  <si>
    <t xml:space="preserve">Ц1-17-1..11 </t>
  </si>
  <si>
    <t xml:space="preserve">Ц1-27-1..11 </t>
  </si>
  <si>
    <t xml:space="preserve">Ц1-37-1..11 </t>
  </si>
  <si>
    <t xml:space="preserve">Ц1-47-1..11 </t>
  </si>
  <si>
    <t xml:space="preserve">Ц1-57-1..11 </t>
  </si>
  <si>
    <t xml:space="preserve">Ц1-67-1..11 </t>
  </si>
  <si>
    <t xml:space="preserve">Ц1-77-1..11 </t>
  </si>
  <si>
    <t xml:space="preserve">Ц2-07-1..35 </t>
  </si>
  <si>
    <t xml:space="preserve">Ц2-17-1..35 </t>
  </si>
  <si>
    <t xml:space="preserve">Ц2-27-1..35 </t>
  </si>
  <si>
    <t xml:space="preserve">Ц2-37-1..35 </t>
  </si>
  <si>
    <t xml:space="preserve">Ц2-47-1..35 </t>
  </si>
  <si>
    <t xml:space="preserve">Ц2-57-1..35 </t>
  </si>
  <si>
    <t xml:space="preserve">Ц2-67-1..35 </t>
  </si>
  <si>
    <t xml:space="preserve">Ц2-77-1..35 </t>
  </si>
  <si>
    <t xml:space="preserve">В1-08-1..3 </t>
  </si>
  <si>
    <t xml:space="preserve">В3-08-1..5 </t>
  </si>
  <si>
    <t xml:space="preserve">В3-18-1..5 </t>
  </si>
  <si>
    <t xml:space="preserve">Т1-08-1..4 </t>
  </si>
  <si>
    <t xml:space="preserve">Т2-08-1..5 </t>
  </si>
  <si>
    <t xml:space="preserve">Т4-08-1..6 </t>
  </si>
  <si>
    <t xml:space="preserve">Т4-18-1..6 </t>
  </si>
  <si>
    <t xml:space="preserve">Т5-08-1..5 </t>
  </si>
  <si>
    <t xml:space="preserve">Т5-18-1..5 </t>
  </si>
  <si>
    <t xml:space="preserve">Т5-28-1..5 </t>
  </si>
  <si>
    <t xml:space="preserve">Р1-08-1..3 </t>
  </si>
  <si>
    <t xml:space="preserve">Р1-18-1..3 </t>
  </si>
  <si>
    <t xml:space="preserve">Р2-08-1..5 </t>
  </si>
  <si>
    <t xml:space="preserve">Р2-18-1..5 </t>
  </si>
  <si>
    <t xml:space="preserve">Р3-08-1..3 </t>
  </si>
  <si>
    <t xml:space="preserve">Р4-08-1..3 </t>
  </si>
  <si>
    <t xml:space="preserve">Э1-08-1..2 </t>
  </si>
  <si>
    <t xml:space="preserve">Э3-08-1..2 </t>
  </si>
  <si>
    <t xml:space="preserve">В8-08-1..5 </t>
  </si>
  <si>
    <t xml:space="preserve">И1-08-1..3 </t>
  </si>
  <si>
    <t xml:space="preserve">И5-08-1..7 </t>
  </si>
  <si>
    <t xml:space="preserve">И6-08-1..3 </t>
  </si>
  <si>
    <t xml:space="preserve">И10-08-1..7 </t>
  </si>
  <si>
    <t xml:space="preserve">И11-08-1..4 </t>
  </si>
  <si>
    <t xml:space="preserve">И11-18-1..4 </t>
  </si>
  <si>
    <t xml:space="preserve">К1-08-1..8 </t>
  </si>
  <si>
    <t xml:space="preserve">К1-18-1..8 </t>
  </si>
  <si>
    <t xml:space="preserve">К2-08-1..8 </t>
  </si>
  <si>
    <t xml:space="preserve">К2-18-1..8 </t>
  </si>
  <si>
    <t xml:space="preserve">К3-08-1..4 </t>
  </si>
  <si>
    <t xml:space="preserve">К4-08-1..4 </t>
  </si>
  <si>
    <t xml:space="preserve">К4-18-1..4 </t>
  </si>
  <si>
    <t xml:space="preserve">Ф1-08-1..8 </t>
  </si>
  <si>
    <t xml:space="preserve">Ф1-18-1..8 </t>
  </si>
  <si>
    <t xml:space="preserve">Л1-08-1..4 </t>
  </si>
  <si>
    <t xml:space="preserve">Л2-08-1..4 </t>
  </si>
  <si>
    <t xml:space="preserve">Л3-08-1..4 </t>
  </si>
  <si>
    <t xml:space="preserve">Л7-08-1..4 </t>
  </si>
  <si>
    <t xml:space="preserve">Л7-18-1..4 </t>
  </si>
  <si>
    <t xml:space="preserve">Л7-28-1..4 </t>
  </si>
  <si>
    <t xml:space="preserve">Л7-38-1..4 </t>
  </si>
  <si>
    <t xml:space="preserve">М2-08-1..2 </t>
  </si>
  <si>
    <t xml:space="preserve">О1-08-1..3 </t>
  </si>
  <si>
    <t xml:space="preserve">18-149,9 </t>
  </si>
  <si>
    <t xml:space="preserve">Ц1-08-1..11 </t>
  </si>
  <si>
    <t xml:space="preserve">Ц1-18-1..11 </t>
  </si>
  <si>
    <t xml:space="preserve">Ц1-28-1..11 </t>
  </si>
  <si>
    <t xml:space="preserve">Ц1-38-1..11 </t>
  </si>
  <si>
    <t xml:space="preserve">Ц1-48-1..11 </t>
  </si>
  <si>
    <t xml:space="preserve">Ц1-58-1..11 </t>
  </si>
  <si>
    <t xml:space="preserve">Ц1-68-1..11 </t>
  </si>
  <si>
    <t xml:space="preserve">Ц1-78-1..11 </t>
  </si>
  <si>
    <t xml:space="preserve">Ц2-08-1..35 </t>
  </si>
  <si>
    <t xml:space="preserve">Ц2-18-1..35 </t>
  </si>
  <si>
    <t xml:space="preserve">Ц2-28-1..35 </t>
  </si>
  <si>
    <t xml:space="preserve">Ц2-38-1..35 </t>
  </si>
  <si>
    <t xml:space="preserve">Ц2-48-1..35 </t>
  </si>
  <si>
    <t xml:space="preserve">Ц2-58-1..35 </t>
  </si>
  <si>
    <t xml:space="preserve">Ц2-68-1..35 </t>
  </si>
  <si>
    <t xml:space="preserve">Ц2-78-1..35 </t>
  </si>
  <si>
    <t xml:space="preserve">В1-09-1..3 </t>
  </si>
  <si>
    <t xml:space="preserve">В3-09-1..5 </t>
  </si>
  <si>
    <t xml:space="preserve">В3-19-1..5 </t>
  </si>
  <si>
    <t xml:space="preserve">Т1-09-1..4 </t>
  </si>
  <si>
    <t xml:space="preserve">Т4-09-1..6 </t>
  </si>
  <si>
    <t xml:space="preserve">Т4-19-1..6 </t>
  </si>
  <si>
    <t xml:space="preserve">Т5-09-1..5 </t>
  </si>
  <si>
    <t xml:space="preserve">Т5-19-1..5 </t>
  </si>
  <si>
    <t xml:space="preserve">Т5-29-1..5 </t>
  </si>
  <si>
    <t xml:space="preserve">Р1-09-1..3 </t>
  </si>
  <si>
    <t xml:space="preserve">Р1-19-1..3 </t>
  </si>
  <si>
    <t xml:space="preserve">Р2-09-1..5 </t>
  </si>
  <si>
    <t xml:space="preserve">Р2-19-1..5 </t>
  </si>
  <si>
    <t xml:space="preserve">Р3-09-1..3 </t>
  </si>
  <si>
    <t xml:space="preserve">Р4-09-1..3 </t>
  </si>
  <si>
    <t xml:space="preserve">Э1-09-1..2 </t>
  </si>
  <si>
    <t xml:space="preserve">Э3-09-1..2 </t>
  </si>
  <si>
    <t xml:space="preserve">В8-09-1..5 </t>
  </si>
  <si>
    <t xml:space="preserve">И1-09-1..3 </t>
  </si>
  <si>
    <t xml:space="preserve">И5-09-1..7 </t>
  </si>
  <si>
    <t xml:space="preserve">И6-09-1..3 </t>
  </si>
  <si>
    <t xml:space="preserve">И10-09-1..7 </t>
  </si>
  <si>
    <t xml:space="preserve">И11-09-1..4 </t>
  </si>
  <si>
    <t xml:space="preserve">И11-19-1..4 </t>
  </si>
  <si>
    <t xml:space="preserve">К1-09-1..8 </t>
  </si>
  <si>
    <t xml:space="preserve">К1-19-1..8 </t>
  </si>
  <si>
    <t xml:space="preserve">К2-09-1..8 </t>
  </si>
  <si>
    <t xml:space="preserve">К2-19-1..8 </t>
  </si>
  <si>
    <t xml:space="preserve">К3-09-1..4 </t>
  </si>
  <si>
    <t xml:space="preserve">К4-09-1..4 </t>
  </si>
  <si>
    <t xml:space="preserve">К4-19-1..4 </t>
  </si>
  <si>
    <t xml:space="preserve">Ф1-09-1..8 </t>
  </si>
  <si>
    <t xml:space="preserve">Ф1-19-1..8 </t>
  </si>
  <si>
    <t xml:space="preserve">Л7-09-1..4 </t>
  </si>
  <si>
    <t xml:space="preserve">Л7-19-1..4 </t>
  </si>
  <si>
    <t xml:space="preserve">Л7-29-1..4 </t>
  </si>
  <si>
    <t xml:space="preserve">Л7-39-1..4 </t>
  </si>
  <si>
    <t xml:space="preserve">10,9-18,8 </t>
  </si>
  <si>
    <t xml:space="preserve">0,9-1,4 </t>
  </si>
  <si>
    <t xml:space="preserve">3,9-12,7 </t>
  </si>
  <si>
    <t xml:space="preserve">Ц1-09-1..11 </t>
  </si>
  <si>
    <t xml:space="preserve">Ц1-19-1..11 </t>
  </si>
  <si>
    <t xml:space="preserve">Ц1-29-1..11 </t>
  </si>
  <si>
    <t xml:space="preserve">Ц1-39-1..11 </t>
  </si>
  <si>
    <t xml:space="preserve">Ц1-49-1..11 </t>
  </si>
  <si>
    <t xml:space="preserve">Ц1-59-1..11 </t>
  </si>
  <si>
    <t xml:space="preserve">Ц1-69-1..11 </t>
  </si>
  <si>
    <t xml:space="preserve">Ц1-79-1..11 </t>
  </si>
  <si>
    <t xml:space="preserve">Ц2-09-1..35 </t>
  </si>
  <si>
    <t xml:space="preserve">Ц2-19-1..35 </t>
  </si>
  <si>
    <t xml:space="preserve">Ц2-29-1..35 </t>
  </si>
  <si>
    <t xml:space="preserve">Ц2-39-1..35 </t>
  </si>
  <si>
    <t xml:space="preserve">Ц2-49-1..35 </t>
  </si>
  <si>
    <t xml:space="preserve">Ц2-59-1..35 </t>
  </si>
  <si>
    <t xml:space="preserve">Ц2-69-1..35 </t>
  </si>
  <si>
    <t xml:space="preserve">Ц2-79-1..35 </t>
  </si>
  <si>
    <t>Норматив цены для отдельных элементов в составе расценки</t>
  </si>
  <si>
    <t>Номер расценки</t>
  </si>
  <si>
    <t xml:space="preserve">АТ 500/110 (220)/НН </t>
  </si>
  <si>
    <t xml:space="preserve">180 (3×60) </t>
  </si>
  <si>
    <t xml:space="preserve">330 (3×110) </t>
  </si>
  <si>
    <t>Обозначение трехобмоточного трансформатора, напряжение, кВ</t>
  </si>
  <si>
    <t>Обозначение автотрансформатора, напряжение, кВ</t>
  </si>
  <si>
    <t>Обозначение двухобмоточного трансформатора, напряжение, кВ</t>
  </si>
  <si>
    <t>Класс напряжения объекта, кВ</t>
  </si>
  <si>
    <t>Прибор учета трехфазный для РП (СП, ТП, РТП), РУ 6 -20 кВ</t>
  </si>
  <si>
    <t>ИВКЭ для ТП (СП, РП, РТП), РУ 6 -20 кВ</t>
  </si>
  <si>
    <t>6-20 кВ</t>
  </si>
  <si>
    <t>Устройства обработки и присоединения 35 кВ</t>
  </si>
  <si>
    <t>Устройства обработки и присоединения 110 (150) кВ</t>
  </si>
  <si>
    <t>Устройства обработки и присоединения 220 кВ</t>
  </si>
  <si>
    <t>Устройства обработки и присоединения 330 кВ</t>
  </si>
  <si>
    <t>Устройства обработки и присоединения 500 кВ</t>
  </si>
  <si>
    <t>Устройства обработки и присоединения 750 кВ</t>
  </si>
  <si>
    <t>Шкаф РАС ПС 110 кВи выше</t>
  </si>
  <si>
    <t>Шкаф центральной сигнализации ПС 110 кВи выше</t>
  </si>
  <si>
    <t>УПАТС для ПС 35-150 кВ</t>
  </si>
  <si>
    <t>УПАТС для ПС 220-750 кВ</t>
  </si>
  <si>
    <t>ВЛ 35 -330 кВ</t>
  </si>
  <si>
    <t>ВЛ 500-750 кВ</t>
  </si>
  <si>
    <t xml:space="preserve">КЛ 35 кВи выше </t>
  </si>
  <si>
    <t>Наименование (тип)</t>
  </si>
  <si>
    <t xml:space="preserve">35 кВ и выше </t>
  </si>
  <si>
    <t xml:space="preserve">ИВКЭ для ПС (ЗПС) 35 кВ и выше </t>
  </si>
  <si>
    <t>220 (150)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</si>
</sst>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16" fontId="1" fillId="0" borderId="0" xfId="0" applyNumberFormat="1" applyFont="1" applyAlignment="1">
      <alignment horizontal="left" vertical="center"/>
    </xf>
    <xf numFmtId="16" fontId="1" fillId="0" borderId="0" xfId="0" quotePrefix="1" applyNumberFormat="1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0" fontId="1" fillId="0" borderId="0" xfId="0" applyNumberFormat="1" applyFont="1" applyAlignment="1">
      <alignment horizontal="left" vertical="center"/>
    </xf>
    <xf numFmtId="3" fontId="1" fillId="0" borderId="0" xfId="0" applyNumberFormat="1" applyFont="1" applyAlignment="1">
      <alignment horizontal="left" vertical="center"/>
    </xf>
    <xf numFmtId="17" fontId="1" fillId="0" borderId="0" xfId="0" quotePrefix="1" applyNumberFormat="1" applyFont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4:V1762"/>
  <sheetViews>
    <sheetView tabSelected="1" topLeftCell="A624" zoomScale="85" zoomScaleNormal="85" workbookViewId="0">
      <selection activeCell="K637" sqref="K637"/>
    </sheetView>
  </sheetViews>
  <sheetFormatPr defaultRowHeight="15" x14ac:dyDescent="0.25"/>
  <cols>
    <col min="1" max="1" width="12.42578125" style="1" customWidth="1"/>
    <col min="2" max="2" width="9.140625" style="1"/>
    <col min="3" max="3" width="62.28515625" style="1" bestFit="1" customWidth="1"/>
    <col min="4" max="6" width="9.140625" style="1"/>
    <col min="7" max="7" width="19.140625" style="1" bestFit="1" customWidth="1"/>
    <col min="8" max="10" width="9.140625" style="1"/>
    <col min="11" max="11" width="81.140625" style="1" customWidth="1"/>
    <col min="12" max="16384" width="9.140625" style="1"/>
  </cols>
  <sheetData>
    <row r="4" spans="1:11" x14ac:dyDescent="0.25">
      <c r="A4" s="1" t="s">
        <v>4</v>
      </c>
      <c r="B4" s="1" t="s">
        <v>5</v>
      </c>
      <c r="C4" s="1" t="s">
        <v>0</v>
      </c>
      <c r="D4" s="1" t="s">
        <v>2003</v>
      </c>
    </row>
    <row r="5" spans="1:11" x14ac:dyDescent="0.25">
      <c r="D5" s="1">
        <v>1</v>
      </c>
      <c r="E5" s="1">
        <v>2</v>
      </c>
      <c r="F5" s="1">
        <v>3</v>
      </c>
    </row>
    <row r="6" spans="1:11" x14ac:dyDescent="0.25">
      <c r="D6" s="1" t="s">
        <v>1</v>
      </c>
    </row>
    <row r="7" spans="1:11" x14ac:dyDescent="0.25">
      <c r="D7" s="1">
        <v>40</v>
      </c>
      <c r="E7" s="1">
        <v>50</v>
      </c>
      <c r="F7" s="1">
        <v>63</v>
      </c>
    </row>
    <row r="8" spans="1:11" x14ac:dyDescent="0.25">
      <c r="A8" s="1" t="s">
        <v>1303</v>
      </c>
      <c r="B8" s="1">
        <v>110</v>
      </c>
      <c r="C8" s="1">
        <v>2500</v>
      </c>
      <c r="D8" s="1">
        <v>23135</v>
      </c>
      <c r="E8" s="1">
        <v>23135</v>
      </c>
      <c r="F8" s="1">
        <v>23135</v>
      </c>
      <c r="K8" s="1" t="str">
        <f>CONCATENATE("'",A8,"'",", ","'",B8,"'",", ","'",C8,"'",", ","'",D8,"'",", ","'",E8,"'",", ","'",F8,"'")</f>
        <v>'В1-01-1..3 ', '110', '2500', '23135', '23135', '23135'</v>
      </c>
    </row>
    <row r="9" spans="1:11" x14ac:dyDescent="0.25">
      <c r="A9" s="1" t="s">
        <v>1404</v>
      </c>
      <c r="B9" s="1">
        <v>110</v>
      </c>
      <c r="C9" s="1">
        <v>3150</v>
      </c>
      <c r="D9" s="1">
        <v>23135</v>
      </c>
      <c r="E9" s="1">
        <v>24703</v>
      </c>
      <c r="F9" s="1">
        <v>25280</v>
      </c>
      <c r="K9" s="1" t="str">
        <f t="shared" ref="K9:K16" si="0">CONCATENATE("'",A9,"'",", ","'",B9,"'",", ","'",C9,"'",", ","'",D9,"'",", ","'",E9,"'",", ","'",F9,"'")</f>
        <v>'В1-02-1..3 ', '110', '3150', '23135', '24703', '25280'</v>
      </c>
    </row>
    <row r="10" spans="1:11" x14ac:dyDescent="0.25">
      <c r="A10" s="1" t="s">
        <v>1501</v>
      </c>
      <c r="B10" s="1" t="s">
        <v>1222</v>
      </c>
      <c r="C10" s="1" t="s">
        <v>2</v>
      </c>
      <c r="D10" s="1">
        <v>63338</v>
      </c>
      <c r="E10" s="1">
        <v>70883</v>
      </c>
      <c r="F10" s="1">
        <v>74557</v>
      </c>
      <c r="K10" s="1" t="str">
        <f t="shared" si="0"/>
        <v>'В1-03-1..3 ', '220 (150) ', 'вне зависимости ', '63338', '70883', '74557'</v>
      </c>
    </row>
    <row r="11" spans="1:11" x14ac:dyDescent="0.25">
      <c r="A11" s="1" t="s">
        <v>1589</v>
      </c>
      <c r="B11" s="1">
        <v>330</v>
      </c>
      <c r="C11" s="1">
        <v>3150</v>
      </c>
      <c r="D11" s="1">
        <v>106581</v>
      </c>
      <c r="E11" s="1">
        <v>109163</v>
      </c>
      <c r="F11" s="1">
        <v>112837</v>
      </c>
      <c r="K11" s="1" t="str">
        <f t="shared" si="0"/>
        <v>'В1-04-1..3 ', '330', '3150', '106581', '109163', '112837'</v>
      </c>
    </row>
    <row r="12" spans="1:11" x14ac:dyDescent="0.25">
      <c r="A12" s="1" t="s">
        <v>1669</v>
      </c>
      <c r="B12" s="1">
        <v>330</v>
      </c>
      <c r="C12" s="1">
        <v>4000</v>
      </c>
      <c r="D12" s="1">
        <v>106665</v>
      </c>
      <c r="E12" s="1">
        <v>110388</v>
      </c>
      <c r="F12" s="1">
        <v>114062</v>
      </c>
      <c r="K12" s="1" t="str">
        <f>CONCATENATE("'",A12,"'",", ","'",B12,"'",", ","'",C12,"'",", ","'",D12,"'",", ","'",E12,"'",", ","'",F12,"'")</f>
        <v>'В1-05-1..3 ', '330', '4000', '106665', '110388', '114062'</v>
      </c>
    </row>
    <row r="13" spans="1:11" x14ac:dyDescent="0.25">
      <c r="A13" s="1" t="s">
        <v>1752</v>
      </c>
      <c r="B13" s="1">
        <v>500</v>
      </c>
      <c r="C13" s="1">
        <v>3150</v>
      </c>
      <c r="D13" s="1">
        <v>130589</v>
      </c>
      <c r="E13" s="1">
        <v>130589</v>
      </c>
      <c r="F13" s="1">
        <v>133381</v>
      </c>
      <c r="K13" s="1" t="str">
        <f t="shared" si="0"/>
        <v>'В1-06-1..3 ', '500', '3150', '130589', '130589', '133381'</v>
      </c>
    </row>
    <row r="14" spans="1:11" x14ac:dyDescent="0.25">
      <c r="A14" s="1" t="s">
        <v>1825</v>
      </c>
      <c r="B14" s="1">
        <v>500</v>
      </c>
      <c r="C14" s="1">
        <v>4000</v>
      </c>
      <c r="D14" s="1">
        <v>131814</v>
      </c>
      <c r="E14" s="1">
        <v>131814</v>
      </c>
      <c r="F14" s="1">
        <v>134189</v>
      </c>
      <c r="K14" s="1" t="str">
        <f t="shared" si="0"/>
        <v>'В1-07-1..3 ', '500', '4000', '131814', '131814', '134189'</v>
      </c>
    </row>
    <row r="15" spans="1:11" x14ac:dyDescent="0.25">
      <c r="A15" s="1" t="s">
        <v>1887</v>
      </c>
      <c r="B15" s="1">
        <v>750</v>
      </c>
      <c r="C15" s="1">
        <v>3150</v>
      </c>
      <c r="D15" s="1">
        <v>198157</v>
      </c>
      <c r="E15" s="1">
        <v>198157</v>
      </c>
      <c r="F15" s="1">
        <v>201831</v>
      </c>
      <c r="K15" s="1" t="str">
        <f t="shared" si="0"/>
        <v>'В1-08-1..3 ', '750', '3150', '198157', '198157', '201831'</v>
      </c>
    </row>
    <row r="16" spans="1:11" x14ac:dyDescent="0.25">
      <c r="A16" s="1" t="s">
        <v>1947</v>
      </c>
      <c r="B16" s="1">
        <v>750</v>
      </c>
      <c r="C16" s="1">
        <v>4000</v>
      </c>
      <c r="D16" s="1">
        <v>200606</v>
      </c>
      <c r="E16" s="1">
        <v>200606</v>
      </c>
      <c r="F16" s="6">
        <v>204280</v>
      </c>
      <c r="K16" s="1" t="str">
        <f t="shared" si="0"/>
        <v>'В1-09-1..3 ', '750', '4000', '200606', '200606', '204280'</v>
      </c>
    </row>
    <row r="18" spans="1:11" x14ac:dyDescent="0.25">
      <c r="A18" s="1" t="s">
        <v>4</v>
      </c>
      <c r="B18" s="1" t="s">
        <v>5</v>
      </c>
      <c r="C18" s="1" t="s">
        <v>0</v>
      </c>
      <c r="D18" s="1" t="s">
        <v>2003</v>
      </c>
    </row>
    <row r="19" spans="1:11" x14ac:dyDescent="0.25">
      <c r="D19" s="1">
        <v>1</v>
      </c>
      <c r="E19" s="1">
        <v>2</v>
      </c>
    </row>
    <row r="20" spans="1:11" x14ac:dyDescent="0.25">
      <c r="D20" s="1" t="s">
        <v>1</v>
      </c>
    </row>
    <row r="21" spans="1:11" x14ac:dyDescent="0.25">
      <c r="D21" s="1">
        <v>25</v>
      </c>
      <c r="E21" s="1" t="s">
        <v>3</v>
      </c>
    </row>
    <row r="22" spans="1:11" x14ac:dyDescent="0.25">
      <c r="A22" s="1" t="s">
        <v>1304</v>
      </c>
      <c r="B22" s="2" t="s">
        <v>1120</v>
      </c>
      <c r="C22" s="1">
        <v>630</v>
      </c>
      <c r="D22" s="1">
        <v>2486</v>
      </c>
      <c r="E22" s="1">
        <v>2486</v>
      </c>
      <c r="K22" s="1" t="str">
        <f>CONCATENATE("'",A22,"'",", ","'",B22,"'",", ","'",C22,"'",", ","'",D22,"'",", ","'",E22,"'")</f>
        <v>'В2-01-1...2 ', '6-15', '630', '2486', '2486'</v>
      </c>
    </row>
    <row r="23" spans="1:11" x14ac:dyDescent="0.25">
      <c r="A23" s="1" t="s">
        <v>1405</v>
      </c>
      <c r="B23" s="2" t="s">
        <v>1120</v>
      </c>
      <c r="C23" s="1" t="s">
        <v>1130</v>
      </c>
      <c r="D23" s="1">
        <v>2619</v>
      </c>
      <c r="E23" s="1">
        <v>2619</v>
      </c>
      <c r="K23" s="1" t="str">
        <f t="shared" ref="K23:K27" si="1">CONCATENATE("'",A23,"'",", ","'",B23,"'",", ","'",C23,"'",", ","'",D23,"'",", ","'",E23,"'")</f>
        <v>'В2-02-1..2 ', '6-15', '800 (1000, 1250) ', '2619', '2619'</v>
      </c>
    </row>
    <row r="24" spans="1:11" x14ac:dyDescent="0.25">
      <c r="A24" s="1" t="s">
        <v>1502</v>
      </c>
      <c r="B24" s="2" t="s">
        <v>1120</v>
      </c>
      <c r="C24" s="1">
        <v>1600</v>
      </c>
      <c r="D24" s="1">
        <v>2768</v>
      </c>
      <c r="E24" s="1">
        <v>2768</v>
      </c>
      <c r="K24" s="1" t="str">
        <f t="shared" si="1"/>
        <v>'В2-03-1..2 ', '6-15', '1600', '2768', '2768'</v>
      </c>
    </row>
    <row r="25" spans="1:11" x14ac:dyDescent="0.25">
      <c r="A25" s="1" t="s">
        <v>1590</v>
      </c>
      <c r="B25" s="2" t="s">
        <v>1120</v>
      </c>
      <c r="C25" s="1">
        <v>2000</v>
      </c>
      <c r="D25" s="1">
        <v>3462</v>
      </c>
      <c r="E25" s="1">
        <v>3462</v>
      </c>
      <c r="K25" s="1" t="str">
        <f t="shared" si="1"/>
        <v>'В2-04-1..2 ', '6-15', '2000', '3462', '3462'</v>
      </c>
    </row>
    <row r="26" spans="1:11" x14ac:dyDescent="0.25">
      <c r="A26" s="1" t="s">
        <v>1670</v>
      </c>
      <c r="B26" s="1" t="s">
        <v>1220</v>
      </c>
      <c r="C26" s="1">
        <v>2000</v>
      </c>
      <c r="D26" s="1">
        <v>9040</v>
      </c>
      <c r="E26" s="1">
        <v>10792</v>
      </c>
      <c r="K26" s="1" t="str">
        <f t="shared" si="1"/>
        <v>'В2-05-1..2 ', '35 (20) ', '2000', '9040', '10792'</v>
      </c>
    </row>
    <row r="27" spans="1:11" x14ac:dyDescent="0.25">
      <c r="A27" s="1" t="s">
        <v>1753</v>
      </c>
      <c r="B27" s="1" t="s">
        <v>1220</v>
      </c>
      <c r="C27" s="1">
        <v>2500</v>
      </c>
      <c r="D27" s="1">
        <v>10792</v>
      </c>
      <c r="E27" s="1">
        <v>10792</v>
      </c>
      <c r="K27" s="1" t="str">
        <f t="shared" si="1"/>
        <v>'В2-06-1..2 ', '35 (20) ', '2500', '10792', '10792'</v>
      </c>
    </row>
    <row r="29" spans="1:11" x14ac:dyDescent="0.25">
      <c r="A29" s="1" t="s">
        <v>4</v>
      </c>
      <c r="B29" s="1" t="s">
        <v>5</v>
      </c>
      <c r="C29" s="1" t="s">
        <v>0</v>
      </c>
      <c r="D29" s="1" t="s">
        <v>2003</v>
      </c>
    </row>
    <row r="30" spans="1:11" x14ac:dyDescent="0.25">
      <c r="D30" s="1">
        <v>1</v>
      </c>
      <c r="E30" s="1">
        <v>2</v>
      </c>
      <c r="F30" s="1">
        <v>3</v>
      </c>
      <c r="G30" s="1">
        <v>4</v>
      </c>
      <c r="H30" s="1">
        <v>5</v>
      </c>
    </row>
    <row r="31" spans="1:11" x14ac:dyDescent="0.25">
      <c r="D31" s="1" t="s">
        <v>1</v>
      </c>
    </row>
    <row r="32" spans="1:11" x14ac:dyDescent="0.25">
      <c r="D32" s="1">
        <v>20</v>
      </c>
      <c r="E32" s="1">
        <v>25</v>
      </c>
      <c r="F32" s="1" t="s">
        <v>3</v>
      </c>
      <c r="G32" s="1">
        <v>40</v>
      </c>
      <c r="H32" s="1">
        <v>50</v>
      </c>
    </row>
    <row r="33" spans="1:11" x14ac:dyDescent="0.25">
      <c r="A33" s="1" t="s">
        <v>1305</v>
      </c>
      <c r="B33" s="2" t="s">
        <v>1120</v>
      </c>
      <c r="C33" s="1">
        <v>1000</v>
      </c>
      <c r="D33" s="1">
        <v>1188</v>
      </c>
      <c r="E33" s="1">
        <v>1188</v>
      </c>
      <c r="F33" s="1">
        <v>1188</v>
      </c>
      <c r="G33" s="1">
        <v>1528</v>
      </c>
      <c r="H33" s="1">
        <v>6108</v>
      </c>
      <c r="K33" s="1" t="str">
        <f>CONCATENATE("'",A33,"'",", ","'",B33,"'",", ","'",C33,"'",", ","'",D33,"'",", ","'",E33,"'",", ","'",F33,"'","'",G33,"'","'",H33,"'")</f>
        <v>'В3-01-1..5 ', '6-15', '1000', '1188', '1188', '1188''1528''6108'</v>
      </c>
    </row>
    <row r="34" spans="1:11" x14ac:dyDescent="0.25">
      <c r="A34" s="1" t="s">
        <v>1406</v>
      </c>
      <c r="B34" s="2" t="s">
        <v>1120</v>
      </c>
      <c r="C34" s="1">
        <v>1250</v>
      </c>
      <c r="D34" s="1">
        <v>1270</v>
      </c>
      <c r="E34" s="1">
        <v>1270</v>
      </c>
      <c r="F34" s="1">
        <v>1270</v>
      </c>
      <c r="G34" s="1">
        <v>1756</v>
      </c>
      <c r="H34" s="1">
        <v>6108</v>
      </c>
      <c r="K34" s="1" t="str">
        <f t="shared" ref="K34:K51" si="2">CONCATENATE("'",A34,"'",", ","'",B34,"'",", ","'",C34,"'",", ","'",D34,"'",", ","'",E34,"'",", ","'",F34,"'","'",G34,"'","'",H34,"'")</f>
        <v>'В3-02-1..5 ', '6-15', '1250', '1270', '1270', '1270''1756''6108'</v>
      </c>
    </row>
    <row r="35" spans="1:11" x14ac:dyDescent="0.25">
      <c r="A35" s="1" t="s">
        <v>1503</v>
      </c>
      <c r="B35" s="2" t="s">
        <v>1120</v>
      </c>
      <c r="C35" s="1">
        <v>1600</v>
      </c>
      <c r="D35" s="1">
        <v>1301</v>
      </c>
      <c r="E35" s="1">
        <v>1301</v>
      </c>
      <c r="F35" s="1">
        <v>1301</v>
      </c>
      <c r="G35" s="1">
        <v>1756</v>
      </c>
      <c r="H35" s="1">
        <v>6307</v>
      </c>
      <c r="K35" s="1" t="str">
        <f t="shared" si="2"/>
        <v>'В3-03-1..5 ', '6-15', '1600', '1301', '1301', '1301''1756''6307'</v>
      </c>
    </row>
    <row r="36" spans="1:11" x14ac:dyDescent="0.25">
      <c r="A36" s="1" t="s">
        <v>1591</v>
      </c>
      <c r="B36" s="2" t="s">
        <v>1120</v>
      </c>
      <c r="C36" s="1">
        <v>2000</v>
      </c>
      <c r="D36" s="1">
        <v>1470</v>
      </c>
      <c r="E36" s="1">
        <v>1470</v>
      </c>
      <c r="F36" s="1">
        <v>1470</v>
      </c>
      <c r="G36" s="1">
        <v>1925</v>
      </c>
      <c r="H36" s="1">
        <v>6503</v>
      </c>
      <c r="K36" s="1" t="str">
        <f t="shared" si="2"/>
        <v>'В3-04-1..5 ', '6-15', '2000', '1470', '1470', '1470''1925''6503'</v>
      </c>
    </row>
    <row r="37" spans="1:11" x14ac:dyDescent="0.25">
      <c r="A37" s="1" t="s">
        <v>1671</v>
      </c>
      <c r="B37" s="2" t="s">
        <v>1120</v>
      </c>
      <c r="C37" s="1">
        <v>2500</v>
      </c>
      <c r="D37" s="1">
        <v>1760</v>
      </c>
      <c r="E37" s="1">
        <v>1760</v>
      </c>
      <c r="F37" s="1">
        <v>1760</v>
      </c>
      <c r="G37" s="1">
        <v>2179</v>
      </c>
      <c r="H37" s="1">
        <v>6624</v>
      </c>
      <c r="K37" s="1" t="str">
        <f t="shared" si="2"/>
        <v>'В3-05-1..5 ', '6-15', '2500', '1760', '1760', '1760''2179''6624'</v>
      </c>
    </row>
    <row r="38" spans="1:11" x14ac:dyDescent="0.25">
      <c r="A38" s="1" t="s">
        <v>1754</v>
      </c>
      <c r="B38" s="2" t="s">
        <v>1120</v>
      </c>
      <c r="C38" s="1">
        <v>3150</v>
      </c>
      <c r="D38" s="1">
        <v>1955</v>
      </c>
      <c r="E38" s="1">
        <v>1955</v>
      </c>
      <c r="F38" s="1">
        <v>1955</v>
      </c>
      <c r="G38" s="1">
        <v>2485</v>
      </c>
      <c r="H38" s="1">
        <v>7063</v>
      </c>
      <c r="K38" s="1" t="str">
        <f t="shared" si="2"/>
        <v>'В3-06-1..5 ', '6-15', '3150', '1955', '1955', '1955''2485''7063'</v>
      </c>
    </row>
    <row r="39" spans="1:11" x14ac:dyDescent="0.25">
      <c r="A39" s="1" t="s">
        <v>1826</v>
      </c>
      <c r="B39" s="2" t="s">
        <v>1120</v>
      </c>
      <c r="C39" s="1">
        <v>4000</v>
      </c>
      <c r="D39" s="1">
        <v>2160</v>
      </c>
      <c r="E39" s="1">
        <v>2160</v>
      </c>
      <c r="F39" s="1">
        <v>2160</v>
      </c>
      <c r="G39" s="1">
        <v>2179</v>
      </c>
      <c r="H39" s="1">
        <v>7129</v>
      </c>
      <c r="K39" s="1" t="str">
        <f t="shared" si="2"/>
        <v>'В3-07-1..5 ', '6-15', '4000', '2160', '2160', '2160''2179''7129'</v>
      </c>
    </row>
    <row r="40" spans="1:11" x14ac:dyDescent="0.25">
      <c r="A40" s="1" t="s">
        <v>1888</v>
      </c>
      <c r="B40" s="1">
        <v>20</v>
      </c>
      <c r="C40" s="1">
        <v>1250</v>
      </c>
      <c r="D40" s="1">
        <v>4472</v>
      </c>
      <c r="E40" s="1">
        <v>6366</v>
      </c>
      <c r="F40" s="1">
        <v>6735</v>
      </c>
      <c r="G40" s="1">
        <v>6735</v>
      </c>
      <c r="H40" s="1">
        <v>6735</v>
      </c>
      <c r="K40" s="1" t="str">
        <f t="shared" si="2"/>
        <v>'В3-08-1..5 ', '20', '1250', '4472', '6366', '6735''6735''6735'</v>
      </c>
    </row>
    <row r="41" spans="1:11" x14ac:dyDescent="0.25">
      <c r="A41" s="1" t="s">
        <v>1948</v>
      </c>
      <c r="B41" s="1">
        <v>20</v>
      </c>
      <c r="C41" s="1">
        <v>1600</v>
      </c>
      <c r="D41" s="1">
        <v>4874</v>
      </c>
      <c r="E41" s="1">
        <v>7267</v>
      </c>
      <c r="F41" s="1">
        <v>7476</v>
      </c>
      <c r="G41" s="1">
        <v>7476</v>
      </c>
      <c r="H41" s="1">
        <v>7476</v>
      </c>
      <c r="K41" s="1" t="str">
        <f t="shared" si="2"/>
        <v>'В3-09-1..5 ', '20', '1600', '4874', '7267', '7476''7476''7476'</v>
      </c>
    </row>
    <row r="42" spans="1:11" x14ac:dyDescent="0.25">
      <c r="A42" s="1" t="s">
        <v>1226</v>
      </c>
      <c r="B42" s="1">
        <v>20</v>
      </c>
      <c r="C42" s="1">
        <v>2000</v>
      </c>
      <c r="D42" s="1">
        <v>4874</v>
      </c>
      <c r="E42" s="1">
        <v>7390</v>
      </c>
      <c r="F42" s="1">
        <v>7476</v>
      </c>
      <c r="G42" s="1">
        <v>7476</v>
      </c>
      <c r="H42" s="1">
        <v>7476</v>
      </c>
      <c r="K42" s="1" t="str">
        <f t="shared" si="2"/>
        <v>'В3-10-1..5 ', '20', '2000', '4874', '7390', '7476''7476''7476'</v>
      </c>
    </row>
    <row r="43" spans="1:11" x14ac:dyDescent="0.25">
      <c r="A43" s="1" t="s">
        <v>1306</v>
      </c>
      <c r="B43" s="1">
        <v>20</v>
      </c>
      <c r="C43" s="1">
        <v>2500</v>
      </c>
      <c r="D43" s="1">
        <v>4874</v>
      </c>
      <c r="E43" s="1">
        <v>8533</v>
      </c>
      <c r="F43" s="1">
        <v>8533</v>
      </c>
      <c r="G43" s="1">
        <v>8533</v>
      </c>
      <c r="H43" s="1">
        <v>8533</v>
      </c>
      <c r="K43" s="1" t="str">
        <f t="shared" si="2"/>
        <v>'В3-11-1..5 ', '20', '2500', '4874', '8533', '8533''8533''8533'</v>
      </c>
    </row>
    <row r="44" spans="1:11" x14ac:dyDescent="0.25">
      <c r="A44" s="1" t="s">
        <v>1407</v>
      </c>
      <c r="B44" s="1">
        <v>20</v>
      </c>
      <c r="C44" s="1">
        <v>3150</v>
      </c>
      <c r="D44" s="1">
        <v>5352</v>
      </c>
      <c r="E44" s="1">
        <v>8898</v>
      </c>
      <c r="F44" s="1">
        <v>8898</v>
      </c>
      <c r="G44" s="1">
        <v>8898</v>
      </c>
      <c r="H44" s="1">
        <v>8898</v>
      </c>
      <c r="K44" s="1" t="str">
        <f t="shared" si="2"/>
        <v>'В3-12-1..5 ', '20', '3150', '5352', '8898', '8898''8898''8898'</v>
      </c>
    </row>
    <row r="45" spans="1:11" x14ac:dyDescent="0.25">
      <c r="A45" s="1" t="s">
        <v>1504</v>
      </c>
      <c r="B45" s="1">
        <v>35</v>
      </c>
      <c r="C45" s="1">
        <v>630</v>
      </c>
      <c r="D45" s="1">
        <v>5518</v>
      </c>
      <c r="E45" s="1">
        <v>5518</v>
      </c>
      <c r="F45" s="1">
        <v>10148</v>
      </c>
      <c r="G45" s="1">
        <v>10148</v>
      </c>
      <c r="H45" s="1">
        <v>10148</v>
      </c>
      <c r="K45" s="1" t="str">
        <f t="shared" si="2"/>
        <v>'В3-13-1..5 ', '35', '630', '5518', '5518', '10148''10148''10148'</v>
      </c>
    </row>
    <row r="46" spans="1:11" x14ac:dyDescent="0.25">
      <c r="A46" s="1" t="s">
        <v>1592</v>
      </c>
      <c r="B46" s="1">
        <v>35</v>
      </c>
      <c r="C46" s="1" t="s">
        <v>1223</v>
      </c>
      <c r="D46" s="1">
        <v>5533</v>
      </c>
      <c r="E46" s="1">
        <v>5533</v>
      </c>
      <c r="F46" s="1">
        <v>10148</v>
      </c>
      <c r="G46" s="1">
        <v>10148</v>
      </c>
      <c r="H46" s="1">
        <v>10148</v>
      </c>
      <c r="K46" s="1" t="str">
        <f t="shared" si="2"/>
        <v>'В3-14-1..5 ', '35', '800 (1000) ', '5533', '5533', '10148''10148''10148'</v>
      </c>
    </row>
    <row r="47" spans="1:11" x14ac:dyDescent="0.25">
      <c r="A47" s="1" t="s">
        <v>1672</v>
      </c>
      <c r="B47" s="1">
        <v>35</v>
      </c>
      <c r="C47" s="1">
        <v>1250</v>
      </c>
      <c r="D47" s="1">
        <v>9928</v>
      </c>
      <c r="E47" s="1">
        <v>9928</v>
      </c>
      <c r="F47" s="1">
        <v>10148</v>
      </c>
      <c r="G47" s="1">
        <v>10148</v>
      </c>
      <c r="H47" s="1">
        <v>10148</v>
      </c>
      <c r="K47" s="1" t="str">
        <f t="shared" si="2"/>
        <v>'В3-15-1..5 ', '35', '1250', '9928', '9928', '10148''10148''10148'</v>
      </c>
    </row>
    <row r="48" spans="1:11" x14ac:dyDescent="0.25">
      <c r="A48" s="1" t="s">
        <v>1755</v>
      </c>
      <c r="B48" s="1">
        <v>35</v>
      </c>
      <c r="C48" s="1">
        <v>1600</v>
      </c>
      <c r="D48" s="1">
        <v>10418</v>
      </c>
      <c r="E48" s="1">
        <v>10418</v>
      </c>
      <c r="F48" s="1">
        <v>11447</v>
      </c>
      <c r="G48" s="1">
        <v>11447</v>
      </c>
      <c r="H48" s="1">
        <v>11447</v>
      </c>
      <c r="K48" s="1" t="str">
        <f t="shared" si="2"/>
        <v>'В3-16-1..5 ', '35', '1600', '10418', '10418', '11447''11447''11447'</v>
      </c>
    </row>
    <row r="49" spans="1:11" x14ac:dyDescent="0.25">
      <c r="A49" s="1" t="s">
        <v>1827</v>
      </c>
      <c r="B49" s="1">
        <v>35</v>
      </c>
      <c r="C49" s="1">
        <v>2000</v>
      </c>
      <c r="D49" s="1">
        <v>11038</v>
      </c>
      <c r="E49" s="1">
        <v>11038</v>
      </c>
      <c r="F49" s="1">
        <v>11447</v>
      </c>
      <c r="G49" s="1">
        <v>11447</v>
      </c>
      <c r="H49" s="1">
        <v>11447</v>
      </c>
      <c r="K49" s="1" t="str">
        <f t="shared" si="2"/>
        <v>'В3-17-1..5 ', '35', '2000', '11038', '11038', '11447''11447''11447'</v>
      </c>
    </row>
    <row r="50" spans="1:11" x14ac:dyDescent="0.25">
      <c r="A50" s="1" t="s">
        <v>1889</v>
      </c>
      <c r="B50" s="1">
        <v>35</v>
      </c>
      <c r="C50" s="1">
        <v>2500</v>
      </c>
      <c r="D50" s="1">
        <v>11589</v>
      </c>
      <c r="E50" s="1">
        <v>11589</v>
      </c>
      <c r="F50" s="1">
        <v>12003</v>
      </c>
      <c r="G50" s="1">
        <v>12003</v>
      </c>
      <c r="H50" s="1">
        <v>12003</v>
      </c>
      <c r="K50" s="1" t="str">
        <f t="shared" si="2"/>
        <v>'В3-18-1..5 ', '35', '2500', '11589', '11589', '12003''12003''12003'</v>
      </c>
    </row>
    <row r="51" spans="1:11" x14ac:dyDescent="0.25">
      <c r="A51" s="1" t="s">
        <v>1949</v>
      </c>
      <c r="B51" s="1">
        <v>35</v>
      </c>
      <c r="C51" s="1">
        <v>3150</v>
      </c>
      <c r="D51" s="1">
        <v>11860</v>
      </c>
      <c r="E51" s="1">
        <v>11860</v>
      </c>
      <c r="F51" s="1">
        <v>12003</v>
      </c>
      <c r="G51" s="1">
        <v>12003</v>
      </c>
      <c r="H51" s="1">
        <v>12003</v>
      </c>
      <c r="K51" s="1" t="str">
        <f t="shared" si="2"/>
        <v>'В3-19-1..5 ', '35', '3150', '11860', '11860', '12003''12003''12003'</v>
      </c>
    </row>
    <row r="53" spans="1:11" x14ac:dyDescent="0.25">
      <c r="A53" s="1" t="s">
        <v>4</v>
      </c>
      <c r="B53" s="1" t="s">
        <v>5</v>
      </c>
      <c r="C53" s="1" t="s">
        <v>0</v>
      </c>
      <c r="D53" s="1" t="s">
        <v>2003</v>
      </c>
    </row>
    <row r="54" spans="1:11" x14ac:dyDescent="0.25">
      <c r="D54" s="1">
        <v>1</v>
      </c>
      <c r="E54" s="1">
        <v>2</v>
      </c>
      <c r="F54" s="1">
        <v>3</v>
      </c>
    </row>
    <row r="55" spans="1:11" x14ac:dyDescent="0.25">
      <c r="D55" s="1" t="s">
        <v>1</v>
      </c>
    </row>
    <row r="56" spans="1:11" x14ac:dyDescent="0.25">
      <c r="D56" s="1">
        <v>40</v>
      </c>
      <c r="E56" s="1">
        <v>50</v>
      </c>
      <c r="F56" s="1">
        <v>63</v>
      </c>
    </row>
    <row r="57" spans="1:11" x14ac:dyDescent="0.25">
      <c r="A57" s="1" t="s">
        <v>1307</v>
      </c>
      <c r="B57" s="1">
        <v>110</v>
      </c>
      <c r="C57" s="1" t="s">
        <v>2</v>
      </c>
      <c r="D57" s="1">
        <v>40670</v>
      </c>
      <c r="E57" s="1">
        <v>45507</v>
      </c>
      <c r="F57" s="1">
        <v>45507</v>
      </c>
      <c r="K57" s="1" t="str">
        <f>CONCATENATE("'",A57,"'",", ","'",B57,"'",", ","'",C57,"'",", ","'",D57,"'",", ","'",E57,"'",", ","'",F57,"'")</f>
        <v>'В4-01-1..3 ', '110', 'вне зависимости ', '40670', '45507', '45507'</v>
      </c>
    </row>
    <row r="58" spans="1:11" x14ac:dyDescent="0.25">
      <c r="A58" s="1" t="s">
        <v>1408</v>
      </c>
      <c r="B58" s="1" t="s">
        <v>1222</v>
      </c>
      <c r="C58" s="1">
        <v>2000</v>
      </c>
      <c r="D58" s="1">
        <v>88743</v>
      </c>
      <c r="E58" s="1">
        <v>92417</v>
      </c>
      <c r="F58" s="1">
        <v>97315</v>
      </c>
      <c r="K58" s="1" t="str">
        <f t="shared" ref="K58:K63" si="3">CONCATENATE("'",A58,"'",", ","'",B58,"'",", ","'",C58,"'",", ","'",D58,"'",", ","'",E58,"'",", ","'",F58,"'")</f>
        <v>'В4-02-1..3 ', '220 (150) ', '2000', '88743', '92417', '97315'</v>
      </c>
    </row>
    <row r="59" spans="1:11" x14ac:dyDescent="0.25">
      <c r="A59" s="1" t="s">
        <v>1505</v>
      </c>
      <c r="B59" s="1" t="s">
        <v>1222</v>
      </c>
      <c r="C59" s="1">
        <v>2500</v>
      </c>
      <c r="D59" s="1">
        <v>94866</v>
      </c>
      <c r="E59" s="1">
        <v>98540</v>
      </c>
      <c r="F59" s="1">
        <v>103438</v>
      </c>
      <c r="K59" s="1" t="str">
        <f t="shared" si="3"/>
        <v>'В4-03-1..3 ', '220 (150) ', '2500', '94866', '98540', '103438'</v>
      </c>
    </row>
    <row r="60" spans="1:11" x14ac:dyDescent="0.25">
      <c r="A60" s="1" t="s">
        <v>1593</v>
      </c>
      <c r="B60" s="1" t="s">
        <v>1222</v>
      </c>
      <c r="C60" s="1">
        <v>3150</v>
      </c>
      <c r="D60" s="1">
        <v>103438</v>
      </c>
      <c r="E60" s="1">
        <v>103438</v>
      </c>
      <c r="F60" s="1">
        <v>108337</v>
      </c>
      <c r="K60" s="1" t="str">
        <f t="shared" si="3"/>
        <v>'В4-04-1..3 ', '220 (150) ', '3150', '103438', '103438', '108337'</v>
      </c>
    </row>
    <row r="61" spans="1:11" x14ac:dyDescent="0.25">
      <c r="A61" s="1" t="s">
        <v>1673</v>
      </c>
      <c r="B61" s="1">
        <v>330</v>
      </c>
      <c r="C61" s="1">
        <v>2500</v>
      </c>
      <c r="D61" s="1">
        <v>176282</v>
      </c>
      <c r="E61" s="1">
        <v>176282</v>
      </c>
      <c r="F61" s="1">
        <v>178731</v>
      </c>
      <c r="K61" s="1" t="str">
        <f>CONCATENATE("'",A61,"'",", ","'",B61,"'",", ","'",C61,"'",", ","'",D61,"'",", ","'",E61,"'",", ","'",F61,"'")</f>
        <v>'В4-05-1..3 ', '330', '2500', '176282', '176282', '178731'</v>
      </c>
    </row>
    <row r="62" spans="1:11" x14ac:dyDescent="0.25">
      <c r="A62" s="1" t="s">
        <v>1756</v>
      </c>
      <c r="B62" s="1">
        <v>330</v>
      </c>
      <c r="C62" s="1">
        <v>3150</v>
      </c>
      <c r="D62" s="1">
        <v>182405</v>
      </c>
      <c r="E62" s="1">
        <v>182405</v>
      </c>
      <c r="F62" s="1">
        <v>184854</v>
      </c>
      <c r="K62" s="1" t="str">
        <f t="shared" si="3"/>
        <v>'В4-06-1..3 ', '330', '3150', '182405', '182405', '184854'</v>
      </c>
    </row>
    <row r="63" spans="1:11" x14ac:dyDescent="0.25">
      <c r="A63" s="1" t="s">
        <v>1828</v>
      </c>
      <c r="B63" s="1">
        <v>500</v>
      </c>
      <c r="C63" s="1" t="s">
        <v>2</v>
      </c>
      <c r="D63" s="1">
        <v>298182</v>
      </c>
      <c r="E63" s="1">
        <v>298182</v>
      </c>
      <c r="F63" s="1">
        <v>298182</v>
      </c>
      <c r="K63" s="1" t="str">
        <f t="shared" si="3"/>
        <v>'В4-07-1..3 ', '500', 'вне зависимости ', '298182', '298182', '298182'</v>
      </c>
    </row>
    <row r="65" spans="1:11" x14ac:dyDescent="0.25">
      <c r="A65" s="1" t="s">
        <v>4</v>
      </c>
      <c r="B65" s="1" t="s">
        <v>5</v>
      </c>
      <c r="C65" s="1" t="s">
        <v>0</v>
      </c>
      <c r="D65" s="1" t="s">
        <v>2003</v>
      </c>
    </row>
    <row r="66" spans="1:11" x14ac:dyDescent="0.25">
      <c r="D66" s="1">
        <v>1</v>
      </c>
      <c r="E66" s="1">
        <v>2</v>
      </c>
      <c r="F66" s="1">
        <v>3</v>
      </c>
    </row>
    <row r="67" spans="1:11" x14ac:dyDescent="0.25">
      <c r="D67" s="1" t="s">
        <v>1</v>
      </c>
    </row>
    <row r="68" spans="1:11" x14ac:dyDescent="0.25">
      <c r="D68" s="1">
        <v>40</v>
      </c>
      <c r="E68" s="1">
        <v>50</v>
      </c>
      <c r="F68" s="1">
        <v>63</v>
      </c>
    </row>
    <row r="69" spans="1:11" x14ac:dyDescent="0.25">
      <c r="A69" s="1" t="s">
        <v>1308</v>
      </c>
      <c r="B69" s="1">
        <v>110</v>
      </c>
      <c r="C69" s="1" t="s">
        <v>2</v>
      </c>
      <c r="D69" s="1">
        <v>23533</v>
      </c>
      <c r="E69" s="1">
        <v>28530</v>
      </c>
      <c r="F69" s="1">
        <v>28530</v>
      </c>
      <c r="K69" s="1" t="str">
        <f>CONCATENATE("'",A69,"'",", ","'",B69,"'",", ","'",C69,"'",", ","'",D69,"'",", ","'",E69,"'",", ","'",F69,"'")</f>
        <v>'В5-01-1..3 ', '110', 'вне зависимости ', '23533', '28530', '28530'</v>
      </c>
    </row>
    <row r="70" spans="1:11" x14ac:dyDescent="0.25">
      <c r="A70" s="1" t="s">
        <v>1409</v>
      </c>
      <c r="B70" s="1" t="s">
        <v>1222</v>
      </c>
      <c r="C70" s="1">
        <v>2000</v>
      </c>
      <c r="D70" s="1">
        <v>57058</v>
      </c>
      <c r="E70" s="1">
        <v>60854</v>
      </c>
      <c r="F70" s="1">
        <v>65914</v>
      </c>
      <c r="K70" s="1" t="str">
        <f t="shared" ref="K70:K75" si="4">CONCATENATE("'",A70,"'",", ","'",B70,"'",", ","'",C70,"'",", ","'",D70,"'",", ","'",E70,"'",", ","'",F70,"'")</f>
        <v>'В5-02-1..3 ', '220 (150) ', '2000', '57058', '60854', '65914'</v>
      </c>
    </row>
    <row r="71" spans="1:11" x14ac:dyDescent="0.25">
      <c r="A71" s="1" t="s">
        <v>1506</v>
      </c>
      <c r="B71" s="1" t="s">
        <v>1222</v>
      </c>
      <c r="C71" s="1">
        <v>2500</v>
      </c>
      <c r="D71" s="1">
        <v>65843</v>
      </c>
      <c r="E71" s="1">
        <v>69638</v>
      </c>
      <c r="F71" s="1">
        <v>74699</v>
      </c>
      <c r="K71" s="1" t="str">
        <f t="shared" si="4"/>
        <v>'В5-03-1..3 ', '220 (150) ', '2500', '65843', '69638', '74699'</v>
      </c>
    </row>
    <row r="72" spans="1:11" x14ac:dyDescent="0.25">
      <c r="A72" s="1" t="s">
        <v>1594</v>
      </c>
      <c r="B72" s="1" t="s">
        <v>1222</v>
      </c>
      <c r="C72" s="1">
        <v>3150</v>
      </c>
      <c r="D72" s="1">
        <v>74699</v>
      </c>
      <c r="E72" s="1">
        <v>74699</v>
      </c>
      <c r="F72" s="1">
        <v>79759</v>
      </c>
      <c r="K72" s="1" t="str">
        <f t="shared" si="4"/>
        <v>'В5-04-1..3 ', '220 (150) ', '3150', '74699', '74699', '79759'</v>
      </c>
    </row>
    <row r="73" spans="1:11" x14ac:dyDescent="0.25">
      <c r="A73" s="1" t="s">
        <v>1674</v>
      </c>
      <c r="B73" s="1">
        <v>330</v>
      </c>
      <c r="C73" s="1">
        <v>2500</v>
      </c>
      <c r="D73" s="1">
        <v>137954</v>
      </c>
      <c r="E73" s="1">
        <v>137954</v>
      </c>
      <c r="F73" s="1">
        <v>140485</v>
      </c>
      <c r="K73" s="1" t="str">
        <f>CONCATENATE("'",A73,"'",", ","'",B73,"'",", ","'",C73,"'",", ","'",D73,"'",", ","'",E73,"'",", ","'",F73,"'")</f>
        <v>'В5-05-1..3 ', '330', '2500', '137954', '137954', '140485'</v>
      </c>
    </row>
    <row r="74" spans="1:11" x14ac:dyDescent="0.25">
      <c r="A74" s="1" t="s">
        <v>1757</v>
      </c>
      <c r="B74" s="1">
        <v>330</v>
      </c>
      <c r="C74" s="1">
        <v>3150</v>
      </c>
      <c r="D74" s="1">
        <v>144334</v>
      </c>
      <c r="E74" s="1">
        <v>144334</v>
      </c>
      <c r="F74" s="1">
        <v>146864</v>
      </c>
      <c r="K74" s="1" t="str">
        <f t="shared" si="4"/>
        <v>'В5-06-1..3 ', '330', '3150', '144334', '144334', '146864'</v>
      </c>
    </row>
    <row r="75" spans="1:11" x14ac:dyDescent="0.25">
      <c r="A75" s="1" t="s">
        <v>1829</v>
      </c>
      <c r="B75" s="1">
        <v>500</v>
      </c>
      <c r="C75" s="1" t="s">
        <v>2</v>
      </c>
      <c r="D75" s="1">
        <v>262392</v>
      </c>
      <c r="E75" s="1">
        <v>262392</v>
      </c>
      <c r="F75" s="1">
        <v>262392</v>
      </c>
      <c r="K75" s="1" t="str">
        <f t="shared" si="4"/>
        <v>'В5-07-1..3 ', '500', 'вне зависимости ', '262392', '262392', '262392'</v>
      </c>
    </row>
    <row r="77" spans="1:11" x14ac:dyDescent="0.25">
      <c r="A77" s="1" t="s">
        <v>4</v>
      </c>
      <c r="B77" s="1" t="s">
        <v>5</v>
      </c>
      <c r="C77" s="1" t="s">
        <v>6</v>
      </c>
      <c r="K77" s="1" t="str">
        <f>CONCATENATE("'",A77,"'",", ","'",B77,"'",", ","'",C77,"'")</f>
        <v>'Номер расценок', 'Напряжение, кВ', 'Норматив цены'</v>
      </c>
    </row>
    <row r="78" spans="1:11" x14ac:dyDescent="0.25">
      <c r="A78" s="1" t="s">
        <v>7</v>
      </c>
      <c r="B78" s="2" t="s">
        <v>1120</v>
      </c>
      <c r="C78" s="1">
        <v>1358</v>
      </c>
      <c r="K78" s="1" t="str">
        <f>CONCATENATE("'",A78,"'",", ","'",B78,"'",", ","'",C78,"'")</f>
        <v>'В6-01', '6-15', '1358'</v>
      </c>
    </row>
    <row r="79" spans="1:11" x14ac:dyDescent="0.25">
      <c r="A79" s="1" t="s">
        <v>8</v>
      </c>
      <c r="B79" s="1">
        <v>20</v>
      </c>
      <c r="C79" s="1">
        <v>1597</v>
      </c>
      <c r="K79" s="1" t="str">
        <f t="shared" ref="K79:K80" si="5">CONCATENATE("'",A79,"'",", ","'",B79,"'",", ","'",C79,"'")</f>
        <v>'В6-02', '20', '1597'</v>
      </c>
    </row>
    <row r="80" spans="1:11" x14ac:dyDescent="0.25">
      <c r="A80" s="1" t="s">
        <v>9</v>
      </c>
      <c r="B80" s="1">
        <v>35</v>
      </c>
      <c r="C80" s="1">
        <v>3474</v>
      </c>
      <c r="K80" s="1" t="str">
        <f t="shared" si="5"/>
        <v>'В6-03', '35', '3474'</v>
      </c>
    </row>
    <row r="82" spans="1:11" x14ac:dyDescent="0.25">
      <c r="A82" s="1" t="s">
        <v>4</v>
      </c>
      <c r="B82" s="1" t="s">
        <v>5</v>
      </c>
      <c r="C82" s="1" t="s">
        <v>6</v>
      </c>
      <c r="K82" s="1" t="str">
        <f>CONCATENATE("'",A82,"'",", ","'",B82,"'",", ","'",C82,"'")</f>
        <v>'Номер расценок', 'Напряжение, кВ', 'Норматив цены'</v>
      </c>
    </row>
    <row r="83" spans="1:11" x14ac:dyDescent="0.25">
      <c r="A83" s="1" t="s">
        <v>10</v>
      </c>
      <c r="B83" s="3">
        <v>43997</v>
      </c>
      <c r="C83" s="1">
        <v>1663</v>
      </c>
      <c r="K83" s="1" t="str">
        <f>CONCATENATE("'",A83,"'",", ","'",B83,"'",", ","'",C83,"'")</f>
        <v>'В7-01', '43997', '1663'</v>
      </c>
    </row>
    <row r="84" spans="1:11" x14ac:dyDescent="0.25">
      <c r="A84" s="1" t="s">
        <v>11</v>
      </c>
      <c r="B84" s="1">
        <v>20</v>
      </c>
      <c r="C84" s="1">
        <v>2037</v>
      </c>
      <c r="K84" s="1" t="str">
        <f t="shared" ref="K84:K85" si="6">CONCATENATE("'",A84,"'",", ","'",B84,"'",", ","'",C84,"'")</f>
        <v>'В7-02', '20', '2037'</v>
      </c>
    </row>
    <row r="85" spans="1:11" x14ac:dyDescent="0.25">
      <c r="A85" s="1" t="s">
        <v>12</v>
      </c>
      <c r="B85" s="1">
        <v>35</v>
      </c>
      <c r="C85" s="1">
        <v>4277</v>
      </c>
      <c r="K85" s="1" t="str">
        <f t="shared" si="6"/>
        <v>'В7-03', '35', '4277'</v>
      </c>
    </row>
    <row r="87" spans="1:11" x14ac:dyDescent="0.25">
      <c r="A87" s="1" t="s">
        <v>4</v>
      </c>
      <c r="B87" s="1" t="s">
        <v>5</v>
      </c>
      <c r="C87" s="1" t="s">
        <v>6</v>
      </c>
      <c r="K87" s="1" t="str">
        <f>CONCATENATE("'",A87,"'",", ","'",B87,"'",", ","'",C87,"'")</f>
        <v>'Номер расценок', 'Напряжение, кВ', 'Норматив цены'</v>
      </c>
    </row>
    <row r="88" spans="1:11" x14ac:dyDescent="0.25">
      <c r="A88" s="1" t="s">
        <v>13</v>
      </c>
      <c r="B88" s="1" t="s">
        <v>1138</v>
      </c>
      <c r="C88" s="1">
        <v>447</v>
      </c>
      <c r="K88" s="1" t="str">
        <f>CONCATENATE("'",A88,"'",", ","'",B88,"'",", ","'",C88,"'")</f>
        <v>'Д3-01', '6 -220', '447'</v>
      </c>
    </row>
    <row r="89" spans="1:11" x14ac:dyDescent="0.25">
      <c r="A89" s="1" t="s">
        <v>14</v>
      </c>
      <c r="B89" s="1" t="s">
        <v>1298</v>
      </c>
      <c r="C89" s="1">
        <v>1241</v>
      </c>
      <c r="K89" s="1" t="str">
        <f t="shared" ref="K89" si="7">CONCATENATE("'",A89,"'",", ","'",B89,"'",", ","'",C89,"'")</f>
        <v>'Д3-02', '330-750', '1241'</v>
      </c>
    </row>
    <row r="91" spans="1:11" x14ac:dyDescent="0.25">
      <c r="A91" s="1" t="s">
        <v>4</v>
      </c>
      <c r="B91" s="1" t="s">
        <v>15</v>
      </c>
      <c r="C91" s="1" t="s">
        <v>2003</v>
      </c>
      <c r="D91" s="1" t="s">
        <v>1121</v>
      </c>
      <c r="E91" s="1" t="s">
        <v>1121</v>
      </c>
      <c r="F91" s="1" t="s">
        <v>1121</v>
      </c>
      <c r="G91" s="1" t="s">
        <v>1121</v>
      </c>
      <c r="K91" s="1" t="str">
        <f>CONCATENATE("'",A91,"'",", ","'",B91,"'",", ","'",C91,"'",", ","'",D91,"'",", ","'",E91,"'",", ","'",F91,"'","'",G91,"'")</f>
        <v>'Номер расценок', 'Мощность, МВА ', 'Норматив цены для отдельных элементов в составе расценки', '-', '-', '-''-'</v>
      </c>
    </row>
    <row r="92" spans="1:11" x14ac:dyDescent="0.25">
      <c r="A92" s="1" t="s">
        <v>1121</v>
      </c>
      <c r="B92" s="1" t="s">
        <v>1121</v>
      </c>
      <c r="C92" s="1">
        <v>1</v>
      </c>
      <c r="D92" s="1">
        <v>2</v>
      </c>
      <c r="E92" s="1">
        <v>3</v>
      </c>
      <c r="F92" s="1">
        <v>4</v>
      </c>
      <c r="K92" s="1" t="str">
        <f t="shared" ref="K92:K95" si="8">CONCATENATE("'",A92,"'",", ","'",B92,"'",", ","'",C92,"'",", ","'",D92,"'",", ","'",E92,"'",", ","'",F92,"'","'",G92,"'")</f>
        <v>'-', '-', '1', '2', '3', '4'''</v>
      </c>
    </row>
    <row r="93" spans="1:11" x14ac:dyDescent="0.25">
      <c r="A93" s="1" t="s">
        <v>1121</v>
      </c>
      <c r="B93" s="1" t="s">
        <v>1121</v>
      </c>
      <c r="C93" s="1" t="s">
        <v>2008</v>
      </c>
      <c r="K93" s="1" t="str">
        <f t="shared" si="8"/>
        <v>'-', '-', 'Обозначение трехобмоточного трансформатора, напряжение, кВ', '', '', ''''</v>
      </c>
    </row>
    <row r="94" spans="1:11" x14ac:dyDescent="0.25">
      <c r="A94" s="1" t="s">
        <v>1121</v>
      </c>
      <c r="B94" s="1" t="s">
        <v>1121</v>
      </c>
      <c r="C94" s="1" t="s">
        <v>16</v>
      </c>
      <c r="D94" s="1" t="s">
        <v>17</v>
      </c>
      <c r="E94" s="1" t="s">
        <v>1221</v>
      </c>
      <c r="F94" s="1" t="s">
        <v>18</v>
      </c>
      <c r="K94" s="1" t="str">
        <f t="shared" si="8"/>
        <v>'-', '-', 'Т 110/35/НН &lt;*&gt; ', 'Т 150/35/НН ', 'Т 220/35 (20, 110)/НН ', 'Т 500/110/НН '''</v>
      </c>
    </row>
    <row r="95" spans="1:11" x14ac:dyDescent="0.25">
      <c r="A95" s="1" t="s">
        <v>1309</v>
      </c>
      <c r="B95" s="1" t="s">
        <v>19</v>
      </c>
      <c r="C95" s="1">
        <v>32118</v>
      </c>
      <c r="D95" s="1" t="s">
        <v>1121</v>
      </c>
      <c r="E95" s="1" t="s">
        <v>1121</v>
      </c>
      <c r="F95" s="1" t="s">
        <v>1121</v>
      </c>
      <c r="K95" s="1" t="str">
        <f t="shared" si="8"/>
        <v>'Т1-01-1..4 ', '6,3 ', '32118', '-', '-', '-'''</v>
      </c>
    </row>
    <row r="96" spans="1:11" x14ac:dyDescent="0.25">
      <c r="A96" s="1" t="s">
        <v>1410</v>
      </c>
      <c r="B96" s="1">
        <v>10</v>
      </c>
      <c r="C96" s="1">
        <v>37578</v>
      </c>
      <c r="D96" s="1" t="s">
        <v>1121</v>
      </c>
      <c r="E96" s="1">
        <v>47558</v>
      </c>
      <c r="F96" s="1" t="s">
        <v>1121</v>
      </c>
      <c r="K96" s="1" t="str">
        <f>CONCATENATE("'",A96,"'",", ","'",B96,"'",", ","'",C96,"'",", ","'",D96,"'",", ","'",E96,"'",", ","'",F96,"'")</f>
        <v>'Т1-02-1..4 ', '10', '37578', '-', '47558', '-'</v>
      </c>
    </row>
    <row r="97" spans="1:11" x14ac:dyDescent="0.25">
      <c r="A97" s="1" t="s">
        <v>1507</v>
      </c>
      <c r="B97" s="1">
        <v>16</v>
      </c>
      <c r="C97" s="1">
        <v>50105</v>
      </c>
      <c r="D97" s="1">
        <v>50105</v>
      </c>
      <c r="E97" s="1" t="s">
        <v>1121</v>
      </c>
      <c r="F97" s="1" t="s">
        <v>1121</v>
      </c>
      <c r="K97" s="1" t="str">
        <f t="shared" ref="K97:K107" si="9">CONCATENATE("'",A97,"'",", ","'",B97,"'",", ","'",C97,"'",", ","'",D97,"'",", ","'",E97,"'",", ","'",F97,"'")</f>
        <v>'Т1-03-1..4 ', '16', '50105', '50105', '-', '-'</v>
      </c>
    </row>
    <row r="98" spans="1:11" x14ac:dyDescent="0.25">
      <c r="A98" s="1" t="s">
        <v>1595</v>
      </c>
      <c r="B98" s="1">
        <v>25</v>
      </c>
      <c r="C98" s="1">
        <v>51394</v>
      </c>
      <c r="D98" s="1">
        <v>70277</v>
      </c>
      <c r="E98" s="1">
        <v>80036</v>
      </c>
      <c r="F98" s="1" t="s">
        <v>1121</v>
      </c>
      <c r="K98" s="1" t="str">
        <f t="shared" si="9"/>
        <v>'Т1-04-1..4 ', '25', '51394', '70277', '80036', '-'</v>
      </c>
    </row>
    <row r="99" spans="1:11" x14ac:dyDescent="0.25">
      <c r="A99" s="1" t="s">
        <v>1675</v>
      </c>
      <c r="B99" s="1">
        <v>32</v>
      </c>
      <c r="C99" s="1">
        <v>54158</v>
      </c>
      <c r="D99" s="1">
        <v>77270</v>
      </c>
      <c r="E99" s="1">
        <v>96174</v>
      </c>
      <c r="F99" s="1" t="s">
        <v>1121</v>
      </c>
      <c r="K99" s="1" t="str">
        <f t="shared" si="9"/>
        <v>'Т1-05-1..4 ', '32', '54158', '77270', '96174', '-'</v>
      </c>
    </row>
    <row r="100" spans="1:11" x14ac:dyDescent="0.25">
      <c r="A100" s="1" t="s">
        <v>1758</v>
      </c>
      <c r="B100" s="1">
        <v>40</v>
      </c>
      <c r="C100" s="1">
        <v>54158</v>
      </c>
      <c r="D100" s="1">
        <v>95828</v>
      </c>
      <c r="E100" s="1">
        <v>109622</v>
      </c>
      <c r="F100" s="1" t="s">
        <v>1121</v>
      </c>
      <c r="K100" s="1" t="str">
        <f t="shared" si="9"/>
        <v>'Т1-06-1..4 ', '40', '54158', '95828', '109622', '-'</v>
      </c>
    </row>
    <row r="101" spans="1:11" x14ac:dyDescent="0.25">
      <c r="A101" s="1" t="s">
        <v>1830</v>
      </c>
      <c r="B101" s="1">
        <v>63</v>
      </c>
      <c r="C101" s="1">
        <v>69356</v>
      </c>
      <c r="D101" s="1">
        <v>115424</v>
      </c>
      <c r="E101" s="1">
        <v>119804</v>
      </c>
      <c r="F101" s="1" t="s">
        <v>1121</v>
      </c>
      <c r="K101" s="1" t="str">
        <f t="shared" si="9"/>
        <v>'Т1-07-1..4 ', '63', '69356', '115424', '119804', '-'</v>
      </c>
    </row>
    <row r="102" spans="1:11" x14ac:dyDescent="0.25">
      <c r="A102" s="1" t="s">
        <v>1890</v>
      </c>
      <c r="B102" s="1">
        <v>80</v>
      </c>
      <c r="C102" s="1">
        <v>143578</v>
      </c>
      <c r="D102" s="1" t="s">
        <v>1121</v>
      </c>
      <c r="E102" s="1">
        <v>179726</v>
      </c>
      <c r="F102" s="1" t="s">
        <v>1121</v>
      </c>
      <c r="K102" s="1" t="str">
        <f t="shared" si="9"/>
        <v>'Т1-08-1..4 ', '80', '143578', '-', '179726', '-'</v>
      </c>
    </row>
    <row r="103" spans="1:11" x14ac:dyDescent="0.25">
      <c r="A103" s="1" t="s">
        <v>1950</v>
      </c>
      <c r="B103" s="1">
        <v>100</v>
      </c>
      <c r="C103" s="1">
        <v>175859</v>
      </c>
      <c r="D103" s="1">
        <v>189788</v>
      </c>
      <c r="E103" s="1">
        <v>193654</v>
      </c>
      <c r="F103" s="1" t="s">
        <v>1121</v>
      </c>
      <c r="K103" s="1" t="str">
        <f t="shared" si="9"/>
        <v>'Т1-09-1..4 ', '100', '175859', '189788', '193654', '-'</v>
      </c>
    </row>
    <row r="104" spans="1:11" x14ac:dyDescent="0.25">
      <c r="A104" s="1" t="s">
        <v>1227</v>
      </c>
      <c r="B104" s="1">
        <v>125</v>
      </c>
      <c r="C104" s="1" t="s">
        <v>1121</v>
      </c>
      <c r="D104" s="1" t="s">
        <v>1121</v>
      </c>
      <c r="E104" s="1">
        <v>246837</v>
      </c>
      <c r="F104" s="1" t="s">
        <v>1121</v>
      </c>
      <c r="K104" s="1" t="str">
        <f t="shared" si="9"/>
        <v>'Т1-10-1..4 ', '125', '-', '-', '246837', '-'</v>
      </c>
    </row>
    <row r="105" spans="1:11" x14ac:dyDescent="0.25">
      <c r="A105" s="1" t="s">
        <v>1310</v>
      </c>
      <c r="B105" s="1">
        <v>160</v>
      </c>
      <c r="C105" s="1">
        <v>192654</v>
      </c>
      <c r="D105" s="1" t="s">
        <v>1121</v>
      </c>
      <c r="E105" s="1" t="s">
        <v>1121</v>
      </c>
      <c r="F105" s="1" t="s">
        <v>1121</v>
      </c>
      <c r="K105" s="1" t="str">
        <f t="shared" si="9"/>
        <v>'Т1-11-1..4 ', '160', '192654', '-', '-', '-'</v>
      </c>
    </row>
    <row r="106" spans="1:11" x14ac:dyDescent="0.25">
      <c r="A106" s="1" t="s">
        <v>1411</v>
      </c>
      <c r="B106" s="1">
        <v>200</v>
      </c>
      <c r="C106" s="1" t="s">
        <v>1121</v>
      </c>
      <c r="D106" s="1" t="s">
        <v>1121</v>
      </c>
      <c r="E106" s="1">
        <v>340540</v>
      </c>
      <c r="F106" s="1" t="s">
        <v>1121</v>
      </c>
      <c r="K106" s="1" t="str">
        <f t="shared" si="9"/>
        <v>'Т1-12-1..4 ', '200', '-', '-', '340540', '-'</v>
      </c>
    </row>
    <row r="107" spans="1:11" x14ac:dyDescent="0.25">
      <c r="A107" s="1" t="s">
        <v>1508</v>
      </c>
      <c r="B107" s="1">
        <v>300</v>
      </c>
      <c r="C107" s="1" t="s">
        <v>1121</v>
      </c>
      <c r="D107" s="1" t="s">
        <v>1121</v>
      </c>
      <c r="E107" s="1" t="s">
        <v>1121</v>
      </c>
      <c r="F107" s="1">
        <v>396411</v>
      </c>
      <c r="K107" s="1" t="str">
        <f t="shared" si="9"/>
        <v>'Т1-13-1..4 ', '300', '-', '-', '-', '396411'</v>
      </c>
    </row>
    <row r="109" spans="1:11" x14ac:dyDescent="0.25">
      <c r="A109" s="1" t="s">
        <v>4</v>
      </c>
      <c r="B109" s="1" t="s">
        <v>15</v>
      </c>
      <c r="C109" s="1" t="s">
        <v>2003</v>
      </c>
      <c r="D109" s="1" t="s">
        <v>1121</v>
      </c>
      <c r="E109" s="1" t="s">
        <v>1121</v>
      </c>
      <c r="F109" s="1" t="s">
        <v>1121</v>
      </c>
      <c r="G109" s="1" t="s">
        <v>1121</v>
      </c>
      <c r="K109" s="1" t="str">
        <f>CONCATENATE("'",A109,"'",", ","'",B109,"'",", ","'",C109,"'",", ","'",D109,"'",", ","'",E109,"'",", ","'",F109,"'",", ","'",G109,"'")</f>
        <v>'Номер расценок', 'Мощность, МВА ', 'Норматив цены для отдельных элементов в составе расценки', '-', '-', '-', '-'</v>
      </c>
    </row>
    <row r="110" spans="1:11" x14ac:dyDescent="0.25">
      <c r="A110" s="1" t="s">
        <v>1121</v>
      </c>
      <c r="B110" s="1" t="s">
        <v>1121</v>
      </c>
      <c r="C110" s="1">
        <v>1</v>
      </c>
      <c r="D110" s="1">
        <v>2</v>
      </c>
      <c r="E110" s="1">
        <v>3</v>
      </c>
      <c r="F110" s="1">
        <v>4</v>
      </c>
      <c r="G110" s="1">
        <v>5</v>
      </c>
      <c r="K110" s="1" t="str">
        <f t="shared" ref="K110:K120" si="10">CONCATENATE("'",A110,"'",", ","'",B110,"'",", ","'",C110,"'",", ","'",D110,"'",", ","'",E110,"'",", ","'",F110,"'",", ","'",G110,"'")</f>
        <v>'-', '-', '1', '2', '3', '4', '5'</v>
      </c>
    </row>
    <row r="111" spans="1:11" x14ac:dyDescent="0.25">
      <c r="A111" s="1" t="s">
        <v>1121</v>
      </c>
      <c r="B111" s="1" t="s">
        <v>1121</v>
      </c>
      <c r="C111" s="1" t="s">
        <v>2009</v>
      </c>
      <c r="K111" s="1" t="str">
        <f t="shared" si="10"/>
        <v>'-', '-', 'Обозначение автотрансформатора, напряжение, кВ', '', '', '', ''</v>
      </c>
    </row>
    <row r="112" spans="1:11" x14ac:dyDescent="0.25">
      <c r="A112" s="1" t="s">
        <v>1121</v>
      </c>
      <c r="B112" s="1" t="s">
        <v>1121</v>
      </c>
      <c r="C112" s="1" t="s">
        <v>1224</v>
      </c>
      <c r="D112" s="1" t="s">
        <v>20</v>
      </c>
      <c r="E112" s="1" t="s">
        <v>21</v>
      </c>
      <c r="F112" s="1" t="s">
        <v>22</v>
      </c>
      <c r="G112" s="1" t="s">
        <v>1225</v>
      </c>
      <c r="K112" s="1" t="str">
        <f t="shared" si="10"/>
        <v>'-', '-', 'АТ 220 (150)/110/НН ', 'АТ 330/110/НН ', 'АТ 330/150/НН ', 'АТ 330/220/НН ', 'АТ 500/220 (110)/НН '</v>
      </c>
    </row>
    <row r="113" spans="1:11" x14ac:dyDescent="0.25">
      <c r="A113" s="1" t="s">
        <v>1311</v>
      </c>
      <c r="B113" s="1">
        <v>63</v>
      </c>
      <c r="C113" s="1">
        <v>131765</v>
      </c>
      <c r="D113" s="1" t="s">
        <v>1121</v>
      </c>
      <c r="E113" s="1" t="s">
        <v>1121</v>
      </c>
      <c r="F113" s="1" t="s">
        <v>1121</v>
      </c>
      <c r="G113" s="1" t="s">
        <v>1121</v>
      </c>
      <c r="K113" s="1" t="str">
        <f t="shared" si="10"/>
        <v>'Т2-01-1..5 ', '63', '131765', '-', '-', '-', '-'</v>
      </c>
    </row>
    <row r="114" spans="1:11" x14ac:dyDescent="0.25">
      <c r="A114" s="1" t="s">
        <v>1412</v>
      </c>
      <c r="B114" s="1">
        <v>80</v>
      </c>
      <c r="C114" s="1">
        <v>131765</v>
      </c>
      <c r="D114" s="1" t="s">
        <v>1121</v>
      </c>
      <c r="E114" s="1" t="s">
        <v>1121</v>
      </c>
      <c r="F114" s="1" t="s">
        <v>1121</v>
      </c>
      <c r="G114" s="1" t="s">
        <v>1121</v>
      </c>
      <c r="K114" s="1" t="str">
        <f t="shared" si="10"/>
        <v>'Т2-02-1..5 ', '80', '131765', '-', '-', '-', '-'</v>
      </c>
    </row>
    <row r="115" spans="1:11" x14ac:dyDescent="0.25">
      <c r="A115" s="1" t="s">
        <v>1509</v>
      </c>
      <c r="B115" s="1">
        <v>100</v>
      </c>
      <c r="C115" s="1">
        <v>165319</v>
      </c>
      <c r="D115" s="1" t="s">
        <v>1121</v>
      </c>
      <c r="E115" s="1" t="s">
        <v>1121</v>
      </c>
      <c r="F115" s="1" t="s">
        <v>1121</v>
      </c>
      <c r="G115" s="1" t="s">
        <v>1121</v>
      </c>
      <c r="K115" s="1" t="str">
        <f t="shared" si="10"/>
        <v>'Т2-03-1..5 ', '100', '165319', '-', '-', '-', '-'</v>
      </c>
    </row>
    <row r="116" spans="1:11" x14ac:dyDescent="0.25">
      <c r="A116" s="1" t="s">
        <v>1596</v>
      </c>
      <c r="B116" s="1">
        <v>125</v>
      </c>
      <c r="C116" s="1">
        <v>165319</v>
      </c>
      <c r="D116" s="1">
        <v>213506</v>
      </c>
      <c r="E116" s="1" t="s">
        <v>1121</v>
      </c>
      <c r="F116" s="1" t="s">
        <v>1121</v>
      </c>
      <c r="G116" s="1" t="s">
        <v>1121</v>
      </c>
      <c r="K116" s="1" t="str">
        <f t="shared" si="10"/>
        <v>'Т2-04-1..5 ', '125', '165319', '213506', '-', '-', '-'</v>
      </c>
    </row>
    <row r="117" spans="1:11" x14ac:dyDescent="0.25">
      <c r="A117" s="1" t="s">
        <v>1676</v>
      </c>
      <c r="B117" s="1">
        <v>150</v>
      </c>
      <c r="C117" s="1">
        <v>187689</v>
      </c>
      <c r="D117" s="1">
        <v>225524</v>
      </c>
      <c r="E117" s="1" t="s">
        <v>1121</v>
      </c>
      <c r="F117" s="1" t="s">
        <v>1121</v>
      </c>
      <c r="G117" s="1" t="s">
        <v>1121</v>
      </c>
      <c r="K117" s="1" t="str">
        <f t="shared" si="10"/>
        <v>'Т2-05-1..5 ', '150', '187689', '225524', '-', '-', '-'</v>
      </c>
    </row>
    <row r="118" spans="1:11" x14ac:dyDescent="0.25">
      <c r="A118" s="1" t="s">
        <v>1759</v>
      </c>
      <c r="B118" s="1">
        <v>200</v>
      </c>
      <c r="C118" s="1">
        <v>187689</v>
      </c>
      <c r="D118" s="1">
        <v>237541</v>
      </c>
      <c r="E118" s="1">
        <v>242973</v>
      </c>
      <c r="F118" s="1" t="s">
        <v>1121</v>
      </c>
      <c r="G118" s="1" t="s">
        <v>1121</v>
      </c>
      <c r="K118" s="1" t="str">
        <f t="shared" si="10"/>
        <v>'Т2-06-1..5 ', '200', '187689', '237541', '242973', '-', '-'</v>
      </c>
    </row>
    <row r="119" spans="1:11" x14ac:dyDescent="0.25">
      <c r="A119" s="1" t="s">
        <v>1831</v>
      </c>
      <c r="B119" s="1">
        <v>250</v>
      </c>
      <c r="C119" s="1">
        <v>187689</v>
      </c>
      <c r="D119" s="1">
        <v>263977</v>
      </c>
      <c r="E119" s="1">
        <v>263976</v>
      </c>
      <c r="F119" s="1">
        <v>267780</v>
      </c>
      <c r="G119" s="1">
        <v>301964</v>
      </c>
      <c r="K119" s="1" t="str">
        <f t="shared" si="10"/>
        <v>'Т2-07-1..5 ', '250', '187689', '263977', '263976', '267780', '301964'</v>
      </c>
    </row>
    <row r="120" spans="1:11" x14ac:dyDescent="0.25">
      <c r="A120" s="1" t="s">
        <v>1891</v>
      </c>
      <c r="B120" s="1">
        <v>500</v>
      </c>
      <c r="C120" s="1" t="s">
        <v>1121</v>
      </c>
      <c r="D120" s="1" t="s">
        <v>1121</v>
      </c>
      <c r="E120" s="1" t="s">
        <v>1121</v>
      </c>
      <c r="F120" s="1" t="s">
        <v>1121</v>
      </c>
      <c r="G120" s="1">
        <v>384105</v>
      </c>
      <c r="K120" s="1" t="str">
        <f t="shared" si="10"/>
        <v>'Т2-08-1..5 ', '500', '-', '-', '-', '-', '384105'</v>
      </c>
    </row>
    <row r="122" spans="1:11" x14ac:dyDescent="0.25">
      <c r="A122" s="1" t="s">
        <v>4</v>
      </c>
      <c r="B122" s="1" t="s">
        <v>15</v>
      </c>
      <c r="C122" s="1" t="s">
        <v>2003</v>
      </c>
      <c r="D122" s="1" t="s">
        <v>1121</v>
      </c>
      <c r="E122" s="1" t="s">
        <v>1121</v>
      </c>
      <c r="F122" s="1" t="s">
        <v>1121</v>
      </c>
      <c r="G122" s="1" t="s">
        <v>1121</v>
      </c>
      <c r="K122" s="1" t="str">
        <f>CONCATENATE("[['",A122,"'",", ","'",B122,"'",", ","'",C122,"'",", ","'",D122,"'",", ","'",E122,"'",", ","'",F122,"'",", ","'",G122,"'],")</f>
        <v>[['Номер расценок', 'Мощность, МВА ', 'Норматив цены для отдельных элементов в составе расценки', '-', '-', '-', '-'],</v>
      </c>
    </row>
    <row r="123" spans="1:11" x14ac:dyDescent="0.25">
      <c r="A123" s="1" t="s">
        <v>1121</v>
      </c>
      <c r="B123" s="1" t="s">
        <v>1121</v>
      </c>
      <c r="C123" s="1">
        <v>1</v>
      </c>
      <c r="D123" s="1">
        <v>2</v>
      </c>
      <c r="E123" s="1">
        <v>3</v>
      </c>
      <c r="F123" s="1">
        <v>4</v>
      </c>
      <c r="G123" s="1">
        <v>5</v>
      </c>
      <c r="K123" s="1" t="str">
        <f t="shared" ref="K123:K131" si="11">CONCATENATE("['",A123,"'",", ","'",B123,"'",", ","'",C123,"'",", ","'",D123,"'",", ","'",E123,"'",", ","'",F123,"'",", ","'",G123,"'],")</f>
        <v>['-', '-', '1', '2', '3', '4', '5'],</v>
      </c>
    </row>
    <row r="124" spans="1:11" x14ac:dyDescent="0.25">
      <c r="A124" s="1" t="s">
        <v>1121</v>
      </c>
      <c r="B124" s="1" t="s">
        <v>1121</v>
      </c>
      <c r="C124" s="1" t="s">
        <v>2009</v>
      </c>
      <c r="K124" s="1" t="str">
        <f t="shared" si="11"/>
        <v>['-', '-', 'Обозначение автотрансформатора, напряжение, кВ', '', '', '', ''],</v>
      </c>
    </row>
    <row r="125" spans="1:11" x14ac:dyDescent="0.25">
      <c r="A125" s="1" t="s">
        <v>1121</v>
      </c>
      <c r="B125" s="1" t="s">
        <v>1121</v>
      </c>
      <c r="C125" s="1" t="s">
        <v>22</v>
      </c>
      <c r="D125" s="1" t="s">
        <v>2005</v>
      </c>
      <c r="E125" s="1" t="s">
        <v>23</v>
      </c>
      <c r="F125" s="1" t="s">
        <v>24</v>
      </c>
      <c r="G125" s="1" t="s">
        <v>25</v>
      </c>
      <c r="K125" s="1" t="str">
        <f t="shared" si="11"/>
        <v>['-', '-', 'АТ 330/220/НН ', 'АТ 500/110 (220)/НН ', 'АТ 500/330/НН ', 'АТ 750/330/НН ', 'АТ 750/500/НН '],</v>
      </c>
    </row>
    <row r="126" spans="1:11" x14ac:dyDescent="0.25">
      <c r="A126" s="1" t="s">
        <v>1312</v>
      </c>
      <c r="B126" s="1" t="s">
        <v>1122</v>
      </c>
      <c r="C126" s="1">
        <v>465145</v>
      </c>
      <c r="D126" s="1">
        <v>412236</v>
      </c>
      <c r="E126" s="1" t="s">
        <v>1121</v>
      </c>
      <c r="F126" s="1" t="s">
        <v>1121</v>
      </c>
      <c r="G126" s="1" t="s">
        <v>1121</v>
      </c>
      <c r="K126" s="1" t="str">
        <f t="shared" si="11"/>
        <v>['Т3-01-1..5 ', '3×133 ', '465145', '412236', '-', '-', '-'],</v>
      </c>
    </row>
    <row r="127" spans="1:11" x14ac:dyDescent="0.25">
      <c r="A127" s="1" t="s">
        <v>1413</v>
      </c>
      <c r="B127" s="1" t="s">
        <v>1126</v>
      </c>
      <c r="C127" s="1" t="s">
        <v>1121</v>
      </c>
      <c r="D127" s="1">
        <v>463910</v>
      </c>
      <c r="E127" s="1" t="s">
        <v>1121</v>
      </c>
      <c r="F127" s="1" t="s">
        <v>1121</v>
      </c>
      <c r="G127" s="1" t="s">
        <v>1121</v>
      </c>
      <c r="K127" s="1" t="str">
        <f t="shared" si="11"/>
        <v>['Т3-02-1..5 ', '3×135 (3×150) ', '-', '463910', '-', '-', '-'],</v>
      </c>
    </row>
    <row r="128" spans="1:11" x14ac:dyDescent="0.25">
      <c r="A128" s="1" t="s">
        <v>1510</v>
      </c>
      <c r="B128" s="1" t="s">
        <v>1123</v>
      </c>
      <c r="C128" s="1" t="s">
        <v>1121</v>
      </c>
      <c r="D128" s="1">
        <v>517311</v>
      </c>
      <c r="E128" s="1">
        <v>541302</v>
      </c>
      <c r="F128" s="1" t="s">
        <v>1121</v>
      </c>
      <c r="G128" s="1" t="s">
        <v>1121</v>
      </c>
      <c r="K128" s="1" t="str">
        <f t="shared" si="11"/>
        <v>['Т3-03-1..5 ', '3×167 ', '-', '517311', '541302', '-', '-'],</v>
      </c>
    </row>
    <row r="129" spans="1:11" x14ac:dyDescent="0.25">
      <c r="A129" s="1" t="s">
        <v>1597</v>
      </c>
      <c r="B129" s="1" t="s">
        <v>1127</v>
      </c>
      <c r="C129" s="1" t="s">
        <v>1121</v>
      </c>
      <c r="D129" s="1">
        <v>603042</v>
      </c>
      <c r="E129" s="1" t="s">
        <v>1121</v>
      </c>
      <c r="F129" s="1" t="s">
        <v>1121</v>
      </c>
      <c r="G129" s="1" t="s">
        <v>1121</v>
      </c>
      <c r="K129" s="1" t="str">
        <f t="shared" si="11"/>
        <v>['Т3-04-1..5 ', '3×267 (3×250) ', '-', '603042', '-', '-', '-'],</v>
      </c>
    </row>
    <row r="130" spans="1:11" x14ac:dyDescent="0.25">
      <c r="A130" s="1" t="s">
        <v>1677</v>
      </c>
      <c r="B130" s="1" t="s">
        <v>1124</v>
      </c>
      <c r="C130" s="1" t="s">
        <v>1121</v>
      </c>
      <c r="D130" s="1" t="s">
        <v>1121</v>
      </c>
      <c r="E130" s="1" t="s">
        <v>1121</v>
      </c>
      <c r="F130" s="7">
        <v>1090981</v>
      </c>
      <c r="K130" s="1" t="str">
        <f t="shared" si="11"/>
        <v>['Т3-05-1..5 ', '3×333 ', '-', '-', '-', '1090981', ''],</v>
      </c>
    </row>
    <row r="131" spans="1:11" x14ac:dyDescent="0.25">
      <c r="A131" s="1" t="s">
        <v>1760</v>
      </c>
      <c r="B131" s="1" t="s">
        <v>1125</v>
      </c>
      <c r="C131" s="1" t="s">
        <v>1121</v>
      </c>
      <c r="D131" s="1" t="s">
        <v>1121</v>
      </c>
      <c r="E131" s="1" t="s">
        <v>1121</v>
      </c>
      <c r="F131" s="1" t="s">
        <v>1121</v>
      </c>
      <c r="G131" s="7">
        <v>1283452</v>
      </c>
      <c r="K131" s="1" t="str">
        <f t="shared" si="11"/>
        <v>['Т3-06-1..5 ', '3×417 ', '-', '-', '-', '-', '1283452'],</v>
      </c>
    </row>
    <row r="133" spans="1:11" x14ac:dyDescent="0.25">
      <c r="A133" s="1" t="s">
        <v>4</v>
      </c>
      <c r="B133" s="1" t="s">
        <v>15</v>
      </c>
      <c r="C133" s="1" t="s">
        <v>2003</v>
      </c>
      <c r="D133" s="1" t="s">
        <v>1121</v>
      </c>
      <c r="E133" s="1" t="s">
        <v>1121</v>
      </c>
      <c r="F133" s="1" t="s">
        <v>1121</v>
      </c>
      <c r="G133" s="1" t="s">
        <v>1121</v>
      </c>
      <c r="H133" s="1" t="s">
        <v>1121</v>
      </c>
      <c r="K133" s="1" t="str">
        <f>CONCATENATE("[['",A133,"'",", ","'",B133,"'",", ","'",C133,"'",", ","'",D133,"'",", ","'",E133,"'",", ","'",F133,"'",", ","'",G133,"'",", ","'",H133,"'],")</f>
        <v>[['Номер расценок', 'Мощность, МВА ', 'Норматив цены для отдельных элементов в составе расценки', '-', '-', '-', '-', '-'],</v>
      </c>
    </row>
    <row r="134" spans="1:11" x14ac:dyDescent="0.25">
      <c r="A134" s="1" t="s">
        <v>1121</v>
      </c>
      <c r="B134" s="1" t="s">
        <v>1121</v>
      </c>
      <c r="C134" s="1">
        <v>1</v>
      </c>
      <c r="D134" s="1">
        <v>2</v>
      </c>
      <c r="E134" s="1">
        <v>3</v>
      </c>
      <c r="F134" s="1">
        <v>4</v>
      </c>
      <c r="G134" s="1">
        <v>5</v>
      </c>
      <c r="H134" s="1">
        <v>6</v>
      </c>
      <c r="K134" s="1" t="str">
        <f t="shared" ref="K134:K158" si="12">CONCATENATE("['",A134,"'",", ","'",B134,"'",", ","'",C134,"'",", ","'",D134,"'",", ","'",E134,"'",", ","'",F134,"'",", ","'",G134,"'",", ","'",H134,"'],")</f>
        <v>['-', '-', '1', '2', '3', '4', '5', '6'],</v>
      </c>
    </row>
    <row r="135" spans="1:11" x14ac:dyDescent="0.25">
      <c r="A135" s="1" t="s">
        <v>1121</v>
      </c>
      <c r="B135" s="1" t="s">
        <v>1121</v>
      </c>
      <c r="C135" s="1" t="s">
        <v>2010</v>
      </c>
      <c r="K135" s="1" t="str">
        <f t="shared" si="12"/>
        <v>['-', '-', 'Обозначение двухобмоточного трансформатора, напряжение, кВ', '', '', '', '', ''],</v>
      </c>
    </row>
    <row r="136" spans="1:11" x14ac:dyDescent="0.25">
      <c r="A136" s="1" t="s">
        <v>1121</v>
      </c>
      <c r="B136" s="1" t="s">
        <v>1121</v>
      </c>
      <c r="C136" s="1" t="s">
        <v>26</v>
      </c>
      <c r="D136" s="1" t="s">
        <v>27</v>
      </c>
      <c r="E136" s="1" t="s">
        <v>28</v>
      </c>
      <c r="F136" s="1" t="s">
        <v>29</v>
      </c>
      <c r="G136" s="1" t="s">
        <v>30</v>
      </c>
      <c r="H136" s="1" t="s">
        <v>31</v>
      </c>
      <c r="K136" s="1" t="str">
        <f t="shared" si="12"/>
        <v>['-', '-', 'Т 35/НН ', 'Т 110/НН ', 'Т 150/НН ', 'Т 220/НН ', 'Т 330/НН ', 'Т 500/НН '],</v>
      </c>
    </row>
    <row r="137" spans="1:11" x14ac:dyDescent="0.25">
      <c r="A137" s="1" t="s">
        <v>1313</v>
      </c>
      <c r="B137" s="1">
        <v>2</v>
      </c>
      <c r="C137" s="1">
        <v>12774</v>
      </c>
      <c r="D137" s="1">
        <v>19078</v>
      </c>
      <c r="E137" s="1" t="s">
        <v>1121</v>
      </c>
      <c r="F137" s="1" t="s">
        <v>1121</v>
      </c>
      <c r="G137" s="1" t="s">
        <v>1121</v>
      </c>
      <c r="H137" s="1" t="s">
        <v>1121</v>
      </c>
      <c r="K137" s="1" t="str">
        <f t="shared" si="12"/>
        <v>['Т4-01-1..6 ', '2', '12774', '19078', '-', '-', '-', '-'],</v>
      </c>
    </row>
    <row r="138" spans="1:11" x14ac:dyDescent="0.25">
      <c r="A138" s="1" t="s">
        <v>1414</v>
      </c>
      <c r="B138" s="1" t="s">
        <v>32</v>
      </c>
      <c r="C138" s="1">
        <v>12774</v>
      </c>
      <c r="D138" s="1">
        <v>23088</v>
      </c>
      <c r="E138" s="1" t="s">
        <v>1121</v>
      </c>
      <c r="F138" s="1" t="s">
        <v>1121</v>
      </c>
      <c r="G138" s="1" t="s">
        <v>1121</v>
      </c>
      <c r="H138" s="1" t="s">
        <v>1121</v>
      </c>
      <c r="K138" s="1" t="str">
        <f t="shared" si="12"/>
        <v>['Т4-02-1..6 ', '2,5 ', '12774', '23088', '-', '-', '-', '-'],</v>
      </c>
    </row>
    <row r="139" spans="1:11" x14ac:dyDescent="0.25">
      <c r="A139" s="1" t="s">
        <v>1511</v>
      </c>
      <c r="B139" s="1">
        <v>4</v>
      </c>
      <c r="C139" s="1">
        <v>12906</v>
      </c>
      <c r="D139" s="1">
        <v>24338</v>
      </c>
      <c r="E139" s="1" t="s">
        <v>1121</v>
      </c>
      <c r="F139" s="1" t="s">
        <v>1121</v>
      </c>
      <c r="G139" s="1" t="s">
        <v>1121</v>
      </c>
      <c r="H139" s="1" t="s">
        <v>1121</v>
      </c>
      <c r="K139" s="1" t="str">
        <f t="shared" si="12"/>
        <v>['Т4-03-1..6 ', '4', '12906', '24338', '-', '-', '-', '-'],</v>
      </c>
    </row>
    <row r="140" spans="1:11" x14ac:dyDescent="0.25">
      <c r="A140" s="1" t="s">
        <v>1598</v>
      </c>
      <c r="B140" s="1">
        <v>5</v>
      </c>
      <c r="C140" s="1">
        <v>13695</v>
      </c>
      <c r="D140" s="1">
        <v>27426</v>
      </c>
      <c r="E140" s="1" t="s">
        <v>1121</v>
      </c>
      <c r="F140" s="1">
        <v>34096</v>
      </c>
      <c r="G140" s="1" t="s">
        <v>1121</v>
      </c>
      <c r="H140" s="1" t="s">
        <v>1121</v>
      </c>
      <c r="K140" s="1" t="str">
        <f t="shared" si="12"/>
        <v>['Т4-04-1..6 ', '5', '13695', '27426', '-', '34096', '-', '-'],</v>
      </c>
    </row>
    <row r="141" spans="1:11" x14ac:dyDescent="0.25">
      <c r="A141" s="1" t="s">
        <v>1678</v>
      </c>
      <c r="B141" s="1" t="s">
        <v>19</v>
      </c>
      <c r="C141" s="1">
        <v>13695</v>
      </c>
      <c r="D141" s="1">
        <v>27426</v>
      </c>
      <c r="E141" s="1" t="s">
        <v>1121</v>
      </c>
      <c r="F141" s="1">
        <v>41033</v>
      </c>
      <c r="G141" s="1" t="s">
        <v>1121</v>
      </c>
      <c r="H141" s="1" t="s">
        <v>1121</v>
      </c>
      <c r="K141" s="1" t="str">
        <f t="shared" si="12"/>
        <v>['Т4-05-1..6 ', '6,3 ', '13695', '27426', '-', '41033', '-', '-'],</v>
      </c>
    </row>
    <row r="142" spans="1:11" x14ac:dyDescent="0.25">
      <c r="A142" s="1" t="s">
        <v>1761</v>
      </c>
      <c r="B142" s="1">
        <v>10</v>
      </c>
      <c r="C142" s="1">
        <v>20978</v>
      </c>
      <c r="D142" s="1">
        <v>28252</v>
      </c>
      <c r="E142" s="1" t="s">
        <v>1121</v>
      </c>
      <c r="F142" s="1">
        <v>47558</v>
      </c>
      <c r="G142" s="1" t="s">
        <v>1121</v>
      </c>
      <c r="H142" s="1" t="s">
        <v>1121</v>
      </c>
      <c r="K142" s="1" t="str">
        <f t="shared" si="12"/>
        <v>['Т4-06-1..6 ', '10', '20978', '28252', '-', '47558', '-', '-'],</v>
      </c>
    </row>
    <row r="143" spans="1:11" x14ac:dyDescent="0.25">
      <c r="A143" s="1" t="s">
        <v>1832</v>
      </c>
      <c r="B143" s="1">
        <v>16</v>
      </c>
      <c r="C143" s="1">
        <v>23169</v>
      </c>
      <c r="D143" s="1">
        <v>36657</v>
      </c>
      <c r="E143" s="1">
        <v>41854</v>
      </c>
      <c r="F143" s="1">
        <v>49943</v>
      </c>
      <c r="G143" s="1" t="s">
        <v>1121</v>
      </c>
      <c r="H143" s="1" t="s">
        <v>1121</v>
      </c>
      <c r="K143" s="1" t="str">
        <f t="shared" si="12"/>
        <v>['Т4-07-1..6 ', '16', '23169', '36657', '41854', '49943', '-', '-'],</v>
      </c>
    </row>
    <row r="144" spans="1:11" x14ac:dyDescent="0.25">
      <c r="A144" s="1" t="s">
        <v>1892</v>
      </c>
      <c r="B144" s="1">
        <v>20</v>
      </c>
      <c r="C144" s="1">
        <v>42524</v>
      </c>
      <c r="D144" s="1">
        <v>48424</v>
      </c>
      <c r="E144" s="1" t="s">
        <v>1121</v>
      </c>
      <c r="F144" s="1" t="s">
        <v>1121</v>
      </c>
      <c r="G144" s="1" t="s">
        <v>1121</v>
      </c>
      <c r="H144" s="1" t="s">
        <v>1121</v>
      </c>
      <c r="K144" s="1" t="str">
        <f t="shared" si="12"/>
        <v>['Т4-08-1..6 ', '20', '42524', '48424', '-', '-', '-', '-'],</v>
      </c>
    </row>
    <row r="145" spans="1:11" x14ac:dyDescent="0.25">
      <c r="A145" s="1" t="s">
        <v>1951</v>
      </c>
      <c r="B145" s="1">
        <v>25</v>
      </c>
      <c r="C145" s="1">
        <v>48392</v>
      </c>
      <c r="D145" s="1">
        <v>48424</v>
      </c>
      <c r="E145" s="1" t="s">
        <v>1121</v>
      </c>
      <c r="F145" s="1">
        <v>67933</v>
      </c>
      <c r="G145" s="1">
        <v>97016</v>
      </c>
      <c r="H145" s="1" t="s">
        <v>1121</v>
      </c>
      <c r="K145" s="1" t="str">
        <f t="shared" si="12"/>
        <v>['Т4-09-1..6 ', '25', '48392', '48424', '-', '67933', '97016', '-'],</v>
      </c>
    </row>
    <row r="146" spans="1:11" x14ac:dyDescent="0.25">
      <c r="A146" s="1" t="s">
        <v>1228</v>
      </c>
      <c r="B146" s="1">
        <v>32</v>
      </c>
      <c r="C146" s="1">
        <v>56291</v>
      </c>
      <c r="D146" s="1">
        <v>56291</v>
      </c>
      <c r="E146" s="1">
        <v>71622</v>
      </c>
      <c r="F146" s="1">
        <v>81381</v>
      </c>
      <c r="G146" s="1" t="s">
        <v>1121</v>
      </c>
      <c r="H146" s="1" t="s">
        <v>1121</v>
      </c>
      <c r="K146" s="1" t="str">
        <f t="shared" si="12"/>
        <v>['Т4-10-1..6 ', '32', '56291', '56291', '71622', '81381', '-', '-'],</v>
      </c>
    </row>
    <row r="147" spans="1:11" x14ac:dyDescent="0.25">
      <c r="A147" s="1" t="s">
        <v>1314</v>
      </c>
      <c r="B147" s="1">
        <v>40</v>
      </c>
      <c r="C147" s="1">
        <v>58303</v>
      </c>
      <c r="D147" s="1">
        <v>58303</v>
      </c>
      <c r="E147" s="1">
        <v>86193</v>
      </c>
      <c r="F147" s="1">
        <v>90572</v>
      </c>
      <c r="G147" s="1" t="s">
        <v>1121</v>
      </c>
      <c r="H147" s="1" t="s">
        <v>1121</v>
      </c>
      <c r="K147" s="1" t="str">
        <f t="shared" si="12"/>
        <v>['Т4-11-1..6 ', '40', '58303', '58303', '86193', '90572', '-', '-'],</v>
      </c>
    </row>
    <row r="148" spans="1:11" x14ac:dyDescent="0.25">
      <c r="A148" s="1" t="s">
        <v>1415</v>
      </c>
      <c r="B148" s="1">
        <v>50</v>
      </c>
      <c r="C148" s="1">
        <v>58303</v>
      </c>
      <c r="D148" s="1">
        <v>58303</v>
      </c>
      <c r="E148" s="1" t="s">
        <v>1121</v>
      </c>
      <c r="F148" s="1" t="s">
        <v>1121</v>
      </c>
      <c r="G148" s="1" t="s">
        <v>1121</v>
      </c>
      <c r="H148" s="1" t="s">
        <v>1121</v>
      </c>
      <c r="K148" s="1" t="str">
        <f t="shared" si="12"/>
        <v>['Т4-12-1..6 ', '50', '58303', '58303', '-', '-', '-', '-'],</v>
      </c>
    </row>
    <row r="149" spans="1:11" x14ac:dyDescent="0.25">
      <c r="A149" s="1" t="s">
        <v>1512</v>
      </c>
      <c r="B149" s="1">
        <v>63</v>
      </c>
      <c r="C149" s="1">
        <v>58303</v>
      </c>
      <c r="D149" s="1">
        <v>58303</v>
      </c>
      <c r="E149" s="1">
        <v>93786</v>
      </c>
      <c r="F149" s="1">
        <v>98165</v>
      </c>
      <c r="G149" s="1">
        <v>139086</v>
      </c>
      <c r="H149" s="1" t="s">
        <v>1121</v>
      </c>
      <c r="K149" s="1" t="str">
        <f t="shared" si="12"/>
        <v>['Т4-13-1..6 ', '63', '58303', '58303', '93786', '98165', '139086', '-'],</v>
      </c>
    </row>
    <row r="150" spans="1:11" x14ac:dyDescent="0.25">
      <c r="A150" s="1" t="s">
        <v>1599</v>
      </c>
      <c r="B150" s="1">
        <v>70</v>
      </c>
      <c r="C150" s="1" t="s">
        <v>1121</v>
      </c>
      <c r="D150" s="1">
        <v>68830</v>
      </c>
      <c r="E150" s="1">
        <v>114863</v>
      </c>
      <c r="F150" s="1" t="s">
        <v>1121</v>
      </c>
      <c r="H150" s="1" t="s">
        <v>1121</v>
      </c>
      <c r="K150" s="1" t="str">
        <f t="shared" si="12"/>
        <v>['Т4-14-1..6 ', '70', '-', '68830', '114863', '-', '', '-'],</v>
      </c>
    </row>
    <row r="151" spans="1:11" x14ac:dyDescent="0.25">
      <c r="A151" s="1" t="s">
        <v>1679</v>
      </c>
      <c r="B151" s="1">
        <v>80</v>
      </c>
      <c r="C151" s="1" t="s">
        <v>1121</v>
      </c>
      <c r="D151" s="1">
        <v>68830</v>
      </c>
      <c r="E151" s="1" t="s">
        <v>1121</v>
      </c>
      <c r="F151" s="1">
        <v>132423</v>
      </c>
      <c r="G151" s="1">
        <v>148963</v>
      </c>
      <c r="H151" s="1" t="s">
        <v>1121</v>
      </c>
      <c r="K151" s="1" t="str">
        <f t="shared" si="12"/>
        <v>['Т4-15-1..6 ', '80', '-', '68830', '-', '132423', '148963', '-'],</v>
      </c>
    </row>
    <row r="152" spans="1:11" x14ac:dyDescent="0.25">
      <c r="A152" s="1" t="s">
        <v>1762</v>
      </c>
      <c r="B152" s="1">
        <v>100</v>
      </c>
      <c r="C152" s="1" t="s">
        <v>1121</v>
      </c>
      <c r="D152" s="1">
        <v>130468</v>
      </c>
      <c r="E152" s="1">
        <v>141337</v>
      </c>
      <c r="F152" s="1">
        <v>145334</v>
      </c>
      <c r="G152" s="1">
        <v>148963</v>
      </c>
      <c r="H152" s="1" t="s">
        <v>1121</v>
      </c>
      <c r="K152" s="1" t="str">
        <f t="shared" si="12"/>
        <v>['Т4-16-1..6 ', '100', '-', '130468', '141337', '145334', '148963', '-'],</v>
      </c>
    </row>
    <row r="153" spans="1:11" x14ac:dyDescent="0.25">
      <c r="A153" s="1" t="s">
        <v>1833</v>
      </c>
      <c r="B153" s="1">
        <v>125</v>
      </c>
      <c r="C153" s="1" t="s">
        <v>1121</v>
      </c>
      <c r="D153" s="1">
        <v>147770</v>
      </c>
      <c r="E153" s="1" t="s">
        <v>1121</v>
      </c>
      <c r="F153" s="1">
        <v>158039</v>
      </c>
      <c r="G153" s="1">
        <v>164006</v>
      </c>
      <c r="H153" s="1" t="s">
        <v>1121</v>
      </c>
      <c r="K153" s="1" t="str">
        <f t="shared" si="12"/>
        <v>['Т4-17-1..6 ', '125', '-', '147770', '-', '158039', '164006', '-'],</v>
      </c>
    </row>
    <row r="154" spans="1:11" x14ac:dyDescent="0.25">
      <c r="A154" s="1" t="s">
        <v>1893</v>
      </c>
      <c r="B154" s="1">
        <v>150</v>
      </c>
      <c r="C154" s="1" t="s">
        <v>1121</v>
      </c>
      <c r="D154" s="1">
        <v>160559</v>
      </c>
      <c r="E154" s="1" t="s">
        <v>1121</v>
      </c>
      <c r="F154" s="1" t="s">
        <v>1121</v>
      </c>
      <c r="G154" s="1" t="s">
        <v>1121</v>
      </c>
      <c r="H154" s="1">
        <v>195299</v>
      </c>
      <c r="K154" s="1" t="str">
        <f t="shared" si="12"/>
        <v>['Т4-18-1..6 ', '150', '-', '160559', '-', '-', '-', '195299'],</v>
      </c>
    </row>
    <row r="155" spans="1:11" x14ac:dyDescent="0.25">
      <c r="A155" s="1" t="s">
        <v>1952</v>
      </c>
      <c r="B155" s="1">
        <v>160</v>
      </c>
      <c r="C155" s="1" t="s">
        <v>1121</v>
      </c>
      <c r="D155" s="1">
        <v>160559</v>
      </c>
      <c r="E155" s="1" t="s">
        <v>1121</v>
      </c>
      <c r="F155" s="1">
        <v>164426</v>
      </c>
      <c r="G155" s="1" t="s">
        <v>1121</v>
      </c>
      <c r="H155" s="1" t="s">
        <v>1121</v>
      </c>
      <c r="K155" s="1" t="str">
        <f t="shared" si="12"/>
        <v>['Т4-19-1..6 ', '160', '-', '160559', '-', '164426', '-', '-'],</v>
      </c>
    </row>
    <row r="156" spans="1:11" x14ac:dyDescent="0.25">
      <c r="A156" s="1" t="s">
        <v>1229</v>
      </c>
      <c r="B156" s="1">
        <v>200</v>
      </c>
      <c r="C156" s="1" t="s">
        <v>1121</v>
      </c>
      <c r="D156" s="1">
        <v>187572</v>
      </c>
      <c r="E156" s="1" t="s">
        <v>1121</v>
      </c>
      <c r="F156" s="1">
        <v>191439</v>
      </c>
      <c r="G156" s="1" t="s">
        <v>1121</v>
      </c>
      <c r="H156" s="1" t="s">
        <v>1121</v>
      </c>
      <c r="K156" s="1" t="str">
        <f t="shared" si="12"/>
        <v>['Т4-20-1..6 ', '200', '-', '187572', '-', '191439', '-', '-'],</v>
      </c>
    </row>
    <row r="157" spans="1:11" x14ac:dyDescent="0.25">
      <c r="A157" s="1" t="s">
        <v>1315</v>
      </c>
      <c r="B157" s="1">
        <v>250</v>
      </c>
      <c r="C157" s="1" t="s">
        <v>1121</v>
      </c>
      <c r="D157" s="1" t="s">
        <v>1121</v>
      </c>
      <c r="E157" s="1" t="s">
        <v>1121</v>
      </c>
      <c r="F157" s="1">
        <v>235520</v>
      </c>
      <c r="G157" s="1" t="s">
        <v>1121</v>
      </c>
      <c r="H157" s="1">
        <v>313003</v>
      </c>
      <c r="K157" s="1" t="str">
        <f t="shared" si="12"/>
        <v>['Т4-21-1..6 ', '250', '-', '-', '-', '235520', '-', '313003'],</v>
      </c>
    </row>
    <row r="158" spans="1:11" x14ac:dyDescent="0.25">
      <c r="A158" s="1" t="s">
        <v>1416</v>
      </c>
      <c r="B158" s="1">
        <v>400</v>
      </c>
      <c r="C158" s="1" t="s">
        <v>1121</v>
      </c>
      <c r="D158" s="1" t="s">
        <v>1121</v>
      </c>
      <c r="E158" s="1" t="s">
        <v>1121</v>
      </c>
      <c r="F158" s="1">
        <v>367764</v>
      </c>
      <c r="G158" s="1" t="s">
        <v>1121</v>
      </c>
      <c r="H158" s="1">
        <v>489560</v>
      </c>
      <c r="K158" s="1" t="str">
        <f t="shared" si="12"/>
        <v>['Т4-22-1..6 ', '400', '-', '-', '-', '367764', '-', '489560'],</v>
      </c>
    </row>
    <row r="160" spans="1:11" x14ac:dyDescent="0.25">
      <c r="A160" s="1" t="s">
        <v>4</v>
      </c>
      <c r="B160" s="1" t="s">
        <v>33</v>
      </c>
      <c r="C160" s="1" t="s">
        <v>2003</v>
      </c>
      <c r="D160" s="1" t="s">
        <v>1121</v>
      </c>
      <c r="E160" s="1" t="s">
        <v>1121</v>
      </c>
      <c r="F160" s="1" t="s">
        <v>1121</v>
      </c>
      <c r="G160" s="1" t="s">
        <v>1121</v>
      </c>
      <c r="K160" s="1" t="str">
        <f>CONCATENATE("[['",A160,"'",", ","'",B160,"'",", ","'",C160,"'",", ","'",D160,"'",", ","'",E160,"'",", ","'",F160,"'",", ","'",G160,"'],")</f>
        <v>[['Номер расценок', 'Мощность, кВА ', 'Норматив цены для отдельных элементов в составе расценки', '-', '-', '-', '-'],</v>
      </c>
    </row>
    <row r="161" spans="1:11" x14ac:dyDescent="0.25">
      <c r="A161" s="1" t="s">
        <v>1121</v>
      </c>
      <c r="B161" s="1" t="s">
        <v>1121</v>
      </c>
      <c r="C161" s="1">
        <v>1</v>
      </c>
      <c r="D161" s="1">
        <v>2</v>
      </c>
      <c r="E161" s="1">
        <v>3</v>
      </c>
      <c r="F161" s="1">
        <v>4</v>
      </c>
      <c r="G161" s="1">
        <v>5</v>
      </c>
      <c r="K161" s="1" t="str">
        <f t="shared" ref="K161:K192" si="13">CONCATENATE("['",A161,"'",", ","'",B161,"'",", ","'",C161,"'",", ","'",D161,"'",", ","'",E161,"'",", ","'",F161,"'",", ","'",G161,"'],")</f>
        <v>['-', '-', '1', '2', '3', '4', '5'],</v>
      </c>
    </row>
    <row r="162" spans="1:11" x14ac:dyDescent="0.25">
      <c r="A162" s="1" t="s">
        <v>1121</v>
      </c>
      <c r="B162" s="1" t="s">
        <v>1121</v>
      </c>
      <c r="C162" s="1" t="s">
        <v>2010</v>
      </c>
      <c r="D162" s="1" t="s">
        <v>1121</v>
      </c>
      <c r="E162" s="1" t="s">
        <v>1121</v>
      </c>
      <c r="F162" s="1" t="s">
        <v>1121</v>
      </c>
      <c r="G162" s="1" t="s">
        <v>1121</v>
      </c>
      <c r="K162" s="1" t="str">
        <f t="shared" si="13"/>
        <v>['-', '-', 'Обозначение двухобмоточного трансформатора, напряжение, кВ', '-', '-', '-', '-'],</v>
      </c>
    </row>
    <row r="163" spans="1:11" x14ac:dyDescent="0.25">
      <c r="A163" s="1" t="s">
        <v>1121</v>
      </c>
      <c r="B163" s="1" t="s">
        <v>1121</v>
      </c>
      <c r="C163" s="1" t="s">
        <v>1131</v>
      </c>
      <c r="D163" s="1" t="s">
        <v>34</v>
      </c>
      <c r="E163" s="1" t="s">
        <v>26</v>
      </c>
      <c r="F163" s="1" t="s">
        <v>1132</v>
      </c>
      <c r="G163" s="1" t="s">
        <v>1133</v>
      </c>
      <c r="K163" s="1" t="str">
        <f t="shared" si="13"/>
        <v>['-', '-', 'масляный Т 6 (10, 15)/НН ', 'масляный Т 20/НН ', 'Т 35/НН ', 'сухой Т 6 (10, 15)/НН ', 'сухой Т 20/НН'],</v>
      </c>
    </row>
    <row r="164" spans="1:11" x14ac:dyDescent="0.25">
      <c r="A164" s="1" t="s">
        <v>1316</v>
      </c>
      <c r="B164" s="1" t="s">
        <v>35</v>
      </c>
      <c r="C164" s="1">
        <v>52</v>
      </c>
      <c r="D164" s="1">
        <v>88</v>
      </c>
      <c r="E164" s="1" t="s">
        <v>1121</v>
      </c>
      <c r="F164" s="1">
        <v>68</v>
      </c>
      <c r="G164" s="1">
        <v>115</v>
      </c>
      <c r="K164" s="1" t="str">
        <f t="shared" si="13"/>
        <v>['Т5-01-1..5 ', '1,25 ', '52', '88', '-', '68', '115'],</v>
      </c>
    </row>
    <row r="165" spans="1:11" x14ac:dyDescent="0.25">
      <c r="A165" s="1" t="s">
        <v>1417</v>
      </c>
      <c r="B165" s="1" t="s">
        <v>32</v>
      </c>
      <c r="C165" s="1">
        <v>65</v>
      </c>
      <c r="D165" s="1">
        <v>111</v>
      </c>
      <c r="E165" s="1" t="s">
        <v>1121</v>
      </c>
      <c r="F165" s="1">
        <v>75</v>
      </c>
      <c r="G165" s="1">
        <v>115</v>
      </c>
      <c r="K165" s="1" t="str">
        <f t="shared" si="13"/>
        <v>['Т5-02-1..5 ', '2,5 ', '65', '111', '-', '75', '115'],</v>
      </c>
    </row>
    <row r="166" spans="1:11" x14ac:dyDescent="0.25">
      <c r="A166" s="1" t="s">
        <v>1513</v>
      </c>
      <c r="B166" s="1">
        <v>4</v>
      </c>
      <c r="C166" s="1">
        <v>63</v>
      </c>
      <c r="D166" s="1">
        <v>107</v>
      </c>
      <c r="E166" s="1" t="s">
        <v>1121</v>
      </c>
      <c r="F166" s="1">
        <v>74</v>
      </c>
      <c r="G166" s="1">
        <v>115</v>
      </c>
      <c r="K166" s="1" t="str">
        <f t="shared" si="13"/>
        <v>['Т5-03-1..5 ', '4', '63', '107', '-', '74', '115'],</v>
      </c>
    </row>
    <row r="167" spans="1:11" x14ac:dyDescent="0.25">
      <c r="A167" s="1" t="s">
        <v>1600</v>
      </c>
      <c r="B167" s="1">
        <v>10</v>
      </c>
      <c r="C167" s="1">
        <v>70</v>
      </c>
      <c r="D167" s="1">
        <v>119</v>
      </c>
      <c r="E167" s="1" t="s">
        <v>1121</v>
      </c>
      <c r="F167" s="1">
        <v>114</v>
      </c>
      <c r="G167" s="1">
        <v>187</v>
      </c>
      <c r="K167" s="1" t="str">
        <f t="shared" si="13"/>
        <v>['Т5-04-1..5 ', '10', '70', '119', '-', '114', '187'],</v>
      </c>
    </row>
    <row r="168" spans="1:11" x14ac:dyDescent="0.25">
      <c r="A168" s="1" t="s">
        <v>1680</v>
      </c>
      <c r="B168" s="1">
        <v>16</v>
      </c>
      <c r="C168" s="1">
        <v>122</v>
      </c>
      <c r="D168" s="1">
        <v>207</v>
      </c>
      <c r="E168" s="1" t="s">
        <v>1121</v>
      </c>
      <c r="F168" s="1">
        <v>143</v>
      </c>
      <c r="G168" s="1">
        <v>232</v>
      </c>
      <c r="K168" s="1" t="str">
        <f t="shared" si="13"/>
        <v>['Т5-05-1..5 ', '16', '122', '207', '-', '143', '232'],</v>
      </c>
    </row>
    <row r="169" spans="1:11" x14ac:dyDescent="0.25">
      <c r="A169" s="1" t="s">
        <v>1763</v>
      </c>
      <c r="B169" s="1">
        <v>25</v>
      </c>
      <c r="C169" s="1">
        <v>122</v>
      </c>
      <c r="D169" s="1">
        <v>207</v>
      </c>
      <c r="E169" s="1" t="s">
        <v>1121</v>
      </c>
      <c r="F169" s="1">
        <v>152</v>
      </c>
      <c r="G169" s="1">
        <v>247</v>
      </c>
      <c r="K169" s="1" t="str">
        <f t="shared" si="13"/>
        <v>['Т5-06-1..5 ', '25', '122', '207', '-', '152', '247'],</v>
      </c>
    </row>
    <row r="170" spans="1:11" x14ac:dyDescent="0.25">
      <c r="A170" s="1" t="s">
        <v>1834</v>
      </c>
      <c r="B170" s="1">
        <v>40</v>
      </c>
      <c r="C170" s="1">
        <v>131</v>
      </c>
      <c r="D170" s="1">
        <v>215</v>
      </c>
      <c r="E170" s="1" t="s">
        <v>1121</v>
      </c>
      <c r="F170" s="1">
        <v>166</v>
      </c>
      <c r="G170" s="1">
        <v>258</v>
      </c>
      <c r="K170" s="1" t="str">
        <f t="shared" si="13"/>
        <v>['Т5-07-1..5 ', '40', '131', '215', '-', '166', '258'],</v>
      </c>
    </row>
    <row r="171" spans="1:11" x14ac:dyDescent="0.25">
      <c r="A171" s="1" t="s">
        <v>1894</v>
      </c>
      <c r="B171" s="1">
        <v>63</v>
      </c>
      <c r="C171" s="1">
        <v>151</v>
      </c>
      <c r="D171" s="1">
        <v>257</v>
      </c>
      <c r="E171" s="1" t="s">
        <v>1121</v>
      </c>
      <c r="F171" s="1">
        <v>204</v>
      </c>
      <c r="G171" s="1">
        <v>334</v>
      </c>
      <c r="K171" s="1" t="str">
        <f t="shared" si="13"/>
        <v>['Т5-08-1..5 ', '63', '151', '257', '-', '204', '334'],</v>
      </c>
    </row>
    <row r="172" spans="1:11" x14ac:dyDescent="0.25">
      <c r="A172" s="1" t="s">
        <v>1953</v>
      </c>
      <c r="B172" s="1">
        <v>80</v>
      </c>
      <c r="C172" s="1">
        <v>151</v>
      </c>
      <c r="D172" s="1">
        <v>257</v>
      </c>
      <c r="E172" s="1" t="s">
        <v>1121</v>
      </c>
      <c r="F172" s="1">
        <v>222</v>
      </c>
      <c r="G172" s="1">
        <v>364</v>
      </c>
      <c r="K172" s="1" t="str">
        <f t="shared" si="13"/>
        <v>['Т5-09-1..5 ', '80', '151', '257', '-', '222', '364'],</v>
      </c>
    </row>
    <row r="173" spans="1:11" x14ac:dyDescent="0.25">
      <c r="A173" s="1" t="s">
        <v>1230</v>
      </c>
      <c r="B173" s="1">
        <v>100</v>
      </c>
      <c r="C173" s="1">
        <v>189</v>
      </c>
      <c r="D173" s="1">
        <v>322</v>
      </c>
      <c r="E173" s="1">
        <v>1031</v>
      </c>
      <c r="F173" s="1">
        <v>264</v>
      </c>
      <c r="G173" s="1">
        <v>432</v>
      </c>
      <c r="K173" s="1" t="str">
        <f t="shared" si="13"/>
        <v>['Т5-10-1..5 ', '100', '189', '322', '1031', '264', '432'],</v>
      </c>
    </row>
    <row r="174" spans="1:11" x14ac:dyDescent="0.25">
      <c r="A174" s="1" t="s">
        <v>1317</v>
      </c>
      <c r="B174" s="1">
        <v>160</v>
      </c>
      <c r="C174" s="1">
        <v>239</v>
      </c>
      <c r="D174" s="1">
        <v>406</v>
      </c>
      <c r="E174" s="1">
        <v>1649</v>
      </c>
      <c r="F174" s="1">
        <v>359</v>
      </c>
      <c r="G174" s="1">
        <v>589</v>
      </c>
      <c r="K174" s="1" t="str">
        <f t="shared" si="13"/>
        <v>['Т5-11-1..5 ', '160', '239', '406', '1649', '359', '589'],</v>
      </c>
    </row>
    <row r="175" spans="1:11" x14ac:dyDescent="0.25">
      <c r="A175" s="1" t="s">
        <v>1418</v>
      </c>
      <c r="B175" s="1">
        <v>250</v>
      </c>
      <c r="C175" s="1">
        <v>309</v>
      </c>
      <c r="D175" s="1">
        <v>525</v>
      </c>
      <c r="E175" s="1">
        <v>2182</v>
      </c>
      <c r="F175" s="1">
        <v>1433</v>
      </c>
      <c r="G175" s="1">
        <v>2410</v>
      </c>
      <c r="K175" s="1" t="str">
        <f t="shared" si="13"/>
        <v>['Т5-12-1..5 ', '250', '309', '525', '2182', '1433', '2410'],</v>
      </c>
    </row>
    <row r="176" spans="1:11" x14ac:dyDescent="0.25">
      <c r="A176" s="1" t="s">
        <v>1514</v>
      </c>
      <c r="B176" s="1">
        <v>300</v>
      </c>
      <c r="C176" s="1">
        <v>395</v>
      </c>
      <c r="D176" s="1">
        <v>671</v>
      </c>
      <c r="E176" s="1">
        <v>3070</v>
      </c>
      <c r="F176" s="1">
        <v>1494</v>
      </c>
      <c r="G176" s="1">
        <v>2506</v>
      </c>
      <c r="K176" s="1" t="str">
        <f t="shared" si="13"/>
        <v>['Т5-13-1..5 ', '300', '395', '671', '3070', '1494', '2506'],</v>
      </c>
    </row>
    <row r="177" spans="1:11" x14ac:dyDescent="0.25">
      <c r="A177" s="1" t="s">
        <v>1601</v>
      </c>
      <c r="B177" s="1">
        <v>400</v>
      </c>
      <c r="C177" s="1">
        <v>395</v>
      </c>
      <c r="D177" s="1">
        <v>671</v>
      </c>
      <c r="E177" s="1">
        <v>3070</v>
      </c>
      <c r="F177" s="1">
        <v>1522</v>
      </c>
      <c r="G177" s="1">
        <v>2553</v>
      </c>
      <c r="K177" s="1" t="str">
        <f t="shared" si="13"/>
        <v>['Т5-14-1..5 ', '400', '395', '671', '3070', '1522', '2553'],</v>
      </c>
    </row>
    <row r="178" spans="1:11" x14ac:dyDescent="0.25">
      <c r="A178" s="1" t="s">
        <v>1681</v>
      </c>
      <c r="B178" s="1">
        <v>500</v>
      </c>
      <c r="C178" s="1">
        <v>532</v>
      </c>
      <c r="D178" s="1">
        <v>905</v>
      </c>
      <c r="E178" s="1">
        <v>4063</v>
      </c>
      <c r="F178" s="1">
        <v>1688</v>
      </c>
      <c r="G178" s="1">
        <v>2823</v>
      </c>
      <c r="K178" s="1" t="str">
        <f t="shared" si="13"/>
        <v>['Т5-15-1..5 ', '500', '532', '905', '4063', '1688', '2823'],</v>
      </c>
    </row>
    <row r="179" spans="1:11" x14ac:dyDescent="0.25">
      <c r="A179" s="1" t="s">
        <v>1764</v>
      </c>
      <c r="B179" s="1">
        <v>600</v>
      </c>
      <c r="C179" s="1">
        <v>532</v>
      </c>
      <c r="D179" s="1">
        <v>905</v>
      </c>
      <c r="E179" s="1">
        <v>4063</v>
      </c>
      <c r="F179" s="1">
        <v>1777</v>
      </c>
      <c r="G179" s="1">
        <v>2975</v>
      </c>
      <c r="K179" s="1" t="str">
        <f t="shared" si="13"/>
        <v>['Т5-16-1..5 ', '600', '532', '905', '4063', '1777', '2975'],</v>
      </c>
    </row>
    <row r="180" spans="1:11" x14ac:dyDescent="0.25">
      <c r="A180" s="1" t="s">
        <v>1835</v>
      </c>
      <c r="B180" s="1">
        <v>630</v>
      </c>
      <c r="C180" s="1">
        <v>532</v>
      </c>
      <c r="D180" s="1">
        <v>905</v>
      </c>
      <c r="E180" s="1">
        <v>4430</v>
      </c>
      <c r="F180" s="1">
        <v>1777</v>
      </c>
      <c r="G180" s="1">
        <v>2975</v>
      </c>
      <c r="K180" s="1" t="str">
        <f t="shared" si="13"/>
        <v>['Т5-17-1..5 ', '630', '532', '905', '4430', '1777', '2975'],</v>
      </c>
    </row>
    <row r="181" spans="1:11" x14ac:dyDescent="0.25">
      <c r="A181" s="1" t="s">
        <v>1895</v>
      </c>
      <c r="B181" s="1">
        <v>875</v>
      </c>
      <c r="C181" s="1">
        <v>886</v>
      </c>
      <c r="D181" s="1">
        <v>1507</v>
      </c>
      <c r="E181" s="1">
        <v>6807</v>
      </c>
      <c r="F181" s="1">
        <v>1973</v>
      </c>
      <c r="G181" s="1">
        <v>3277</v>
      </c>
      <c r="K181" s="1" t="str">
        <f t="shared" si="13"/>
        <v>['Т5-18-1..5 ', '875', '886', '1507', '6807', '1973', '3277'],</v>
      </c>
    </row>
    <row r="182" spans="1:11" x14ac:dyDescent="0.25">
      <c r="A182" s="1" t="s">
        <v>1954</v>
      </c>
      <c r="B182" s="1">
        <v>1000</v>
      </c>
      <c r="C182" s="1">
        <v>886</v>
      </c>
      <c r="D182" s="1">
        <v>1507</v>
      </c>
      <c r="E182" s="1">
        <v>6619</v>
      </c>
      <c r="F182" s="1">
        <v>1973</v>
      </c>
      <c r="G182" s="1">
        <v>3277</v>
      </c>
      <c r="K182" s="1" t="str">
        <f t="shared" si="13"/>
        <v>['Т5-19-1..5 ', '1000', '886', '1507', '6619', '1973', '3277'],</v>
      </c>
    </row>
    <row r="183" spans="1:11" x14ac:dyDescent="0.25">
      <c r="A183" s="1" t="s">
        <v>1231</v>
      </c>
      <c r="B183" s="1">
        <v>1125</v>
      </c>
      <c r="C183" s="1">
        <v>1053</v>
      </c>
      <c r="D183" s="1">
        <v>1790</v>
      </c>
      <c r="E183" s="1">
        <v>7957</v>
      </c>
      <c r="F183" s="1">
        <v>2065</v>
      </c>
      <c r="G183" s="1">
        <v>3420</v>
      </c>
      <c r="K183" s="1" t="str">
        <f t="shared" si="13"/>
        <v>['Т5-20-1..5 ', '1125', '1053', '1790', '7957', '2065', '3420'],</v>
      </c>
    </row>
    <row r="184" spans="1:11" x14ac:dyDescent="0.25">
      <c r="A184" s="1" t="s">
        <v>1318</v>
      </c>
      <c r="B184" s="1">
        <v>1250</v>
      </c>
      <c r="C184" s="1">
        <v>1220</v>
      </c>
      <c r="D184" s="1">
        <v>2074</v>
      </c>
      <c r="E184" s="1">
        <v>8329</v>
      </c>
      <c r="F184" s="1">
        <v>2158</v>
      </c>
      <c r="G184" s="1">
        <v>3562</v>
      </c>
      <c r="K184" s="1" t="str">
        <f t="shared" si="13"/>
        <v>['Т5-21-1..5 ', '1250', '1220', '2074', '8329', '2158', '3562'],</v>
      </c>
    </row>
    <row r="185" spans="1:11" x14ac:dyDescent="0.25">
      <c r="A185" s="1" t="s">
        <v>1419</v>
      </c>
      <c r="B185" s="1">
        <v>1600</v>
      </c>
      <c r="C185" s="1">
        <v>1761</v>
      </c>
      <c r="D185" s="1">
        <v>2629</v>
      </c>
      <c r="E185" s="1">
        <v>10400</v>
      </c>
      <c r="F185" s="1">
        <v>4376</v>
      </c>
      <c r="G185" s="1">
        <v>6881</v>
      </c>
      <c r="K185" s="1" t="str">
        <f t="shared" si="13"/>
        <v>['Т5-22-1..5 ', '1600', '1761', '2629', '10400', '4376', '6881'],</v>
      </c>
    </row>
    <row r="186" spans="1:11" x14ac:dyDescent="0.25">
      <c r="A186" s="1" t="s">
        <v>1515</v>
      </c>
      <c r="B186" s="1">
        <v>2000</v>
      </c>
      <c r="C186" s="1">
        <v>2311</v>
      </c>
      <c r="D186" s="1">
        <v>3219</v>
      </c>
      <c r="E186" s="1">
        <f>C137</f>
        <v>12774</v>
      </c>
      <c r="F186" s="1">
        <v>4836</v>
      </c>
      <c r="G186" s="1">
        <v>7262</v>
      </c>
      <c r="K186" s="1" t="str">
        <f t="shared" si="13"/>
        <v>['Т5-23-1..5 ', '2000', '2311', '3219', '12774', '4836', '7262'],</v>
      </c>
    </row>
    <row r="187" spans="1:11" x14ac:dyDescent="0.25">
      <c r="A187" s="1" t="s">
        <v>1602</v>
      </c>
      <c r="B187" s="1">
        <v>2500</v>
      </c>
      <c r="C187" s="1">
        <v>2477</v>
      </c>
      <c r="D187" s="1">
        <v>3492</v>
      </c>
      <c r="E187" s="1">
        <f>C138</f>
        <v>12774</v>
      </c>
      <c r="F187" s="1">
        <v>5095</v>
      </c>
      <c r="G187" s="1">
        <v>7702</v>
      </c>
      <c r="K187" s="1" t="str">
        <f t="shared" si="13"/>
        <v>['Т5-24-1..5 ', '2500', '2477', '3492', '12774', '5095', '7702'],</v>
      </c>
    </row>
    <row r="188" spans="1:11" x14ac:dyDescent="0.25">
      <c r="A188" s="1" t="s">
        <v>1682</v>
      </c>
      <c r="B188" s="1">
        <v>3150</v>
      </c>
      <c r="C188" s="1">
        <v>3732</v>
      </c>
      <c r="D188" s="1">
        <v>5622</v>
      </c>
      <c r="E188" s="1" t="s">
        <v>1121</v>
      </c>
      <c r="F188" s="1">
        <v>5289</v>
      </c>
      <c r="G188" s="1">
        <v>8032</v>
      </c>
      <c r="K188" s="1" t="str">
        <f t="shared" si="13"/>
        <v>['Т5-25-1..5 ', '3150', '3732', '5622', '-', '5289', '8032'],</v>
      </c>
    </row>
    <row r="189" spans="1:11" x14ac:dyDescent="0.25">
      <c r="A189" s="1" t="s">
        <v>1765</v>
      </c>
      <c r="B189" s="1">
        <v>4000</v>
      </c>
      <c r="C189" s="1">
        <v>8028</v>
      </c>
      <c r="D189" s="1">
        <v>11061</v>
      </c>
      <c r="E189" s="1">
        <f>C139</f>
        <v>12906</v>
      </c>
      <c r="F189" s="1">
        <v>8463</v>
      </c>
      <c r="G189" s="1">
        <v>11481</v>
      </c>
      <c r="K189" s="1" t="str">
        <f t="shared" si="13"/>
        <v>['Т5-26-1..5 ', '4000', '8028', '11061', '12906', '8463', '11481'],</v>
      </c>
    </row>
    <row r="190" spans="1:11" x14ac:dyDescent="0.25">
      <c r="A190" s="1" t="s">
        <v>1836</v>
      </c>
      <c r="B190" s="1">
        <v>6300</v>
      </c>
      <c r="C190" s="1">
        <v>13692</v>
      </c>
      <c r="D190" s="1">
        <v>13695</v>
      </c>
      <c r="E190" s="1">
        <f>C141</f>
        <v>13695</v>
      </c>
      <c r="F190" s="1" t="s">
        <v>1121</v>
      </c>
      <c r="G190" s="1" t="s">
        <v>1121</v>
      </c>
      <c r="K190" s="1" t="str">
        <f t="shared" si="13"/>
        <v>['Т5-27-1..5 ', '6300', '13692', '13695', '13695', '-', '-'],</v>
      </c>
    </row>
    <row r="191" spans="1:11" x14ac:dyDescent="0.25">
      <c r="A191" s="1" t="s">
        <v>1896</v>
      </c>
      <c r="B191" s="1">
        <v>10000</v>
      </c>
      <c r="C191" s="1">
        <v>19464</v>
      </c>
      <c r="D191" s="1">
        <v>20978</v>
      </c>
      <c r="E191" s="1">
        <f>C142</f>
        <v>20978</v>
      </c>
      <c r="F191" s="1" t="s">
        <v>1121</v>
      </c>
      <c r="G191" s="1" t="s">
        <v>1121</v>
      </c>
      <c r="K191" s="1" t="str">
        <f t="shared" si="13"/>
        <v>['Т5-28-1..5 ', '10000', '19464', '20978', '20978', '-', '-'],</v>
      </c>
    </row>
    <row r="192" spans="1:11" x14ac:dyDescent="0.25">
      <c r="A192" s="1" t="s">
        <v>1955</v>
      </c>
      <c r="B192" s="1">
        <v>16000</v>
      </c>
      <c r="C192" s="1">
        <v>23169</v>
      </c>
      <c r="D192" s="1">
        <v>23169</v>
      </c>
      <c r="E192" s="1">
        <f>C143</f>
        <v>23169</v>
      </c>
      <c r="F192" s="1" t="s">
        <v>1121</v>
      </c>
      <c r="G192" s="1" t="s">
        <v>1121</v>
      </c>
      <c r="K192" s="1" t="str">
        <f t="shared" si="13"/>
        <v>['Т5-29-1..5 ', '16000', '23169', '23169', '23169', '-', '-'],</v>
      </c>
    </row>
    <row r="194" spans="1:11" x14ac:dyDescent="0.25">
      <c r="A194" s="1" t="s">
        <v>4</v>
      </c>
      <c r="B194" s="1" t="s">
        <v>15</v>
      </c>
      <c r="C194" s="1" t="s">
        <v>2003</v>
      </c>
      <c r="D194" s="1" t="s">
        <v>1121</v>
      </c>
      <c r="K194" s="1" t="str">
        <f>CONCATENATE("['",A194,"'",", ","'",B194,"'",", ","'",C194,"'",", ","'",D194,,"'],")</f>
        <v>['Номер расценок', 'Мощность, МВА ', 'Норматив цены для отдельных элементов в составе расценки', '-'],</v>
      </c>
    </row>
    <row r="195" spans="1:11" x14ac:dyDescent="0.25">
      <c r="A195" s="1" t="s">
        <v>1121</v>
      </c>
      <c r="B195" s="1" t="s">
        <v>1121</v>
      </c>
      <c r="C195" s="1">
        <v>1</v>
      </c>
      <c r="D195" s="1">
        <v>2</v>
      </c>
      <c r="K195" s="1" t="str">
        <f t="shared" ref="K195:K201" si="14">CONCATENATE("['",A195,"'",", ","'",B195,"'",", ","'",C195,"'",", ","'",D195,,"'],")</f>
        <v>['-', '-', '1', '2'],</v>
      </c>
    </row>
    <row r="196" spans="1:11" x14ac:dyDescent="0.25">
      <c r="A196" s="1" t="s">
        <v>1121</v>
      </c>
      <c r="B196" s="1" t="s">
        <v>1121</v>
      </c>
      <c r="C196" s="1" t="s">
        <v>5</v>
      </c>
      <c r="D196" s="1" t="s">
        <v>1121</v>
      </c>
      <c r="K196" s="1" t="str">
        <f t="shared" si="14"/>
        <v>['-', '-', 'Напряжение, кВ', '-'],</v>
      </c>
    </row>
    <row r="197" spans="1:11" x14ac:dyDescent="0.25">
      <c r="A197" s="1" t="s">
        <v>1121</v>
      </c>
      <c r="B197" s="1" t="s">
        <v>1121</v>
      </c>
      <c r="C197" s="4" t="s">
        <v>1120</v>
      </c>
      <c r="D197" s="1" t="s">
        <v>1220</v>
      </c>
      <c r="K197" s="1" t="str">
        <f t="shared" si="14"/>
        <v>['-', '-', '6-15', '35 (20) '],</v>
      </c>
    </row>
    <row r="198" spans="1:11" x14ac:dyDescent="0.25">
      <c r="A198" s="1" t="s">
        <v>1319</v>
      </c>
      <c r="B198" s="1">
        <v>16</v>
      </c>
      <c r="C198" s="1">
        <v>17364</v>
      </c>
      <c r="D198" s="1" t="s">
        <v>1121</v>
      </c>
      <c r="K198" s="1" t="str">
        <f t="shared" si="14"/>
        <v>['Т6-01-1..2 ', '16', '17364', '-'],</v>
      </c>
    </row>
    <row r="199" spans="1:11" x14ac:dyDescent="0.25">
      <c r="A199" s="1" t="s">
        <v>1420</v>
      </c>
      <c r="B199" s="1">
        <v>40</v>
      </c>
      <c r="C199" s="1">
        <v>31297</v>
      </c>
      <c r="D199" s="1">
        <v>33766</v>
      </c>
      <c r="K199" s="1" t="str">
        <f t="shared" si="14"/>
        <v>['Т6-02-1..2 ', '40', '31297', '33766'],</v>
      </c>
    </row>
    <row r="200" spans="1:11" x14ac:dyDescent="0.25">
      <c r="A200" s="1" t="s">
        <v>1516</v>
      </c>
      <c r="B200" s="1">
        <v>63</v>
      </c>
      <c r="C200" s="1">
        <v>39313</v>
      </c>
      <c r="D200" s="1">
        <v>39313</v>
      </c>
      <c r="K200" s="1" t="str">
        <f t="shared" si="14"/>
        <v>['Т6-03-1..2 ', '63', '39313', '39313'],</v>
      </c>
    </row>
    <row r="201" spans="1:11" x14ac:dyDescent="0.25">
      <c r="A201" s="1" t="s">
        <v>1603</v>
      </c>
      <c r="B201" s="1">
        <v>100</v>
      </c>
      <c r="C201" s="1" t="s">
        <v>1121</v>
      </c>
      <c r="D201" s="1">
        <v>61290</v>
      </c>
      <c r="K201" s="1" t="str">
        <f t="shared" si="14"/>
        <v>['Т6-04-1..2 ', '100', '-', '61290'],</v>
      </c>
    </row>
    <row r="203" spans="1:11" x14ac:dyDescent="0.25">
      <c r="A203" s="1" t="s">
        <v>4</v>
      </c>
      <c r="B203" s="1" t="s">
        <v>36</v>
      </c>
      <c r="K203" s="1" t="str">
        <f>CONCATENATE("['",A203,"'",", ","'",B203,"'],")</f>
        <v>['Номер расценок', 'Норматив цены '],</v>
      </c>
    </row>
    <row r="204" spans="1:11" x14ac:dyDescent="0.25">
      <c r="A204" s="1" t="s">
        <v>37</v>
      </c>
      <c r="B204" s="1">
        <v>613</v>
      </c>
      <c r="K204" s="1" t="str">
        <f>CONCATENATE("['",A204,"'",", ","'",B204,"'],")</f>
        <v>['Т7-01 ', '613'],</v>
      </c>
    </row>
    <row r="206" spans="1:11" x14ac:dyDescent="0.25">
      <c r="A206" s="1" t="s">
        <v>4</v>
      </c>
      <c r="B206" s="1" t="s">
        <v>33</v>
      </c>
      <c r="C206" s="1" t="s">
        <v>2003</v>
      </c>
      <c r="D206" s="1" t="s">
        <v>1121</v>
      </c>
      <c r="E206" s="1" t="s">
        <v>1121</v>
      </c>
      <c r="K206" s="1" t="str">
        <f t="shared" ref="K206:K269" si="15">CONCATENATE("['",A206,"'",", ","'",B206,"'",", ","'",C206,"'",", ","'",D206,"'",", ","'",E206,"'],")</f>
        <v>['Номер расценок', 'Мощность, кВА ', 'Норматив цены для отдельных элементов в составе расценки', '-', '-'],</v>
      </c>
    </row>
    <row r="207" spans="1:11" x14ac:dyDescent="0.25">
      <c r="A207" s="1" t="s">
        <v>1121</v>
      </c>
      <c r="B207" s="1" t="s">
        <v>1121</v>
      </c>
      <c r="C207" s="1">
        <v>1</v>
      </c>
      <c r="D207" s="1">
        <v>2</v>
      </c>
      <c r="E207" s="1">
        <v>3</v>
      </c>
      <c r="K207" s="1" t="str">
        <f t="shared" si="15"/>
        <v>['-', '-', '1', '2', '3'],</v>
      </c>
    </row>
    <row r="208" spans="1:11" x14ac:dyDescent="0.25">
      <c r="A208" s="1" t="s">
        <v>1121</v>
      </c>
      <c r="B208" s="1" t="s">
        <v>1121</v>
      </c>
      <c r="C208" s="1" t="s">
        <v>5</v>
      </c>
      <c r="D208" s="1" t="s">
        <v>1121</v>
      </c>
      <c r="E208" s="1" t="s">
        <v>1121</v>
      </c>
      <c r="K208" s="1" t="str">
        <f t="shared" si="15"/>
        <v>['-', '-', 'Напряжение, кВ', '-', '-'],</v>
      </c>
    </row>
    <row r="209" spans="1:11" x14ac:dyDescent="0.25">
      <c r="A209" s="1" t="s">
        <v>1121</v>
      </c>
      <c r="B209" s="1" t="s">
        <v>1121</v>
      </c>
      <c r="C209" s="4" t="s">
        <v>1120</v>
      </c>
      <c r="D209" s="1">
        <v>20</v>
      </c>
      <c r="E209" s="1">
        <v>35</v>
      </c>
      <c r="K209" s="1" t="str">
        <f t="shared" si="15"/>
        <v>['-', '-', '6-15', '20', '35'],</v>
      </c>
    </row>
    <row r="210" spans="1:11" x14ac:dyDescent="0.25">
      <c r="A210" s="1" t="s">
        <v>1320</v>
      </c>
      <c r="B210" s="1">
        <v>190</v>
      </c>
      <c r="C210" s="1">
        <v>2830</v>
      </c>
      <c r="D210" s="1">
        <v>3805</v>
      </c>
      <c r="E210" s="1">
        <v>7527</v>
      </c>
      <c r="K210" s="1" t="str">
        <f>CONCATENATE("['",A210,"'",", ","'",B210,"'",", ","'",C210,"'",", ","'",D210,"'",", ","'",E210,"'],")</f>
        <v>['Р1-01-1..3 ', '190', '2830', '3805', '7527'],</v>
      </c>
    </row>
    <row r="211" spans="1:11" x14ac:dyDescent="0.25">
      <c r="A211" s="1" t="s">
        <v>1421</v>
      </c>
      <c r="B211" s="1">
        <v>300</v>
      </c>
      <c r="C211" s="1">
        <v>4349</v>
      </c>
      <c r="D211" s="1">
        <v>6165</v>
      </c>
      <c r="E211" s="1">
        <v>7527</v>
      </c>
      <c r="K211" s="1" t="str">
        <f t="shared" si="15"/>
        <v>['Р1-02-1..3 ', '300', '4349', '6165', '7527'],</v>
      </c>
    </row>
    <row r="212" spans="1:11" x14ac:dyDescent="0.25">
      <c r="A212" s="1" t="s">
        <v>1517</v>
      </c>
      <c r="B212" s="1">
        <v>360</v>
      </c>
      <c r="C212" s="1">
        <v>4349</v>
      </c>
      <c r="D212" s="1">
        <v>6165</v>
      </c>
      <c r="E212" s="1">
        <v>7527</v>
      </c>
      <c r="K212" s="1" t="str">
        <f t="shared" si="15"/>
        <v>['Р1-03-1..3 ', '360', '4349', '6165', '7527'],</v>
      </c>
    </row>
    <row r="213" spans="1:11" x14ac:dyDescent="0.25">
      <c r="A213" s="1" t="s">
        <v>1604</v>
      </c>
      <c r="B213" s="1">
        <v>440</v>
      </c>
      <c r="C213" s="1">
        <v>4349</v>
      </c>
      <c r="D213" s="1">
        <v>6165</v>
      </c>
      <c r="E213" s="1">
        <v>7527</v>
      </c>
      <c r="K213" s="1" t="str">
        <f t="shared" si="15"/>
        <v>['Р1-04-1..3 ', '440', '4349', '6165', '7527'],</v>
      </c>
    </row>
    <row r="214" spans="1:11" x14ac:dyDescent="0.25">
      <c r="A214" s="1" t="s">
        <v>1683</v>
      </c>
      <c r="B214" s="1">
        <v>480</v>
      </c>
      <c r="C214" s="1">
        <v>4349</v>
      </c>
      <c r="D214" s="1">
        <v>6165</v>
      </c>
      <c r="E214" s="1">
        <v>7527</v>
      </c>
      <c r="K214" s="1" t="str">
        <f t="shared" si="15"/>
        <v>['Р1-05-1..3 ', '480', '4349', '6165', '7527'],</v>
      </c>
    </row>
    <row r="215" spans="1:11" x14ac:dyDescent="0.25">
      <c r="A215" s="1" t="s">
        <v>1766</v>
      </c>
      <c r="B215" s="1">
        <v>485</v>
      </c>
      <c r="C215" s="1">
        <v>4349</v>
      </c>
      <c r="D215" s="1">
        <v>6165</v>
      </c>
      <c r="E215" s="1">
        <v>7527</v>
      </c>
      <c r="K215" s="1" t="str">
        <f t="shared" si="15"/>
        <v>['Р1-06-1..3 ', '485', '4349', '6165', '7527'],</v>
      </c>
    </row>
    <row r="216" spans="1:11" x14ac:dyDescent="0.25">
      <c r="A216" s="1" t="s">
        <v>1837</v>
      </c>
      <c r="B216" s="1">
        <v>490</v>
      </c>
      <c r="C216" s="1">
        <v>4349</v>
      </c>
      <c r="D216" s="1">
        <v>6165</v>
      </c>
      <c r="E216" s="1">
        <v>7527</v>
      </c>
      <c r="K216" s="1" t="str">
        <f t="shared" si="15"/>
        <v>['Р1-07-1..3 ', '490', '4349', '6165', '7527'],</v>
      </c>
    </row>
    <row r="217" spans="1:11" x14ac:dyDescent="0.25">
      <c r="A217" s="1" t="s">
        <v>1897</v>
      </c>
      <c r="B217" s="1">
        <v>500</v>
      </c>
      <c r="C217" s="1">
        <v>4349</v>
      </c>
      <c r="D217" s="1">
        <v>6165</v>
      </c>
      <c r="E217" s="1">
        <v>7527</v>
      </c>
      <c r="K217" s="1" t="str">
        <f t="shared" si="15"/>
        <v>['Р1-08-1..3 ', '500', '4349', '6165', '7527'],</v>
      </c>
    </row>
    <row r="218" spans="1:11" x14ac:dyDescent="0.25">
      <c r="A218" s="1" t="s">
        <v>1956</v>
      </c>
      <c r="B218" s="1">
        <v>550</v>
      </c>
      <c r="C218" s="1">
        <v>4625</v>
      </c>
      <c r="D218" s="1">
        <v>6594</v>
      </c>
      <c r="E218" s="1">
        <v>7600</v>
      </c>
      <c r="K218" s="1" t="str">
        <f t="shared" si="15"/>
        <v>['Р1-09-1..3 ', '550', '4625', '6594', '7600'],</v>
      </c>
    </row>
    <row r="219" spans="1:11" x14ac:dyDescent="0.25">
      <c r="A219" s="1" t="s">
        <v>1232</v>
      </c>
      <c r="B219" s="1">
        <v>610</v>
      </c>
      <c r="C219" s="1">
        <v>4625</v>
      </c>
      <c r="D219" s="1">
        <v>6594</v>
      </c>
      <c r="E219" s="1">
        <v>7600</v>
      </c>
      <c r="K219" s="1" t="str">
        <f t="shared" si="15"/>
        <v>['Р1-10-1..3 ', '610', '4625', '6594', '7600'],</v>
      </c>
    </row>
    <row r="220" spans="1:11" x14ac:dyDescent="0.25">
      <c r="A220" s="1" t="s">
        <v>1321</v>
      </c>
      <c r="B220" s="1">
        <v>730</v>
      </c>
      <c r="C220" s="1">
        <v>4625</v>
      </c>
      <c r="D220" s="1">
        <v>6594</v>
      </c>
      <c r="E220" s="1">
        <v>7600</v>
      </c>
      <c r="K220" s="1" t="str">
        <f t="shared" si="15"/>
        <v>['Р1-11-1..3 ', '730', '4625', '6594', '7600'],</v>
      </c>
    </row>
    <row r="221" spans="1:11" x14ac:dyDescent="0.25">
      <c r="A221" s="1" t="s">
        <v>1422</v>
      </c>
      <c r="B221" s="1">
        <v>760</v>
      </c>
      <c r="C221" s="1">
        <v>4625</v>
      </c>
      <c r="D221" s="1">
        <v>6594</v>
      </c>
      <c r="E221" s="1">
        <v>7600</v>
      </c>
      <c r="K221" s="1" t="str">
        <f t="shared" si="15"/>
        <v>['Р1-12-1..3 ', '760', '4625', '6594', '7600'],</v>
      </c>
    </row>
    <row r="222" spans="1:11" x14ac:dyDescent="0.25">
      <c r="A222" s="1" t="s">
        <v>1518</v>
      </c>
      <c r="B222" s="1">
        <v>800</v>
      </c>
      <c r="C222" s="1">
        <v>4625</v>
      </c>
      <c r="D222" s="1">
        <v>6594</v>
      </c>
      <c r="E222" s="1">
        <v>7600</v>
      </c>
      <c r="K222" s="1" t="str">
        <f t="shared" si="15"/>
        <v>['Р1-13-1..3 ', '800', '4625', '6594', '7600'],</v>
      </c>
    </row>
    <row r="223" spans="1:11" x14ac:dyDescent="0.25">
      <c r="A223" s="1" t="s">
        <v>1605</v>
      </c>
      <c r="B223" s="1">
        <v>820</v>
      </c>
      <c r="C223" s="1">
        <v>4625</v>
      </c>
      <c r="D223" s="1">
        <v>6594</v>
      </c>
      <c r="E223" s="1">
        <v>7684</v>
      </c>
      <c r="K223" s="1" t="str">
        <f t="shared" si="15"/>
        <v>['Р1-14-1..3 ', '820', '4625', '6594', '7684'],</v>
      </c>
    </row>
    <row r="224" spans="1:11" x14ac:dyDescent="0.25">
      <c r="A224" s="1" t="s">
        <v>1684</v>
      </c>
      <c r="B224" s="1">
        <v>840</v>
      </c>
      <c r="C224" s="1">
        <v>4625</v>
      </c>
      <c r="D224" s="1">
        <v>6594</v>
      </c>
      <c r="E224" s="1">
        <v>7684</v>
      </c>
      <c r="K224" s="1" t="str">
        <f t="shared" si="15"/>
        <v>['Р1-15-1..3 ', '840', '4625', '6594', '7684'],</v>
      </c>
    </row>
    <row r="225" spans="1:11" x14ac:dyDescent="0.25">
      <c r="A225" s="1" t="s">
        <v>1767</v>
      </c>
      <c r="B225" s="1">
        <v>850</v>
      </c>
      <c r="C225" s="1">
        <v>4625</v>
      </c>
      <c r="D225" s="1">
        <v>6594</v>
      </c>
      <c r="E225" s="1">
        <v>7684</v>
      </c>
      <c r="K225" s="1" t="str">
        <f t="shared" si="15"/>
        <v>['Р1-16-1..3 ', '850', '4625', '6594', '7684'],</v>
      </c>
    </row>
    <row r="226" spans="1:11" x14ac:dyDescent="0.25">
      <c r="A226" s="1" t="s">
        <v>1838</v>
      </c>
      <c r="B226" s="1">
        <v>860</v>
      </c>
      <c r="C226" s="1">
        <v>4625</v>
      </c>
      <c r="D226" s="1">
        <v>6594</v>
      </c>
      <c r="E226" s="1">
        <v>7684</v>
      </c>
      <c r="K226" s="1" t="str">
        <f t="shared" si="15"/>
        <v>['Р1-17-1..3 ', '860', '4625', '6594', '7684'],</v>
      </c>
    </row>
    <row r="227" spans="1:11" x14ac:dyDescent="0.25">
      <c r="A227" s="1" t="s">
        <v>1898</v>
      </c>
      <c r="B227" s="1">
        <v>950</v>
      </c>
      <c r="C227" s="1">
        <v>5177</v>
      </c>
      <c r="D227" s="1">
        <v>7452</v>
      </c>
      <c r="E227" s="1">
        <v>8697</v>
      </c>
      <c r="K227" s="1" t="str">
        <f t="shared" si="15"/>
        <v>['Р1-18-1..3 ', '950', '5177', '7452', '8697'],</v>
      </c>
    </row>
    <row r="228" spans="1:11" x14ac:dyDescent="0.25">
      <c r="A228" s="1" t="s">
        <v>1957</v>
      </c>
      <c r="B228" s="1">
        <v>1100</v>
      </c>
      <c r="C228" s="1">
        <v>5177</v>
      </c>
      <c r="D228" s="1">
        <v>7452</v>
      </c>
      <c r="E228" s="1">
        <v>8697</v>
      </c>
      <c r="K228" s="1" t="str">
        <f t="shared" si="15"/>
        <v>['Р1-19-1..3 ', '1100', '5177', '7452', '8697'],</v>
      </c>
    </row>
    <row r="229" spans="1:11" x14ac:dyDescent="0.25">
      <c r="A229" s="1" t="s">
        <v>1233</v>
      </c>
      <c r="B229" s="1">
        <v>1300</v>
      </c>
      <c r="C229" s="1">
        <v>5177</v>
      </c>
      <c r="D229" s="1">
        <v>7452</v>
      </c>
      <c r="E229" s="1">
        <v>8697</v>
      </c>
      <c r="K229" s="1" t="str">
        <f t="shared" si="15"/>
        <v>['Р1-20-1..3 ', '1300', '5177', '7452', '8697'],</v>
      </c>
    </row>
    <row r="230" spans="1:11" x14ac:dyDescent="0.25">
      <c r="A230" s="1" t="s">
        <v>1322</v>
      </c>
      <c r="B230" s="1">
        <v>1520</v>
      </c>
      <c r="C230" s="1">
        <v>5177</v>
      </c>
      <c r="D230" s="1">
        <v>7452</v>
      </c>
      <c r="E230" s="1">
        <v>8697</v>
      </c>
      <c r="K230" s="1" t="str">
        <f t="shared" si="15"/>
        <v>['Р1-21-1..3 ', '1520', '5177', '7452', '8697'],</v>
      </c>
    </row>
    <row r="231" spans="1:11" x14ac:dyDescent="0.25">
      <c r="A231" s="1" t="s">
        <v>1423</v>
      </c>
      <c r="B231" s="1">
        <v>1600</v>
      </c>
      <c r="C231" s="1">
        <v>5177</v>
      </c>
      <c r="D231" s="1">
        <v>7452</v>
      </c>
      <c r="E231" s="1">
        <v>8697</v>
      </c>
      <c r="K231" s="1" t="str">
        <f t="shared" si="15"/>
        <v>['Р1-22-1..3 ', '1600', '5177', '7452', '8697'],</v>
      </c>
    </row>
    <row r="232" spans="1:11" x14ac:dyDescent="0.25">
      <c r="A232" s="1" t="s">
        <v>1519</v>
      </c>
      <c r="B232" s="1">
        <v>2000</v>
      </c>
      <c r="C232" s="1">
        <v>6006</v>
      </c>
      <c r="D232" s="1">
        <v>8740</v>
      </c>
      <c r="E232" s="1">
        <v>8740</v>
      </c>
      <c r="K232" s="1" t="str">
        <f t="shared" si="15"/>
        <v>['Р1-23-1..3 ', '2000', '6006', '8740', '8740'],</v>
      </c>
    </row>
    <row r="234" spans="1:11" x14ac:dyDescent="0.25">
      <c r="A234" s="1" t="s">
        <v>4</v>
      </c>
      <c r="B234" s="1" t="s">
        <v>0</v>
      </c>
      <c r="C234" s="1" t="s">
        <v>2003</v>
      </c>
      <c r="D234" s="1" t="s">
        <v>1121</v>
      </c>
      <c r="E234" s="1" t="s">
        <v>1121</v>
      </c>
      <c r="F234" s="1" t="s">
        <v>1121</v>
      </c>
      <c r="G234" s="1" t="s">
        <v>1121</v>
      </c>
      <c r="K234" s="1" t="str">
        <f t="shared" si="15"/>
        <v>['Номер расценок', 'Номинальный ток, А ', 'Норматив цены для отдельных элементов в составе расценки', '-', '-'],</v>
      </c>
    </row>
    <row r="235" spans="1:11" x14ac:dyDescent="0.25">
      <c r="A235" s="1" t="s">
        <v>1121</v>
      </c>
      <c r="B235" s="1" t="s">
        <v>1121</v>
      </c>
      <c r="C235" s="1">
        <v>1</v>
      </c>
      <c r="D235" s="1">
        <v>2</v>
      </c>
      <c r="E235" s="1">
        <v>3</v>
      </c>
      <c r="F235" s="1">
        <v>4</v>
      </c>
      <c r="G235" s="1">
        <v>5</v>
      </c>
      <c r="K235" s="1" t="str">
        <f t="shared" si="15"/>
        <v>['-', '-', '1', '2', '3'],</v>
      </c>
    </row>
    <row r="236" spans="1:11" x14ac:dyDescent="0.25">
      <c r="A236" s="1" t="s">
        <v>1121</v>
      </c>
      <c r="B236" s="1" t="s">
        <v>1121</v>
      </c>
      <c r="C236" s="1" t="s">
        <v>5</v>
      </c>
      <c r="D236" s="1" t="s">
        <v>1121</v>
      </c>
      <c r="E236" s="1" t="s">
        <v>1121</v>
      </c>
      <c r="F236" s="1" t="s">
        <v>1121</v>
      </c>
      <c r="G236" s="1" t="s">
        <v>1121</v>
      </c>
      <c r="K236" s="1" t="str">
        <f t="shared" si="15"/>
        <v>['-', '-', 'Напряжение, кВ', '-', '-'],</v>
      </c>
    </row>
    <row r="237" spans="1:11" x14ac:dyDescent="0.25">
      <c r="A237" s="1" t="s">
        <v>1121</v>
      </c>
      <c r="B237" s="1" t="s">
        <v>1121</v>
      </c>
      <c r="C237" s="4" t="s">
        <v>1120</v>
      </c>
      <c r="D237" s="4" t="s">
        <v>1120</v>
      </c>
      <c r="E237" s="1">
        <v>20</v>
      </c>
      <c r="F237" s="1">
        <v>20</v>
      </c>
      <c r="G237" s="1">
        <v>35</v>
      </c>
      <c r="K237" s="1" t="str">
        <f t="shared" si="15"/>
        <v>['-', '-', '6-15', '6-15', '20'],</v>
      </c>
    </row>
    <row r="238" spans="1:11" x14ac:dyDescent="0.25">
      <c r="A238" s="1" t="s">
        <v>1121</v>
      </c>
      <c r="B238" s="1" t="s">
        <v>1121</v>
      </c>
      <c r="C238" s="1" t="s">
        <v>38</v>
      </c>
      <c r="D238" s="1" t="s">
        <v>1121</v>
      </c>
      <c r="E238" s="1" t="s">
        <v>1121</v>
      </c>
      <c r="F238" s="1" t="s">
        <v>1121</v>
      </c>
      <c r="G238" s="1" t="s">
        <v>1121</v>
      </c>
      <c r="K238" s="1" t="str">
        <f t="shared" si="15"/>
        <v>['-', '-', 'Тип ', '-', '-'],</v>
      </c>
    </row>
    <row r="239" spans="1:11" x14ac:dyDescent="0.25">
      <c r="A239" s="1" t="s">
        <v>1121</v>
      </c>
      <c r="B239" s="1" t="s">
        <v>1121</v>
      </c>
      <c r="C239" s="1" t="s">
        <v>39</v>
      </c>
      <c r="D239" s="1" t="s">
        <v>40</v>
      </c>
      <c r="E239" s="1" t="s">
        <v>39</v>
      </c>
      <c r="F239" s="1" t="s">
        <v>40</v>
      </c>
      <c r="G239" s="1" t="s">
        <v>39</v>
      </c>
      <c r="K239" s="1" t="str">
        <f t="shared" si="15"/>
        <v>['-', '-', 'одинарный ', 'сдвоенный ', 'одинарный '],</v>
      </c>
    </row>
    <row r="240" spans="1:11" x14ac:dyDescent="0.25">
      <c r="A240" s="1" t="s">
        <v>1323</v>
      </c>
      <c r="B240" s="1">
        <v>50</v>
      </c>
      <c r="C240" s="1">
        <v>761</v>
      </c>
      <c r="D240" s="1" t="s">
        <v>1121</v>
      </c>
      <c r="E240" s="1" t="s">
        <v>1121</v>
      </c>
      <c r="F240" s="1" t="s">
        <v>1121</v>
      </c>
      <c r="G240" s="1" t="s">
        <v>1121</v>
      </c>
      <c r="K240" s="1" t="str">
        <f t="shared" si="15"/>
        <v>['Р2-01-1..5 ', '50', '761', '-', '-'],</v>
      </c>
    </row>
    <row r="241" spans="1:11" x14ac:dyDescent="0.25">
      <c r="A241" s="1" t="s">
        <v>1424</v>
      </c>
      <c r="B241" s="1">
        <v>70</v>
      </c>
      <c r="C241" s="1">
        <v>1129</v>
      </c>
      <c r="D241" s="1" t="s">
        <v>1121</v>
      </c>
      <c r="E241" s="1" t="s">
        <v>1121</v>
      </c>
      <c r="F241" s="1" t="s">
        <v>1121</v>
      </c>
      <c r="G241" s="1" t="s">
        <v>1121</v>
      </c>
      <c r="K241" s="1" t="str">
        <f t="shared" si="15"/>
        <v>['Р2-02-1..5 ', '70', '1129', '-', '-'],</v>
      </c>
    </row>
    <row r="242" spans="1:11" x14ac:dyDescent="0.25">
      <c r="A242" s="1" t="s">
        <v>1520</v>
      </c>
      <c r="B242" s="1">
        <v>100</v>
      </c>
      <c r="C242" s="1">
        <v>1601</v>
      </c>
      <c r="D242" s="1" t="s">
        <v>1121</v>
      </c>
      <c r="E242" s="1" t="s">
        <v>1121</v>
      </c>
      <c r="F242" s="1" t="s">
        <v>1121</v>
      </c>
      <c r="G242" s="1">
        <v>5803</v>
      </c>
      <c r="K242" s="1" t="str">
        <f t="shared" si="15"/>
        <v>['Р2-03-1..5 ', '100', '1601', '-', '-'],</v>
      </c>
    </row>
    <row r="243" spans="1:11" x14ac:dyDescent="0.25">
      <c r="A243" s="1" t="s">
        <v>1606</v>
      </c>
      <c r="B243" s="1">
        <v>200</v>
      </c>
      <c r="C243" s="1">
        <v>1699</v>
      </c>
      <c r="D243" s="1" t="s">
        <v>1121</v>
      </c>
      <c r="E243" s="1" t="s">
        <v>1121</v>
      </c>
      <c r="F243" s="1" t="s">
        <v>1121</v>
      </c>
      <c r="G243" s="1">
        <v>5803</v>
      </c>
      <c r="K243" s="1" t="str">
        <f t="shared" si="15"/>
        <v>['Р2-04-1..5 ', '200', '1699', '-', '-'],</v>
      </c>
    </row>
    <row r="244" spans="1:11" x14ac:dyDescent="0.25">
      <c r="A244" s="1" t="s">
        <v>1685</v>
      </c>
      <c r="B244" s="1">
        <v>250</v>
      </c>
      <c r="C244" s="1">
        <v>1699</v>
      </c>
      <c r="D244" s="1" t="s">
        <v>1121</v>
      </c>
      <c r="E244" s="1" t="s">
        <v>1121</v>
      </c>
      <c r="F244" s="1" t="s">
        <v>1121</v>
      </c>
      <c r="G244" s="1">
        <v>5803</v>
      </c>
      <c r="K244" s="1" t="str">
        <f t="shared" si="15"/>
        <v>['Р2-05-1..5 ', '250', '1699', '-', '-'],</v>
      </c>
    </row>
    <row r="245" spans="1:11" x14ac:dyDescent="0.25">
      <c r="A245" s="1" t="s">
        <v>1768</v>
      </c>
      <c r="B245" s="1">
        <v>400</v>
      </c>
      <c r="C245" s="1">
        <v>2103</v>
      </c>
      <c r="D245" s="1" t="s">
        <v>1121</v>
      </c>
      <c r="E245" s="1" t="s">
        <v>1121</v>
      </c>
      <c r="F245" s="1" t="s">
        <v>1121</v>
      </c>
      <c r="G245" s="1">
        <v>5803</v>
      </c>
      <c r="K245" s="1" t="str">
        <f t="shared" si="15"/>
        <v>['Р2-06-1..5 ', '400', '2103', '-', '-'],</v>
      </c>
    </row>
    <row r="246" spans="1:11" x14ac:dyDescent="0.25">
      <c r="A246" s="1" t="s">
        <v>1839</v>
      </c>
      <c r="B246" s="1">
        <v>500</v>
      </c>
      <c r="C246" s="1">
        <v>2103</v>
      </c>
      <c r="D246" s="1" t="s">
        <v>1121</v>
      </c>
      <c r="E246" s="1" t="s">
        <v>1121</v>
      </c>
      <c r="F246" s="1" t="s">
        <v>1121</v>
      </c>
      <c r="G246" s="1">
        <v>5803</v>
      </c>
      <c r="K246" s="1" t="str">
        <f t="shared" si="15"/>
        <v>['Р2-07-1..5 ', '500', '2103', '-', '-'],</v>
      </c>
    </row>
    <row r="247" spans="1:11" x14ac:dyDescent="0.25">
      <c r="A247" s="1" t="s">
        <v>1899</v>
      </c>
      <c r="B247" s="1">
        <v>600</v>
      </c>
      <c r="C247" s="1">
        <v>2103</v>
      </c>
      <c r="D247" s="1" t="s">
        <v>1121</v>
      </c>
      <c r="E247" s="1" t="s">
        <v>1121</v>
      </c>
      <c r="F247" s="1" t="s">
        <v>1121</v>
      </c>
      <c r="G247" s="1">
        <v>5803</v>
      </c>
      <c r="K247" s="1" t="str">
        <f t="shared" si="15"/>
        <v>['Р2-08-1..5 ', '600', '2103', '-', '-'],</v>
      </c>
    </row>
    <row r="248" spans="1:11" x14ac:dyDescent="0.25">
      <c r="A248" s="1" t="s">
        <v>1958</v>
      </c>
      <c r="B248" s="1">
        <v>630</v>
      </c>
      <c r="C248" s="1">
        <v>3010</v>
      </c>
      <c r="D248" s="1">
        <v>5117</v>
      </c>
      <c r="E248" s="1" t="s">
        <v>1121</v>
      </c>
      <c r="F248" s="1" t="s">
        <v>1121</v>
      </c>
      <c r="G248" s="1">
        <v>5803</v>
      </c>
      <c r="K248" s="1" t="str">
        <f t="shared" si="15"/>
        <v>['Р2-09-1..5 ', '630', '3010', '5117', '-'],</v>
      </c>
    </row>
    <row r="249" spans="1:11" x14ac:dyDescent="0.25">
      <c r="A249" s="1" t="s">
        <v>1234</v>
      </c>
      <c r="B249" s="1">
        <v>750</v>
      </c>
      <c r="C249" s="1">
        <v>3010</v>
      </c>
      <c r="D249" s="1">
        <v>5117</v>
      </c>
      <c r="E249" s="1" t="s">
        <v>1121</v>
      </c>
      <c r="F249" s="1" t="s">
        <v>1121</v>
      </c>
      <c r="G249" s="1">
        <v>5803</v>
      </c>
      <c r="K249" s="1" t="str">
        <f t="shared" si="15"/>
        <v>['Р2-10-1..5 ', '750', '3010', '5117', '-'],</v>
      </c>
    </row>
    <row r="250" spans="1:11" x14ac:dyDescent="0.25">
      <c r="A250" s="1" t="s">
        <v>1324</v>
      </c>
      <c r="B250" s="1">
        <v>800</v>
      </c>
      <c r="C250" s="1">
        <v>3066</v>
      </c>
      <c r="D250" s="1">
        <v>5213</v>
      </c>
      <c r="E250" s="1" t="s">
        <v>1121</v>
      </c>
      <c r="F250" s="1" t="s">
        <v>1121</v>
      </c>
      <c r="G250" s="1">
        <v>5803</v>
      </c>
      <c r="K250" s="1" t="str">
        <f t="shared" si="15"/>
        <v>['Р2-11-1..5 ', '800', '3066', '5213', '-'],</v>
      </c>
    </row>
    <row r="251" spans="1:11" x14ac:dyDescent="0.25">
      <c r="A251" s="1" t="s">
        <v>1425</v>
      </c>
      <c r="B251" s="1">
        <v>1000</v>
      </c>
      <c r="C251" s="1">
        <v>3066</v>
      </c>
      <c r="D251" s="1">
        <v>5213</v>
      </c>
      <c r="E251" s="1" t="s">
        <v>1121</v>
      </c>
      <c r="F251" s="1" t="s">
        <v>1121</v>
      </c>
      <c r="G251" s="1">
        <v>5803</v>
      </c>
      <c r="K251" s="1" t="str">
        <f t="shared" si="15"/>
        <v>['Р2-12-1..5 ', '1000', '3066', '5213', '-'],</v>
      </c>
    </row>
    <row r="252" spans="1:11" x14ac:dyDescent="0.25">
      <c r="A252" s="1" t="s">
        <v>1521</v>
      </c>
      <c r="B252" s="1">
        <v>1600</v>
      </c>
      <c r="C252" s="1">
        <v>3789</v>
      </c>
      <c r="D252" s="1">
        <v>6441</v>
      </c>
      <c r="E252" s="1" t="s">
        <v>1121</v>
      </c>
      <c r="F252" s="1" t="s">
        <v>1121</v>
      </c>
      <c r="G252" s="1">
        <v>9853</v>
      </c>
      <c r="K252" s="1" t="str">
        <f t="shared" si="15"/>
        <v>['Р2-13-1..5 ', '1600', '3789', '6441', '-'],</v>
      </c>
    </row>
    <row r="253" spans="1:11" x14ac:dyDescent="0.25">
      <c r="A253" s="1" t="s">
        <v>1607</v>
      </c>
      <c r="B253" s="1">
        <v>2000</v>
      </c>
      <c r="C253" s="1">
        <v>6473</v>
      </c>
      <c r="D253" s="1">
        <v>11004</v>
      </c>
      <c r="E253" s="1">
        <v>8899</v>
      </c>
      <c r="F253" s="1">
        <v>15129</v>
      </c>
      <c r="G253" s="1">
        <v>12251</v>
      </c>
      <c r="K253" s="1" t="str">
        <f t="shared" si="15"/>
        <v>['Р2-14-1..5 ', '2000', '6473', '11004', '8899'],</v>
      </c>
    </row>
    <row r="254" spans="1:11" x14ac:dyDescent="0.25">
      <c r="A254" s="1" t="s">
        <v>1686</v>
      </c>
      <c r="B254" s="1">
        <v>2500</v>
      </c>
      <c r="C254" s="1">
        <v>6872</v>
      </c>
      <c r="D254" s="1">
        <v>11682</v>
      </c>
      <c r="E254" s="1">
        <v>9447</v>
      </c>
      <c r="F254" s="1">
        <v>16060</v>
      </c>
      <c r="G254" s="1">
        <v>13291</v>
      </c>
      <c r="K254" s="1" t="str">
        <f t="shared" si="15"/>
        <v>['Р2-15-1..5 ', '2500', '6872', '11682', '9447'],</v>
      </c>
    </row>
    <row r="255" spans="1:11" x14ac:dyDescent="0.25">
      <c r="A255" s="1" t="s">
        <v>1769</v>
      </c>
      <c r="B255" s="1">
        <v>3000</v>
      </c>
      <c r="C255" s="1">
        <v>7023</v>
      </c>
      <c r="D255" s="1">
        <v>11938</v>
      </c>
      <c r="E255" s="1">
        <v>9655</v>
      </c>
      <c r="F255" s="1">
        <v>16413</v>
      </c>
      <c r="G255" s="1">
        <v>13291</v>
      </c>
      <c r="K255" s="1" t="str">
        <f t="shared" si="15"/>
        <v>['Р2-16-1..5 ', '3000', '7023', '11938', '9655'],</v>
      </c>
    </row>
    <row r="256" spans="1:11" x14ac:dyDescent="0.25">
      <c r="A256" s="1" t="s">
        <v>1840</v>
      </c>
      <c r="B256" s="1">
        <v>3200</v>
      </c>
      <c r="C256" s="1">
        <v>9263</v>
      </c>
      <c r="D256" s="1">
        <v>15747</v>
      </c>
      <c r="E256" s="1">
        <v>12735</v>
      </c>
      <c r="F256" s="1">
        <v>21649</v>
      </c>
      <c r="G256" s="1" t="s">
        <v>1121</v>
      </c>
      <c r="K256" s="1" t="str">
        <f t="shared" si="15"/>
        <v>['Р2-17-1..5 ', '3200', '9263', '15747', '12735'],</v>
      </c>
    </row>
    <row r="257" spans="1:11" x14ac:dyDescent="0.25">
      <c r="A257" s="1" t="s">
        <v>1900</v>
      </c>
      <c r="B257" s="1">
        <v>4000</v>
      </c>
      <c r="C257" s="1">
        <v>9263</v>
      </c>
      <c r="D257" s="1">
        <v>15747</v>
      </c>
      <c r="E257" s="1">
        <v>12735</v>
      </c>
      <c r="F257" s="1">
        <v>21649</v>
      </c>
      <c r="G257" s="1" t="s">
        <v>1121</v>
      </c>
      <c r="K257" s="1" t="str">
        <f t="shared" si="15"/>
        <v>['Р2-18-1..5 ', '4000', '9263', '15747', '12735'],</v>
      </c>
    </row>
    <row r="258" spans="1:11" x14ac:dyDescent="0.25">
      <c r="A258" s="1" t="s">
        <v>1959</v>
      </c>
      <c r="B258" s="1">
        <v>5000</v>
      </c>
      <c r="C258" s="1">
        <v>11771</v>
      </c>
      <c r="D258" s="1">
        <v>20011</v>
      </c>
      <c r="E258" s="1" t="s">
        <v>1121</v>
      </c>
      <c r="F258" s="1" t="s">
        <v>1121</v>
      </c>
      <c r="G258" s="1" t="s">
        <v>1121</v>
      </c>
      <c r="K258" s="1" t="str">
        <f t="shared" si="15"/>
        <v>['Р2-19-1..5 ', '5000', '11771', '20011', '-'],</v>
      </c>
    </row>
    <row r="259" spans="1:11" x14ac:dyDescent="0.25">
      <c r="A259" s="1" t="s">
        <v>1235</v>
      </c>
      <c r="B259" s="1">
        <v>6000</v>
      </c>
      <c r="C259" s="1">
        <v>23287</v>
      </c>
      <c r="D259" s="1">
        <v>39587</v>
      </c>
      <c r="E259" s="1" t="s">
        <v>1121</v>
      </c>
      <c r="F259" s="1" t="s">
        <v>1121</v>
      </c>
      <c r="G259" s="1" t="s">
        <v>1121</v>
      </c>
      <c r="K259" s="1" t="str">
        <f t="shared" si="15"/>
        <v>['Р2-20-1..5 ', '6000', '23287', '39587', '-'],</v>
      </c>
    </row>
    <row r="260" spans="1:11" x14ac:dyDescent="0.25">
      <c r="A260" s="1" t="s">
        <v>1325</v>
      </c>
      <c r="B260" s="1">
        <v>8000</v>
      </c>
      <c r="C260" s="1">
        <v>25746</v>
      </c>
      <c r="D260" s="1">
        <v>43769</v>
      </c>
      <c r="E260" s="1" t="s">
        <v>1121</v>
      </c>
      <c r="F260" s="1" t="s">
        <v>1121</v>
      </c>
      <c r="G260" s="1" t="s">
        <v>1121</v>
      </c>
      <c r="K260" s="1" t="str">
        <f t="shared" si="15"/>
        <v>['Р2-21-1..5 ', '8000', '25746', '43769', '-'],</v>
      </c>
    </row>
    <row r="262" spans="1:11" x14ac:dyDescent="0.25">
      <c r="A262" s="1" t="s">
        <v>4</v>
      </c>
      <c r="B262" s="1" t="s">
        <v>0</v>
      </c>
      <c r="C262" s="1" t="s">
        <v>41</v>
      </c>
      <c r="D262" s="1" t="s">
        <v>2003</v>
      </c>
      <c r="E262" s="1" t="s">
        <v>1121</v>
      </c>
      <c r="F262" s="1" t="s">
        <v>1121</v>
      </c>
      <c r="K262" s="1" t="str">
        <f t="shared" si="15"/>
        <v>['Номер расценок', 'Номинальный ток, А ', 'Сопротивление, Ом ', 'Норматив цены для отдельных элементов в составе расценки', '-'],</v>
      </c>
    </row>
    <row r="263" spans="1:11" x14ac:dyDescent="0.25">
      <c r="A263" s="1" t="s">
        <v>1121</v>
      </c>
      <c r="B263" s="1" t="s">
        <v>1121</v>
      </c>
      <c r="C263" s="1" t="s">
        <v>1121</v>
      </c>
      <c r="D263" s="1">
        <v>1</v>
      </c>
      <c r="E263" s="1">
        <v>2</v>
      </c>
      <c r="F263" s="1">
        <v>3</v>
      </c>
      <c r="K263" s="1" t="str">
        <f t="shared" si="15"/>
        <v>['-', '-', '-', '1', '2'],</v>
      </c>
    </row>
    <row r="264" spans="1:11" x14ac:dyDescent="0.25">
      <c r="A264" s="1" t="s">
        <v>1121</v>
      </c>
      <c r="B264" s="1" t="s">
        <v>1121</v>
      </c>
      <c r="C264" s="1" t="s">
        <v>1121</v>
      </c>
      <c r="D264" s="1" t="s">
        <v>5</v>
      </c>
      <c r="E264" s="1" t="s">
        <v>1121</v>
      </c>
      <c r="F264" s="1" t="s">
        <v>1121</v>
      </c>
      <c r="K264" s="1" t="str">
        <f t="shared" si="15"/>
        <v>['-', '-', '-', 'Напряжение, кВ', '-'],</v>
      </c>
    </row>
    <row r="265" spans="1:11" x14ac:dyDescent="0.25">
      <c r="A265" s="1" t="s">
        <v>1121</v>
      </c>
      <c r="B265" s="1" t="s">
        <v>1121</v>
      </c>
      <c r="C265" s="1" t="s">
        <v>1121</v>
      </c>
      <c r="D265" s="1">
        <v>110</v>
      </c>
      <c r="E265" s="1" t="s">
        <v>1222</v>
      </c>
      <c r="F265" s="1">
        <v>330</v>
      </c>
      <c r="K265" s="1" t="str">
        <f t="shared" si="15"/>
        <v>['-', '-', '-', '110', '220 (150) '],</v>
      </c>
    </row>
    <row r="266" spans="1:11" x14ac:dyDescent="0.25">
      <c r="A266" s="1" t="s">
        <v>1326</v>
      </c>
      <c r="B266" s="1">
        <v>350</v>
      </c>
      <c r="C266" s="1" t="s">
        <v>2</v>
      </c>
      <c r="D266" s="1">
        <v>3901</v>
      </c>
      <c r="E266" s="1">
        <v>8098</v>
      </c>
      <c r="F266" s="1">
        <v>10481</v>
      </c>
      <c r="K266" s="1" t="str">
        <f t="shared" si="15"/>
        <v>['Р3-01-1..3 ', '350', 'вне зависимости ', '3901', '8098'],</v>
      </c>
    </row>
    <row r="267" spans="1:11" x14ac:dyDescent="0.25">
      <c r="A267" s="1" t="s">
        <v>1426</v>
      </c>
      <c r="B267" s="1">
        <v>1000</v>
      </c>
      <c r="C267" s="1" t="s">
        <v>32</v>
      </c>
      <c r="D267" s="1">
        <v>14094</v>
      </c>
      <c r="E267" s="1">
        <v>15498</v>
      </c>
      <c r="F267" s="1">
        <v>18790</v>
      </c>
      <c r="K267" s="1" t="str">
        <f t="shared" si="15"/>
        <v>['Р3-02-1..3 ', '1000', '2,5 ', '14094', '15498'],</v>
      </c>
    </row>
    <row r="268" spans="1:11" x14ac:dyDescent="0.25">
      <c r="A268" s="1" t="s">
        <v>1522</v>
      </c>
      <c r="B268" s="1">
        <v>1000</v>
      </c>
      <c r="C268" s="1">
        <v>3</v>
      </c>
      <c r="D268" s="1">
        <v>15306</v>
      </c>
      <c r="E268" s="1">
        <v>18497</v>
      </c>
      <c r="F268" s="1">
        <v>22157</v>
      </c>
      <c r="K268" s="1" t="str">
        <f t="shared" si="15"/>
        <v>['Р3-03-1..3 ', '1000', '3', '15306', '18497'],</v>
      </c>
    </row>
    <row r="269" spans="1:11" x14ac:dyDescent="0.25">
      <c r="A269" s="1" t="s">
        <v>1608</v>
      </c>
      <c r="B269" s="1">
        <v>1000</v>
      </c>
      <c r="C269" s="1" t="s">
        <v>42</v>
      </c>
      <c r="D269" s="1">
        <v>23795</v>
      </c>
      <c r="E269" s="1">
        <v>29045</v>
      </c>
      <c r="F269" s="1">
        <v>34000</v>
      </c>
      <c r="K269" s="1" t="str">
        <f t="shared" si="15"/>
        <v>['Р3-04-1..3 ', '1000', '6,5 ', '23795', '29045'],</v>
      </c>
    </row>
    <row r="270" spans="1:11" x14ac:dyDescent="0.25">
      <c r="A270" s="1" t="s">
        <v>1687</v>
      </c>
      <c r="B270" s="1">
        <v>1000</v>
      </c>
      <c r="C270" s="1" t="s">
        <v>43</v>
      </c>
      <c r="D270" s="1">
        <v>25916</v>
      </c>
      <c r="E270" s="1">
        <v>31682</v>
      </c>
      <c r="F270" s="1">
        <v>36959</v>
      </c>
      <c r="K270" s="1" t="str">
        <f t="shared" ref="K270:K297" si="16">CONCATENATE("['",A270,"'",", ","'",B270,"'",", ","'",C270,"'",", ","'",D270,"'",", ","'",E270,"'],")</f>
        <v>['Р3-05-1..3 ', '1000', '7,25 ', '25916', '31682'],</v>
      </c>
    </row>
    <row r="271" spans="1:11" x14ac:dyDescent="0.25">
      <c r="A271" s="1" t="s">
        <v>1770</v>
      </c>
      <c r="B271" s="1">
        <v>1000</v>
      </c>
      <c r="C271" s="1">
        <v>22</v>
      </c>
      <c r="D271" s="1">
        <v>55820</v>
      </c>
      <c r="E271" s="1">
        <v>68840</v>
      </c>
      <c r="F271" s="1">
        <v>78678</v>
      </c>
      <c r="K271" s="1" t="str">
        <f t="shared" si="16"/>
        <v>['Р3-06-1..3 ', '1000', '22', '55820', '68840'],</v>
      </c>
    </row>
    <row r="272" spans="1:11" x14ac:dyDescent="0.25">
      <c r="A272" s="1" t="s">
        <v>1841</v>
      </c>
      <c r="B272" s="1">
        <v>1250</v>
      </c>
      <c r="C272" s="1" t="s">
        <v>2</v>
      </c>
      <c r="D272" s="1">
        <v>33186</v>
      </c>
      <c r="E272" s="1">
        <v>46514</v>
      </c>
      <c r="F272" s="1">
        <v>56106</v>
      </c>
      <c r="K272" s="1" t="str">
        <f t="shared" si="16"/>
        <v>['Р3-07-1..3 ', '1250', 'вне зависимости ', '33186', '46514'],</v>
      </c>
    </row>
    <row r="273" spans="1:11" x14ac:dyDescent="0.25">
      <c r="A273" s="1" t="s">
        <v>1901</v>
      </c>
      <c r="B273" s="1">
        <v>1500</v>
      </c>
      <c r="C273" s="1" t="s">
        <v>2</v>
      </c>
      <c r="D273" s="1">
        <v>34750</v>
      </c>
      <c r="E273" s="1">
        <v>48747</v>
      </c>
      <c r="F273" s="1">
        <v>58737</v>
      </c>
      <c r="K273" s="1" t="str">
        <f t="shared" si="16"/>
        <v>['Р3-08-1..3 ', '1500', 'вне зависимости ', '34750', '48747'],</v>
      </c>
    </row>
    <row r="274" spans="1:11" x14ac:dyDescent="0.25">
      <c r="A274" s="1" t="s">
        <v>1960</v>
      </c>
      <c r="B274" s="1">
        <v>1600</v>
      </c>
      <c r="C274" s="1">
        <v>2</v>
      </c>
      <c r="D274" s="1">
        <v>18980</v>
      </c>
      <c r="E274" s="1">
        <v>27329</v>
      </c>
      <c r="F274" s="1">
        <v>37303</v>
      </c>
      <c r="K274" s="1" t="str">
        <f t="shared" si="16"/>
        <v>['Р3-09-1..3 ', '1600', '2', '18980', '27329'],</v>
      </c>
    </row>
    <row r="275" spans="1:11" x14ac:dyDescent="0.25">
      <c r="A275" s="1" t="s">
        <v>1236</v>
      </c>
      <c r="B275" s="1">
        <v>1600</v>
      </c>
      <c r="C275" s="1" t="s">
        <v>32</v>
      </c>
      <c r="D275" s="1">
        <v>20846</v>
      </c>
      <c r="E275" s="1">
        <v>30110</v>
      </c>
      <c r="F275" s="1">
        <v>40992</v>
      </c>
      <c r="K275" s="1" t="str">
        <f t="shared" si="16"/>
        <v>['Р3-10-1..3 ', '1600', '2,5 ', '20846', '30110'],</v>
      </c>
    </row>
    <row r="276" spans="1:11" x14ac:dyDescent="0.25">
      <c r="A276" s="1" t="s">
        <v>1327</v>
      </c>
      <c r="B276" s="1">
        <v>1600</v>
      </c>
      <c r="C276" s="1" t="s">
        <v>44</v>
      </c>
      <c r="D276" s="1">
        <v>35591</v>
      </c>
      <c r="E276" s="1">
        <v>52088</v>
      </c>
      <c r="F276" s="1">
        <v>70151</v>
      </c>
      <c r="K276" s="1" t="str">
        <f t="shared" si="16"/>
        <v>['Р3-11-1..3 ', '1600', '9,54 ', '35591', '52088'],</v>
      </c>
    </row>
    <row r="277" spans="1:11" x14ac:dyDescent="0.25">
      <c r="A277" s="1" t="s">
        <v>1427</v>
      </c>
      <c r="B277" s="1">
        <v>2000</v>
      </c>
      <c r="C277" s="1" t="s">
        <v>2</v>
      </c>
      <c r="D277" s="1">
        <v>22191</v>
      </c>
      <c r="E277" s="1">
        <v>27052</v>
      </c>
      <c r="F277" s="1">
        <v>31762</v>
      </c>
      <c r="K277" s="1" t="str">
        <f t="shared" si="16"/>
        <v>['Р3-12-1..3 ', '2000', 'вне зависимости ', '22191', '27052'],</v>
      </c>
    </row>
    <row r="278" spans="1:11" x14ac:dyDescent="0.25">
      <c r="A278" s="1" t="s">
        <v>1523</v>
      </c>
      <c r="B278" s="1">
        <v>4000</v>
      </c>
      <c r="C278" s="1" t="s">
        <v>2</v>
      </c>
      <c r="D278" s="1">
        <v>47854</v>
      </c>
      <c r="E278" s="1">
        <v>53357</v>
      </c>
      <c r="F278" s="1">
        <v>61296</v>
      </c>
      <c r="K278" s="1" t="str">
        <f t="shared" si="16"/>
        <v>['Р3-13-1..3 ', '4000', 'вне зависимости ', '47854', '53357'],</v>
      </c>
    </row>
    <row r="280" spans="1:11" x14ac:dyDescent="0.25">
      <c r="A280" s="1" t="s">
        <v>4</v>
      </c>
      <c r="B280" s="1" t="s">
        <v>5</v>
      </c>
      <c r="C280" s="1" t="s">
        <v>45</v>
      </c>
      <c r="D280" s="1" t="s">
        <v>2003</v>
      </c>
      <c r="E280" s="1" t="s">
        <v>1121</v>
      </c>
      <c r="F280" s="1" t="s">
        <v>1121</v>
      </c>
      <c r="K280" s="1" t="str">
        <f>CONCATENATE("[['",A280,"'",", ","'",B280,"'",", ","'",C280,"'",", ","'",D280,"'",", ","'",E280,"'],")</f>
        <v>[['Номер расценок', 'Напряжение, кВ', 'Мощность, Мвар ', 'Норматив цены для отдельных элементов в составе расценки', '-'],</v>
      </c>
    </row>
    <row r="281" spans="1:11" x14ac:dyDescent="0.25">
      <c r="A281" s="1" t="s">
        <v>1121</v>
      </c>
      <c r="B281" s="1" t="s">
        <v>1121</v>
      </c>
      <c r="C281" s="1" t="s">
        <v>1121</v>
      </c>
      <c r="D281" s="1">
        <v>1</v>
      </c>
      <c r="E281" s="1">
        <v>2</v>
      </c>
      <c r="F281" s="1">
        <v>3</v>
      </c>
      <c r="K281" s="1" t="str">
        <f t="shared" si="16"/>
        <v>['-', '-', '-', '1', '2'],</v>
      </c>
    </row>
    <row r="282" spans="1:11" x14ac:dyDescent="0.25">
      <c r="A282" s="1" t="s">
        <v>1121</v>
      </c>
      <c r="B282" s="1" t="s">
        <v>1121</v>
      </c>
      <c r="C282" s="1" t="s">
        <v>1121</v>
      </c>
      <c r="D282" s="1" t="s">
        <v>46</v>
      </c>
      <c r="E282" s="1" t="s">
        <v>47</v>
      </c>
      <c r="F282" s="1" t="s">
        <v>48</v>
      </c>
      <c r="K282" s="1" t="str">
        <f t="shared" si="16"/>
        <v>['-', '-', '-', 'БСК ', 'ШР '],</v>
      </c>
    </row>
    <row r="283" spans="1:11" x14ac:dyDescent="0.25">
      <c r="A283" s="1" t="s">
        <v>1328</v>
      </c>
      <c r="B283" s="1">
        <v>110</v>
      </c>
      <c r="C283" s="1">
        <v>15</v>
      </c>
      <c r="D283" s="1">
        <v>19571</v>
      </c>
      <c r="E283" s="1" t="s">
        <v>1121</v>
      </c>
      <c r="F283" s="1" t="s">
        <v>1121</v>
      </c>
      <c r="K283" s="1" t="str">
        <f t="shared" si="16"/>
        <v>['Р4-01-1..3 ', '110', '15', '19571', '-'],</v>
      </c>
    </row>
    <row r="284" spans="1:11" x14ac:dyDescent="0.25">
      <c r="A284" s="1" t="s">
        <v>1428</v>
      </c>
      <c r="B284" s="1">
        <v>110</v>
      </c>
      <c r="C284" s="1">
        <v>25</v>
      </c>
      <c r="D284" s="1">
        <v>19571</v>
      </c>
      <c r="E284" s="1" t="s">
        <v>1121</v>
      </c>
      <c r="F284" s="1">
        <v>147661</v>
      </c>
      <c r="K284" s="1" t="str">
        <f t="shared" si="16"/>
        <v>['Р4-02-1..3 ', '110', '25', '19571', '-'],</v>
      </c>
    </row>
    <row r="285" spans="1:11" x14ac:dyDescent="0.25">
      <c r="A285" s="1" t="s">
        <v>1524</v>
      </c>
      <c r="B285" s="1">
        <v>110</v>
      </c>
      <c r="C285" s="1">
        <v>38</v>
      </c>
      <c r="D285" s="1">
        <v>31325</v>
      </c>
      <c r="E285" s="1" t="s">
        <v>1121</v>
      </c>
      <c r="F285" s="1" t="s">
        <v>1121</v>
      </c>
      <c r="K285" s="1" t="str">
        <f t="shared" si="16"/>
        <v>['Р4-03-1..3 ', '110', '38', '31325', '-'],</v>
      </c>
    </row>
    <row r="286" spans="1:11" x14ac:dyDescent="0.25">
      <c r="A286" s="1" t="s">
        <v>1609</v>
      </c>
      <c r="B286" s="1">
        <v>110</v>
      </c>
      <c r="C286" s="1" t="s">
        <v>1290</v>
      </c>
      <c r="D286" s="1">
        <v>34264</v>
      </c>
      <c r="E286" s="1" t="s">
        <v>1121</v>
      </c>
      <c r="F286" s="1">
        <v>193991</v>
      </c>
      <c r="K286" s="1" t="str">
        <f t="shared" si="16"/>
        <v>['Р4-04-1..3 ', '110', '50-52 ', '34264', '-'],</v>
      </c>
    </row>
    <row r="287" spans="1:11" x14ac:dyDescent="0.25">
      <c r="A287" s="1" t="s">
        <v>1688</v>
      </c>
      <c r="B287" s="1">
        <v>110</v>
      </c>
      <c r="C287" s="1">
        <v>125</v>
      </c>
      <c r="D287" s="1" t="s">
        <v>1121</v>
      </c>
      <c r="E287" s="1" t="s">
        <v>1121</v>
      </c>
      <c r="F287" s="1">
        <v>290218</v>
      </c>
      <c r="K287" s="1" t="str">
        <f t="shared" si="16"/>
        <v>['Р4-05-1..3 ', '110', '125', '-', '-'],</v>
      </c>
    </row>
    <row r="288" spans="1:11" x14ac:dyDescent="0.25">
      <c r="A288" s="1" t="s">
        <v>1771</v>
      </c>
      <c r="B288" s="1">
        <v>220</v>
      </c>
      <c r="C288" s="1">
        <v>15</v>
      </c>
      <c r="D288" s="1" t="s">
        <v>1121</v>
      </c>
      <c r="E288" s="1" t="s">
        <v>1121</v>
      </c>
      <c r="F288" s="1">
        <v>146516</v>
      </c>
      <c r="K288" s="1" t="str">
        <f t="shared" si="16"/>
        <v>['Р4-06-1..3 ', '220', '15', '-', '-'],</v>
      </c>
    </row>
    <row r="289" spans="1:11" x14ac:dyDescent="0.25">
      <c r="A289" s="1" t="s">
        <v>1842</v>
      </c>
      <c r="B289" s="1">
        <v>220</v>
      </c>
      <c r="C289" s="1" t="s">
        <v>1276</v>
      </c>
      <c r="D289" s="1">
        <v>31448</v>
      </c>
      <c r="E289" s="1" t="s">
        <v>1121</v>
      </c>
      <c r="F289" s="1">
        <v>147661</v>
      </c>
      <c r="K289" s="1" t="str">
        <f t="shared" si="16"/>
        <v>['Р4-07-1..3 ', '220', '20-25 ', '31448', '-'],</v>
      </c>
    </row>
    <row r="290" spans="1:11" x14ac:dyDescent="0.25">
      <c r="A290" s="1" t="s">
        <v>1902</v>
      </c>
      <c r="B290" s="1">
        <v>220</v>
      </c>
      <c r="C290" s="1">
        <v>30</v>
      </c>
      <c r="D290" s="1" t="s">
        <v>1121</v>
      </c>
      <c r="E290" s="1" t="s">
        <v>1121</v>
      </c>
      <c r="F290" s="1">
        <v>156578</v>
      </c>
      <c r="K290" s="1" t="str">
        <f t="shared" si="16"/>
        <v>['Р4-08-1..3 ', '220', '30', '-', '-'],</v>
      </c>
    </row>
    <row r="291" spans="1:11" x14ac:dyDescent="0.25">
      <c r="A291" s="1" t="s">
        <v>1961</v>
      </c>
      <c r="B291" s="1">
        <v>220</v>
      </c>
      <c r="C291" s="1" t="s">
        <v>1290</v>
      </c>
      <c r="D291" s="1">
        <v>42347</v>
      </c>
      <c r="E291" s="1" t="s">
        <v>1121</v>
      </c>
      <c r="F291" s="1">
        <v>193990</v>
      </c>
      <c r="K291" s="1" t="str">
        <f t="shared" si="16"/>
        <v>['Р4-09-1..3 ', '220', '50-52 ', '42347', '-'],</v>
      </c>
    </row>
    <row r="292" spans="1:11" x14ac:dyDescent="0.25">
      <c r="A292" s="1" t="s">
        <v>1237</v>
      </c>
      <c r="B292" s="1">
        <v>220</v>
      </c>
      <c r="C292" s="1">
        <v>63</v>
      </c>
      <c r="D292" s="1" t="s">
        <v>1121</v>
      </c>
      <c r="E292" s="1" t="s">
        <v>1121</v>
      </c>
      <c r="F292" s="1">
        <v>199335</v>
      </c>
      <c r="K292" s="1" t="str">
        <f t="shared" si="16"/>
        <v>['Р4-10-1..3 ', '220', '63', '-', '-'],</v>
      </c>
    </row>
    <row r="293" spans="1:11" x14ac:dyDescent="0.25">
      <c r="A293" s="1" t="s">
        <v>1329</v>
      </c>
      <c r="B293" s="1">
        <v>220</v>
      </c>
      <c r="C293" s="1" t="s">
        <v>1139</v>
      </c>
      <c r="D293" s="1">
        <v>56312</v>
      </c>
      <c r="E293" s="1">
        <v>94263</v>
      </c>
      <c r="F293" s="1" t="s">
        <v>1121</v>
      </c>
      <c r="K293" s="1" t="str">
        <f t="shared" si="16"/>
        <v>['Р4-11-1..3 ', '220', '75 -78 ', '56312', '94263'],</v>
      </c>
    </row>
    <row r="294" spans="1:11" x14ac:dyDescent="0.25">
      <c r="A294" s="1" t="s">
        <v>1429</v>
      </c>
      <c r="B294" s="1">
        <v>220</v>
      </c>
      <c r="C294" s="1">
        <v>100</v>
      </c>
      <c r="D294" s="1">
        <v>68007</v>
      </c>
      <c r="E294" s="1" t="s">
        <v>1121</v>
      </c>
      <c r="F294" s="1">
        <v>264776</v>
      </c>
      <c r="K294" s="1" t="str">
        <f t="shared" si="16"/>
        <v>['Р4-12-1..3 ', '220', '100', '68007', '-'],</v>
      </c>
    </row>
    <row r="295" spans="1:11" x14ac:dyDescent="0.25">
      <c r="A295" s="1" t="s">
        <v>1525</v>
      </c>
      <c r="B295" s="1">
        <v>220</v>
      </c>
      <c r="C295" s="1">
        <v>110</v>
      </c>
      <c r="D295" s="1" t="s">
        <v>1121</v>
      </c>
      <c r="E295" s="1" t="s">
        <v>1121</v>
      </c>
      <c r="F295" s="1">
        <v>312903</v>
      </c>
      <c r="K295" s="1" t="str">
        <f t="shared" si="16"/>
        <v>['Р4-13-1..3 ', '220', '110', '-', '-'],</v>
      </c>
    </row>
    <row r="296" spans="1:11" x14ac:dyDescent="0.25">
      <c r="A296" s="1" t="s">
        <v>1610</v>
      </c>
      <c r="B296" s="1">
        <v>330</v>
      </c>
      <c r="C296" s="1" t="s">
        <v>2006</v>
      </c>
      <c r="D296" s="1" t="s">
        <v>1121</v>
      </c>
      <c r="E296" s="1">
        <v>206933</v>
      </c>
      <c r="F296" s="1">
        <v>446494</v>
      </c>
      <c r="K296" s="1" t="str">
        <f t="shared" si="16"/>
        <v>['Р4-14-1..3 ', '330', '180 (3×60) ', '-', '206933'],</v>
      </c>
    </row>
    <row r="297" spans="1:11" x14ac:dyDescent="0.25">
      <c r="A297" s="1" t="s">
        <v>1689</v>
      </c>
      <c r="B297" s="1">
        <v>500</v>
      </c>
      <c r="C297" s="1" t="s">
        <v>2006</v>
      </c>
      <c r="D297" s="1" t="s">
        <v>1121</v>
      </c>
      <c r="E297" s="1">
        <v>206933</v>
      </c>
      <c r="F297" s="1">
        <v>555523</v>
      </c>
      <c r="K297" s="1" t="str">
        <f t="shared" si="16"/>
        <v>['Р4-15-1..3 ', '500', '180 (3×60) ', '-', '206933'],</v>
      </c>
    </row>
    <row r="298" spans="1:11" x14ac:dyDescent="0.25">
      <c r="A298" s="1" t="s">
        <v>1772</v>
      </c>
      <c r="B298" s="1">
        <v>750</v>
      </c>
      <c r="C298" s="1" t="s">
        <v>2007</v>
      </c>
      <c r="D298" s="1" t="s">
        <v>1121</v>
      </c>
      <c r="E298" s="1">
        <v>246964</v>
      </c>
      <c r="F298" s="1" t="s">
        <v>1121</v>
      </c>
      <c r="K298" s="1" t="str">
        <f>CONCATENATE("['",A298,"'",", ","'",B298,"'",", ","'",C298,"'",", ","'",D298,"'",", ","'",E298,"']],")</f>
        <v>['Р4-16-1..3 ', '750', '330 (3×110) ', '-', '246964']],</v>
      </c>
    </row>
    <row r="300" spans="1:11" x14ac:dyDescent="0.25">
      <c r="A300" s="1" t="s">
        <v>4</v>
      </c>
      <c r="B300" s="1" t="s">
        <v>2028</v>
      </c>
      <c r="C300" s="1" t="s">
        <v>6</v>
      </c>
      <c r="K300" s="1" t="str">
        <f>CONCATENATE("[['",A300,"'",", ","'",B300,"'",", ","'",C300,"'],")</f>
        <v>[['Номер расценок', 'Наименование (тип)', 'Норматив цены'],</v>
      </c>
    </row>
    <row r="301" spans="1:11" x14ac:dyDescent="0.25">
      <c r="A301" s="1" t="s">
        <v>49</v>
      </c>
      <c r="B301" s="1" t="s">
        <v>50</v>
      </c>
      <c r="C301" s="1">
        <v>386</v>
      </c>
      <c r="K301" s="1" t="str">
        <f>CONCATENATE("['",A301,"'",", ","'",B301,"'",", ","'",C301,"'],")</f>
        <v>['Р5-01 ', 'БСК (установка конденсаторная) ', '386'],</v>
      </c>
    </row>
    <row r="302" spans="1:11" x14ac:dyDescent="0.25">
      <c r="A302" s="1" t="s">
        <v>51</v>
      </c>
      <c r="B302" s="1" t="s">
        <v>52</v>
      </c>
      <c r="C302" s="1">
        <v>1158</v>
      </c>
      <c r="K302" s="1" t="str">
        <f>CONCATENATE("['",A302,"'",", ","'",B302,"'",", ","'",C302,"']],")</f>
        <v>['Р5-02 ', 'ШР (компенсирующий реактор) ', '1158']],</v>
      </c>
    </row>
    <row r="303" spans="1:11" x14ac:dyDescent="0.25">
      <c r="A303" s="1" t="s">
        <v>53</v>
      </c>
      <c r="B303" s="1" t="s">
        <v>54</v>
      </c>
      <c r="C303" s="1">
        <v>3336</v>
      </c>
    </row>
    <row r="305" spans="1:11" x14ac:dyDescent="0.25">
      <c r="A305" s="1" t="s">
        <v>4</v>
      </c>
      <c r="B305" s="1" t="s">
        <v>33</v>
      </c>
      <c r="C305" s="1" t="s">
        <v>2003</v>
      </c>
      <c r="D305" s="1" t="s">
        <v>1121</v>
      </c>
      <c r="K305" s="1" t="str">
        <f>CONCATENATE("[['",A305,"'",", ","'",B305,"'",", ","'",C305,"'",", ","'",D305,"'],")</f>
        <v>[['Номер расценок', 'Мощность, кВА ', 'Норматив цены для отдельных элементов в составе расценки', '-'],</v>
      </c>
    </row>
    <row r="306" spans="1:11" x14ac:dyDescent="0.25">
      <c r="A306" s="1" t="s">
        <v>1121</v>
      </c>
      <c r="B306" s="1" t="s">
        <v>1121</v>
      </c>
      <c r="C306" s="1">
        <v>1</v>
      </c>
      <c r="D306" s="1">
        <v>2</v>
      </c>
      <c r="K306" s="1" t="str">
        <f>CONCATENATE("['",A306,"'",", ","'",B306,"'",", ","'",C306,"'",", ","'",D306,"'],")</f>
        <v>['-', '-', '1', '2'],</v>
      </c>
    </row>
    <row r="307" spans="1:11" x14ac:dyDescent="0.25">
      <c r="A307" s="1" t="s">
        <v>1121</v>
      </c>
      <c r="B307" s="1" t="s">
        <v>1121</v>
      </c>
      <c r="C307" s="1" t="s">
        <v>55</v>
      </c>
      <c r="D307" s="1" t="s">
        <v>1121</v>
      </c>
      <c r="K307" s="1" t="str">
        <f t="shared" ref="K307:K319" si="17">CONCATENATE("['",A307,"'",", ","'",B307,"'",", ","'",C307,"'",", ","'",D307,"'],")</f>
        <v>['-', '-', 'Количество трансформаторов, шт. ', '-'],</v>
      </c>
    </row>
    <row r="308" spans="1:11" x14ac:dyDescent="0.25">
      <c r="A308" s="1" t="s">
        <v>1121</v>
      </c>
      <c r="B308" s="1" t="s">
        <v>1121</v>
      </c>
      <c r="C308" s="1">
        <v>1</v>
      </c>
      <c r="D308" s="1">
        <v>2</v>
      </c>
      <c r="K308" s="1" t="str">
        <f t="shared" si="17"/>
        <v>['-', '-', '1', '2'],</v>
      </c>
    </row>
    <row r="309" spans="1:11" x14ac:dyDescent="0.25">
      <c r="A309" s="1" t="s">
        <v>1330</v>
      </c>
      <c r="B309" s="1">
        <v>25</v>
      </c>
      <c r="C309" s="1">
        <v>648</v>
      </c>
      <c r="D309" s="1">
        <v>1698</v>
      </c>
      <c r="K309" s="1" t="str">
        <f t="shared" si="17"/>
        <v>['Э1-01-1..2 ', '25', '648', '1698'],</v>
      </c>
    </row>
    <row r="310" spans="1:11" x14ac:dyDescent="0.25">
      <c r="A310" s="1" t="s">
        <v>1430</v>
      </c>
      <c r="B310" s="1">
        <v>40</v>
      </c>
      <c r="C310" s="1">
        <v>656</v>
      </c>
      <c r="D310" s="1">
        <v>1890</v>
      </c>
      <c r="K310" s="1" t="str">
        <f t="shared" si="17"/>
        <v>['Э1-02-1..2 ', '40', '656', '1890'],</v>
      </c>
    </row>
    <row r="311" spans="1:11" x14ac:dyDescent="0.25">
      <c r="A311" s="1" t="s">
        <v>1526</v>
      </c>
      <c r="B311" s="1">
        <v>63</v>
      </c>
      <c r="C311" s="1">
        <v>675</v>
      </c>
      <c r="D311" s="1">
        <v>2009</v>
      </c>
      <c r="K311" s="1" t="str">
        <f t="shared" si="17"/>
        <v>['Э1-03-1..2 ', '63', '675', '2009'],</v>
      </c>
    </row>
    <row r="312" spans="1:11" x14ac:dyDescent="0.25">
      <c r="A312" s="1" t="s">
        <v>1611</v>
      </c>
      <c r="B312" s="1">
        <v>100</v>
      </c>
      <c r="C312" s="1">
        <v>710</v>
      </c>
      <c r="D312" s="1">
        <v>2153</v>
      </c>
      <c r="K312" s="1" t="str">
        <f t="shared" si="17"/>
        <v>['Э1-04-1..2 ', '100', '710', '2153'],</v>
      </c>
    </row>
    <row r="313" spans="1:11" x14ac:dyDescent="0.25">
      <c r="A313" s="1" t="s">
        <v>1690</v>
      </c>
      <c r="B313" s="1">
        <v>160</v>
      </c>
      <c r="C313" s="1">
        <v>750</v>
      </c>
      <c r="D313" s="1">
        <v>2225</v>
      </c>
      <c r="K313" s="1" t="str">
        <f t="shared" si="17"/>
        <v>['Э1-05-1..2 ', '160', '750', '2225'],</v>
      </c>
    </row>
    <row r="314" spans="1:11" x14ac:dyDescent="0.25">
      <c r="A314" s="1" t="s">
        <v>1773</v>
      </c>
      <c r="B314" s="1">
        <v>250</v>
      </c>
      <c r="C314" s="1">
        <v>800</v>
      </c>
      <c r="D314" s="1">
        <v>2728</v>
      </c>
      <c r="K314" s="1" t="str">
        <f t="shared" si="17"/>
        <v>['Э1-06-1..2 ', '250', '800', '2728'],</v>
      </c>
    </row>
    <row r="315" spans="1:11" x14ac:dyDescent="0.25">
      <c r="A315" s="1" t="s">
        <v>1843</v>
      </c>
      <c r="B315" s="1">
        <v>400</v>
      </c>
      <c r="C315" s="1">
        <v>1025</v>
      </c>
      <c r="D315" s="1">
        <v>2824</v>
      </c>
      <c r="K315" s="1" t="str">
        <f t="shared" si="17"/>
        <v>['Э1-07-1..2 ', '400', '1025', '2824'],</v>
      </c>
    </row>
    <row r="316" spans="1:11" x14ac:dyDescent="0.25">
      <c r="A316" s="1" t="s">
        <v>1903</v>
      </c>
      <c r="B316" s="1">
        <v>630</v>
      </c>
      <c r="C316" s="1">
        <v>2153</v>
      </c>
      <c r="D316" s="1">
        <v>2944</v>
      </c>
      <c r="K316" s="1" t="str">
        <f t="shared" si="17"/>
        <v>['Э1-08-1..2 ', '630', '2153', '2944'],</v>
      </c>
    </row>
    <row r="317" spans="1:11" x14ac:dyDescent="0.25">
      <c r="A317" s="1" t="s">
        <v>1962</v>
      </c>
      <c r="B317" s="1">
        <v>1000</v>
      </c>
      <c r="C317" s="1">
        <v>2297</v>
      </c>
      <c r="D317" s="1">
        <v>3232</v>
      </c>
      <c r="K317" s="1" t="str">
        <f t="shared" si="17"/>
        <v>['Э1-09-1..2 ', '1000', '2297', '3232'],</v>
      </c>
    </row>
    <row r="318" spans="1:11" x14ac:dyDescent="0.25">
      <c r="A318" s="1" t="s">
        <v>1238</v>
      </c>
      <c r="B318" s="1">
        <v>1250</v>
      </c>
      <c r="C318" s="1">
        <v>2645</v>
      </c>
      <c r="D318" s="1" t="s">
        <v>1121</v>
      </c>
      <c r="K318" s="1" t="str">
        <f t="shared" si="17"/>
        <v>['Э1-10-1..2 ', '1250', '2645', '-'],</v>
      </c>
    </row>
    <row r="319" spans="1:11" x14ac:dyDescent="0.25">
      <c r="A319" s="1" t="s">
        <v>1331</v>
      </c>
      <c r="B319" s="1">
        <v>1600</v>
      </c>
      <c r="C319" s="1">
        <v>2812</v>
      </c>
      <c r="D319" s="1" t="s">
        <v>1121</v>
      </c>
      <c r="K319" s="1" t="str">
        <f t="shared" si="17"/>
        <v>['Э1-11-1..2 ', '1600', '2812', '-'],</v>
      </c>
    </row>
    <row r="320" spans="1:11" x14ac:dyDescent="0.25">
      <c r="A320" s="1" t="s">
        <v>1431</v>
      </c>
      <c r="B320" s="1">
        <v>2500</v>
      </c>
      <c r="C320" s="1">
        <v>3471</v>
      </c>
      <c r="D320" s="1" t="s">
        <v>1121</v>
      </c>
      <c r="K320" s="1" t="str">
        <f>CONCATENATE("['",A320,"'",", ","'",B320,"'",", ","'",C320,"'",", ","'",D320,"']],")</f>
        <v>['Э1-12-1..2 ', '2500', '3471', '-']],</v>
      </c>
    </row>
    <row r="322" spans="1:11" x14ac:dyDescent="0.25">
      <c r="A322" s="1" t="s">
        <v>4</v>
      </c>
      <c r="B322" s="1" t="s">
        <v>33</v>
      </c>
      <c r="C322" s="1" t="s">
        <v>36</v>
      </c>
      <c r="K322" s="1" t="str">
        <f>CONCATENATE("[['",A322,"'",", ","'",B322,"'",", ","'",C322,"'],")</f>
        <v>[['Номер расценок', 'Мощность, кВА ', 'Норматив цены '],</v>
      </c>
    </row>
    <row r="323" spans="1:11" x14ac:dyDescent="0.25">
      <c r="A323" s="1" t="s">
        <v>56</v>
      </c>
      <c r="B323" s="1">
        <v>16</v>
      </c>
      <c r="C323" s="1">
        <v>551</v>
      </c>
      <c r="K323" s="1" t="str">
        <f>CONCATENATE("['",A323,"'",", ","'",B323,"'",", ","'",C323,"'],")</f>
        <v>['Э2-01 ', '16', '551'],</v>
      </c>
    </row>
    <row r="324" spans="1:11" x14ac:dyDescent="0.25">
      <c r="A324" s="1" t="s">
        <v>57</v>
      </c>
      <c r="B324" s="1">
        <v>25</v>
      </c>
      <c r="C324" s="1">
        <v>573</v>
      </c>
      <c r="K324" s="1" t="str">
        <f t="shared" ref="K324:K327" si="18">CONCATENATE("['",A324,"'",", ","'",B324,"'",", ","'",C324,"'],")</f>
        <v>['Э2-02 ', '25', '573'],</v>
      </c>
    </row>
    <row r="325" spans="1:11" x14ac:dyDescent="0.25">
      <c r="A325" s="1" t="s">
        <v>58</v>
      </c>
      <c r="B325" s="1">
        <v>40</v>
      </c>
      <c r="C325" s="1">
        <v>590</v>
      </c>
      <c r="K325" s="1" t="str">
        <f t="shared" si="18"/>
        <v>['Э2-03 ', '40', '590'],</v>
      </c>
    </row>
    <row r="326" spans="1:11" x14ac:dyDescent="0.25">
      <c r="A326" s="1" t="s">
        <v>59</v>
      </c>
      <c r="B326" s="1">
        <v>63</v>
      </c>
      <c r="C326" s="1">
        <v>617</v>
      </c>
      <c r="K326" s="1" t="str">
        <f t="shared" si="18"/>
        <v>['Э2-04 ', '63', '617'],</v>
      </c>
    </row>
    <row r="327" spans="1:11" x14ac:dyDescent="0.25">
      <c r="A327" s="1" t="s">
        <v>60</v>
      </c>
      <c r="B327" s="1">
        <v>100</v>
      </c>
      <c r="C327" s="1">
        <v>655</v>
      </c>
      <c r="K327" s="1" t="str">
        <f t="shared" si="18"/>
        <v>['Э2-05 ', '100', '655'],</v>
      </c>
    </row>
    <row r="328" spans="1:11" x14ac:dyDescent="0.25">
      <c r="A328" s="1" t="s">
        <v>61</v>
      </c>
      <c r="B328" s="1">
        <v>160</v>
      </c>
      <c r="C328" s="1">
        <v>703</v>
      </c>
      <c r="K328" s="1" t="str">
        <f>CONCATENATE("['",A328,"'",", ","'",B328,"'",", ","'",C328,"']],")</f>
        <v>['Э2-06 ', '160', '703']],</v>
      </c>
    </row>
    <row r="329" spans="1:11" x14ac:dyDescent="0.25">
      <c r="A329" s="1" t="s">
        <v>62</v>
      </c>
      <c r="B329" s="1">
        <v>250</v>
      </c>
      <c r="C329" s="1">
        <v>775</v>
      </c>
    </row>
    <row r="331" spans="1:11" x14ac:dyDescent="0.25">
      <c r="A331" s="1" t="s">
        <v>4</v>
      </c>
      <c r="B331" s="1" t="s">
        <v>33</v>
      </c>
      <c r="C331" s="1" t="s">
        <v>2003</v>
      </c>
      <c r="D331" s="1" t="s">
        <v>1121</v>
      </c>
      <c r="K331" s="1" t="str">
        <f>CONCATENATE("[['",A331,"'",", ","'",B331,"'",", ","'",C331,"'",", ","'",D331,"'],")</f>
        <v>[['Номер расценок', 'Мощность, кВА ', 'Норматив цены для отдельных элементов в составе расценки', '-'],</v>
      </c>
    </row>
    <row r="332" spans="1:11" x14ac:dyDescent="0.25">
      <c r="A332" s="1" t="s">
        <v>1121</v>
      </c>
      <c r="B332" s="1" t="s">
        <v>1121</v>
      </c>
      <c r="C332" s="1">
        <v>1</v>
      </c>
      <c r="D332" s="1">
        <v>2</v>
      </c>
      <c r="K332" s="1" t="str">
        <f>CONCATENATE("['",A332,"'",", ","'",B332,"'",", ","'",C332,"'",", ","'",D332,"'],")</f>
        <v>['-', '-', '1', '2'],</v>
      </c>
    </row>
    <row r="333" spans="1:11" x14ac:dyDescent="0.25">
      <c r="A333" s="1" t="s">
        <v>1121</v>
      </c>
      <c r="B333" s="1" t="s">
        <v>1121</v>
      </c>
      <c r="C333" s="1" t="s">
        <v>55</v>
      </c>
      <c r="D333" s="1" t="s">
        <v>1121</v>
      </c>
      <c r="K333" s="1" t="str">
        <f t="shared" ref="K333:K347" si="19">CONCATENATE("['",A333,"'",", ","'",B333,"'",", ","'",C333,"'",", ","'",D333,"'],")</f>
        <v>['-', '-', 'Количество трансформаторов, шт. ', '-'],</v>
      </c>
    </row>
    <row r="334" spans="1:11" x14ac:dyDescent="0.25">
      <c r="A334" s="1" t="s">
        <v>1121</v>
      </c>
      <c r="B334" s="1" t="s">
        <v>1121</v>
      </c>
      <c r="C334" s="1">
        <v>1</v>
      </c>
      <c r="D334" s="1">
        <v>2</v>
      </c>
      <c r="K334" s="1" t="str">
        <f t="shared" si="19"/>
        <v>['-', '-', '1', '2'],</v>
      </c>
    </row>
    <row r="335" spans="1:11" x14ac:dyDescent="0.25">
      <c r="A335" s="1" t="s">
        <v>1332</v>
      </c>
      <c r="B335" s="1">
        <v>25</v>
      </c>
      <c r="C335" s="1">
        <v>3493</v>
      </c>
      <c r="D335" s="1">
        <v>3738</v>
      </c>
      <c r="K335" s="1" t="str">
        <f t="shared" si="19"/>
        <v>['Э3-01-1..2 ', '25', '3493', '3738'],</v>
      </c>
    </row>
    <row r="336" spans="1:11" x14ac:dyDescent="0.25">
      <c r="A336" s="1" t="s">
        <v>1432</v>
      </c>
      <c r="B336" s="1">
        <v>40</v>
      </c>
      <c r="C336" s="1">
        <v>3627</v>
      </c>
      <c r="D336" s="1">
        <v>4007</v>
      </c>
      <c r="K336" s="1" t="str">
        <f t="shared" si="19"/>
        <v>['Э3-02-1..2 ', '40', '3627', '4007'],</v>
      </c>
    </row>
    <row r="337" spans="1:11" x14ac:dyDescent="0.25">
      <c r="A337" s="1" t="s">
        <v>1527</v>
      </c>
      <c r="B337" s="1">
        <v>63</v>
      </c>
      <c r="C337" s="1">
        <v>3689</v>
      </c>
      <c r="D337" s="1">
        <v>4129</v>
      </c>
      <c r="K337" s="1" t="str">
        <f t="shared" si="19"/>
        <v>['Э3-03-1..2 ', '63', '3689', '4129'],</v>
      </c>
    </row>
    <row r="338" spans="1:11" x14ac:dyDescent="0.25">
      <c r="A338" s="1" t="s">
        <v>1612</v>
      </c>
      <c r="B338" s="1">
        <v>100</v>
      </c>
      <c r="C338" s="1">
        <v>3762</v>
      </c>
      <c r="D338" s="1">
        <v>4276</v>
      </c>
      <c r="K338" s="1" t="str">
        <f t="shared" si="19"/>
        <v>['Э3-04-1..2 ', '100', '3762', '4276'],</v>
      </c>
    </row>
    <row r="339" spans="1:11" x14ac:dyDescent="0.25">
      <c r="A339" s="1" t="s">
        <v>1691</v>
      </c>
      <c r="B339" s="1">
        <v>160</v>
      </c>
      <c r="C339" s="1">
        <v>5023</v>
      </c>
      <c r="D339" s="1">
        <v>5574</v>
      </c>
      <c r="K339" s="1" t="str">
        <f t="shared" si="19"/>
        <v>['Э3-05-1..2 ', '160', '5023', '5574'],</v>
      </c>
    </row>
    <row r="340" spans="1:11" x14ac:dyDescent="0.25">
      <c r="A340" s="1" t="s">
        <v>1774</v>
      </c>
      <c r="B340" s="1">
        <v>250</v>
      </c>
      <c r="C340" s="1">
        <v>5097</v>
      </c>
      <c r="D340" s="1">
        <v>5721</v>
      </c>
      <c r="K340" s="1" t="str">
        <f t="shared" si="19"/>
        <v>['Э3-06-1..2 ', '250', '5097', '5721'],</v>
      </c>
    </row>
    <row r="341" spans="1:11" x14ac:dyDescent="0.25">
      <c r="A341" s="1" t="s">
        <v>1844</v>
      </c>
      <c r="B341" s="1">
        <v>400</v>
      </c>
      <c r="C341" s="1">
        <v>5146</v>
      </c>
      <c r="D341" s="1">
        <v>5819</v>
      </c>
      <c r="K341" s="1" t="str">
        <f t="shared" si="19"/>
        <v>['Э3-07-1..2 ', '400', '5146', '5819'],</v>
      </c>
    </row>
    <row r="342" spans="1:11" x14ac:dyDescent="0.25">
      <c r="A342" s="1" t="s">
        <v>1904</v>
      </c>
      <c r="B342" s="1">
        <v>630</v>
      </c>
      <c r="C342" s="1">
        <v>6432</v>
      </c>
      <c r="D342" s="1">
        <v>7166</v>
      </c>
      <c r="K342" s="1" t="str">
        <f t="shared" si="19"/>
        <v>['Э3-08-1..2 ', '630', '6432', '7166'],</v>
      </c>
    </row>
    <row r="343" spans="1:11" x14ac:dyDescent="0.25">
      <c r="A343" s="1" t="s">
        <v>1963</v>
      </c>
      <c r="B343" s="1">
        <v>1000</v>
      </c>
      <c r="C343" s="1">
        <v>6701</v>
      </c>
      <c r="D343" s="1">
        <v>7583</v>
      </c>
      <c r="K343" s="1" t="str">
        <f t="shared" si="19"/>
        <v>['Э3-09-1..2 ', '1000', '6701', '7583'],</v>
      </c>
    </row>
    <row r="344" spans="1:11" x14ac:dyDescent="0.25">
      <c r="A344" s="1" t="s">
        <v>1239</v>
      </c>
      <c r="B344" s="1">
        <v>1250</v>
      </c>
      <c r="C344" s="1">
        <v>6811</v>
      </c>
      <c r="D344" s="1">
        <v>7803</v>
      </c>
      <c r="K344" s="1" t="str">
        <f t="shared" si="19"/>
        <v>['Э3-10-1..2 ', '1250', '6811', '7803'],</v>
      </c>
    </row>
    <row r="345" spans="1:11" x14ac:dyDescent="0.25">
      <c r="A345" s="1" t="s">
        <v>1333</v>
      </c>
      <c r="B345" s="1">
        <v>1600</v>
      </c>
      <c r="C345" s="1">
        <v>8207</v>
      </c>
      <c r="D345" s="1">
        <v>9616</v>
      </c>
      <c r="K345" s="1" t="str">
        <f t="shared" si="19"/>
        <v>['Э3-11-1..2 ', '1600', '8207', '9616'],</v>
      </c>
    </row>
    <row r="346" spans="1:11" x14ac:dyDescent="0.25">
      <c r="A346" s="1" t="s">
        <v>1433</v>
      </c>
      <c r="B346" s="1">
        <v>2500</v>
      </c>
      <c r="C346" s="1">
        <v>9861</v>
      </c>
      <c r="D346" s="1">
        <v>11697</v>
      </c>
      <c r="K346" s="1" t="str">
        <f t="shared" si="19"/>
        <v>['Э3-12-1..2 ', '2500', '9861', '11697'],</v>
      </c>
    </row>
    <row r="347" spans="1:11" x14ac:dyDescent="0.25">
      <c r="A347" s="1" t="s">
        <v>1528</v>
      </c>
      <c r="B347" s="1">
        <v>3150</v>
      </c>
      <c r="C347" s="1" t="s">
        <v>1121</v>
      </c>
      <c r="D347" s="1">
        <v>13167</v>
      </c>
      <c r="K347" s="1" t="str">
        <f t="shared" si="19"/>
        <v>['Э3-13-1..2 ', '3150', '-', '13167'],</v>
      </c>
    </row>
    <row r="348" spans="1:11" x14ac:dyDescent="0.25">
      <c r="A348" s="1" t="s">
        <v>1613</v>
      </c>
      <c r="B348" s="1">
        <v>4000</v>
      </c>
      <c r="C348" s="1" t="s">
        <v>1121</v>
      </c>
      <c r="D348" s="1">
        <v>14147</v>
      </c>
      <c r="K348" s="1" t="str">
        <f>CONCATENATE("['",A348,"'",", ","'",B348,"'",", ","'",C348,"'",", ","'",D348,"']],")</f>
        <v>['Э3-14-1..2 ', '4000', '-', '14147']],</v>
      </c>
    </row>
    <row r="350" spans="1:11" x14ac:dyDescent="0.25">
      <c r="A350" s="1" t="s">
        <v>4</v>
      </c>
      <c r="B350" s="1" t="s">
        <v>63</v>
      </c>
      <c r="C350" s="1" t="s">
        <v>36</v>
      </c>
      <c r="D350" s="1" t="s">
        <v>1121</v>
      </c>
      <c r="K350" s="1" t="str">
        <f>CONCATENATE("[['",A350,"'",", ","'",B350,"'",", ","'",C350,"'",", ","'",D350,"'],")</f>
        <v>[['Номер расценок', 'Наименование, тип ', 'Норматив цены ', '-'],</v>
      </c>
    </row>
    <row r="351" spans="1:11" x14ac:dyDescent="0.25">
      <c r="A351" s="1" t="s">
        <v>64</v>
      </c>
      <c r="B351" s="1" t="s">
        <v>65</v>
      </c>
      <c r="C351" s="1">
        <v>1615</v>
      </c>
      <c r="K351" s="1" t="str">
        <f>CONCATENATE("['",A351,"'",", ","'",B351,"'",", ","'",C351,"'",", ","'",D351,"']],")</f>
        <v>['Э4-01 ', 'РП (СП, РТП) на 7 ячеек выключателей или ТП (РТП) с одним трансформатором ', '1615', '']],</v>
      </c>
    </row>
    <row r="353" spans="1:11" x14ac:dyDescent="0.25">
      <c r="A353" s="1" t="s">
        <v>4</v>
      </c>
      <c r="B353" s="1" t="s">
        <v>5</v>
      </c>
      <c r="C353" s="1" t="s">
        <v>0</v>
      </c>
      <c r="D353" s="1" t="s">
        <v>2003</v>
      </c>
      <c r="E353" s="1" t="s">
        <v>1121</v>
      </c>
      <c r="F353" s="1" t="s">
        <v>1121</v>
      </c>
      <c r="G353" s="1" t="s">
        <v>1121</v>
      </c>
      <c r="H353" s="1" t="s">
        <v>1121</v>
      </c>
      <c r="K353" s="1" t="str">
        <f>CONCATENATE("[['",A353,"'",", ","'",B353,"'",", ","'",C353,"'",", ","'",D353,"'",", ","'",E353,"'",", ","'",F353,"'",", ","'",G353,"'",", ","'",H353,"'],")</f>
        <v>[['Номер расценок', 'Напряжение, кВ', 'Номинальный ток, А ', 'Норматив цены для отдельных элементов в составе расценки', '-', '-', '-', '-'],</v>
      </c>
    </row>
    <row r="354" spans="1:11" x14ac:dyDescent="0.25">
      <c r="A354" s="1" t="s">
        <v>1121</v>
      </c>
      <c r="B354" s="1" t="s">
        <v>1121</v>
      </c>
      <c r="C354" s="1" t="s">
        <v>1121</v>
      </c>
      <c r="D354" s="1">
        <v>1</v>
      </c>
      <c r="E354" s="1">
        <v>2</v>
      </c>
      <c r="F354" s="1">
        <v>3</v>
      </c>
      <c r="G354" s="1">
        <v>4</v>
      </c>
      <c r="H354" s="1">
        <v>5</v>
      </c>
      <c r="K354" s="1" t="str">
        <f>CONCATENATE("['",A354,"'",", ","'",B354,"'",", ","'",C354,"'",", ","'",D354,"'",", ","'",E354,"'",", ","'",F354,"'",", ","'",G354,"'",", ","'",H354,"'],")</f>
        <v>['-', '-', '-', '1', '2', '3', '4', '5'],</v>
      </c>
    </row>
    <row r="355" spans="1:11" x14ac:dyDescent="0.25">
      <c r="A355" s="1" t="s">
        <v>1121</v>
      </c>
      <c r="B355" s="1" t="s">
        <v>1121</v>
      </c>
      <c r="C355" s="1" t="s">
        <v>1121</v>
      </c>
      <c r="D355" s="1" t="s">
        <v>1</v>
      </c>
      <c r="E355" s="1" t="s">
        <v>1121</v>
      </c>
      <c r="F355" s="1" t="s">
        <v>1121</v>
      </c>
      <c r="G355" s="1" t="s">
        <v>1121</v>
      </c>
      <c r="H355" s="1" t="s">
        <v>1121</v>
      </c>
      <c r="K355" s="1" t="str">
        <f t="shared" ref="K355:K367" si="20">CONCATENATE("['",A355,"'",", ","'",B355,"'",", ","'",C355,"'",", ","'",D355,"'",", ","'",E355,"'",", ","'",F355,"'",", ","'",G355,"'",", ","'",H355,"'],")</f>
        <v>['-', '-', '-', 'Номинальный ток отключения, кА ', '-', '-', '-', '-'],</v>
      </c>
    </row>
    <row r="356" spans="1:11" x14ac:dyDescent="0.25">
      <c r="A356" s="1" t="s">
        <v>1121</v>
      </c>
      <c r="B356" s="1" t="s">
        <v>1121</v>
      </c>
      <c r="C356" s="1" t="s">
        <v>1121</v>
      </c>
      <c r="D356" s="1">
        <v>20</v>
      </c>
      <c r="E356" s="1">
        <v>25</v>
      </c>
      <c r="F356" s="1" t="s">
        <v>3</v>
      </c>
      <c r="G356" s="1">
        <v>40</v>
      </c>
      <c r="H356" s="1">
        <v>50</v>
      </c>
      <c r="K356" s="1" t="str">
        <f t="shared" si="20"/>
        <v>['-', '-', '-', '20', '25', '31,5 ', '40', '50'],</v>
      </c>
    </row>
    <row r="357" spans="1:11" x14ac:dyDescent="0.25">
      <c r="A357" s="1" t="s">
        <v>1334</v>
      </c>
      <c r="B357" s="4" t="s">
        <v>1120</v>
      </c>
      <c r="C357" s="1">
        <v>1000</v>
      </c>
      <c r="D357" s="1">
        <v>928</v>
      </c>
      <c r="E357" s="1">
        <v>928</v>
      </c>
      <c r="F357" s="1">
        <v>928</v>
      </c>
      <c r="G357" s="1">
        <v>1261</v>
      </c>
      <c r="H357" s="1">
        <v>5742</v>
      </c>
      <c r="K357" s="1" t="str">
        <f t="shared" si="20"/>
        <v>['В8-01-1..5 ', '6-15', '1000', '928', '928', '928', '1261', '5742'],</v>
      </c>
    </row>
    <row r="358" spans="1:11" x14ac:dyDescent="0.25">
      <c r="A358" s="1" t="s">
        <v>1434</v>
      </c>
      <c r="B358" s="4" t="s">
        <v>1120</v>
      </c>
      <c r="C358" s="1">
        <v>1250</v>
      </c>
      <c r="D358" s="1">
        <v>964</v>
      </c>
      <c r="E358" s="1">
        <v>964</v>
      </c>
      <c r="F358" s="1">
        <v>964</v>
      </c>
      <c r="G358" s="1">
        <v>1483</v>
      </c>
      <c r="H358" s="1">
        <v>5742</v>
      </c>
      <c r="K358" s="1" t="str">
        <f t="shared" si="20"/>
        <v>['В8-02-1..5 ', '6-15', '1250', '964', '964', '964', '1483', '5742'],</v>
      </c>
    </row>
    <row r="359" spans="1:11" x14ac:dyDescent="0.25">
      <c r="A359" s="1" t="s">
        <v>1529</v>
      </c>
      <c r="B359" s="4" t="s">
        <v>1120</v>
      </c>
      <c r="C359" s="1">
        <v>1600</v>
      </c>
      <c r="D359" s="1">
        <v>964</v>
      </c>
      <c r="E359" s="1">
        <v>964</v>
      </c>
      <c r="F359" s="1">
        <v>964</v>
      </c>
      <c r="G359" s="1">
        <v>1483</v>
      </c>
      <c r="H359" s="1">
        <v>5936</v>
      </c>
      <c r="K359" s="1" t="str">
        <f t="shared" si="20"/>
        <v>['В8-03-1..5 ', '6-15', '1600', '964', '964', '964', '1483', '5936'],</v>
      </c>
    </row>
    <row r="360" spans="1:11" x14ac:dyDescent="0.25">
      <c r="A360" s="1" t="s">
        <v>1614</v>
      </c>
      <c r="B360" s="4" t="s">
        <v>1120</v>
      </c>
      <c r="C360" s="1">
        <v>2000</v>
      </c>
      <c r="D360" s="1">
        <v>1000</v>
      </c>
      <c r="E360" s="1">
        <v>1000</v>
      </c>
      <c r="F360" s="1">
        <v>1000</v>
      </c>
      <c r="G360" s="1">
        <v>1649</v>
      </c>
      <c r="H360" s="1">
        <v>6129</v>
      </c>
      <c r="K360" s="1" t="str">
        <f t="shared" si="20"/>
        <v>['В8-04-1..5 ', '6-15', '2000', '1000', '1000', '1000', '1649', '6129'],</v>
      </c>
    </row>
    <row r="361" spans="1:11" x14ac:dyDescent="0.25">
      <c r="A361" s="1" t="s">
        <v>1692</v>
      </c>
      <c r="B361" s="4" t="s">
        <v>1120</v>
      </c>
      <c r="C361" s="1">
        <v>2500</v>
      </c>
      <c r="D361" s="1">
        <v>1487</v>
      </c>
      <c r="E361" s="1">
        <v>1487</v>
      </c>
      <c r="F361" s="1">
        <v>1487</v>
      </c>
      <c r="G361" s="1">
        <v>1897</v>
      </c>
      <c r="H361" s="1">
        <v>6247</v>
      </c>
      <c r="K361" s="1" t="str">
        <f t="shared" si="20"/>
        <v>['В8-05-1..5 ', '6-15', '2500', '1487', '1487', '1487', '1897', '6247'],</v>
      </c>
    </row>
    <row r="362" spans="1:11" x14ac:dyDescent="0.25">
      <c r="A362" s="1" t="s">
        <v>1775</v>
      </c>
      <c r="B362" s="4" t="s">
        <v>1120</v>
      </c>
      <c r="C362" s="1">
        <v>3150</v>
      </c>
      <c r="D362" s="1">
        <v>1678</v>
      </c>
      <c r="E362" s="1">
        <v>1678</v>
      </c>
      <c r="F362" s="1">
        <v>1678</v>
      </c>
      <c r="G362" s="1">
        <v>2197</v>
      </c>
      <c r="H362" s="1">
        <v>6676</v>
      </c>
      <c r="K362" s="1" t="str">
        <f t="shared" si="20"/>
        <v>['В8-06-1..5 ', '6-15', '3150', '1678', '1678', '1678', '2197', '6676'],</v>
      </c>
    </row>
    <row r="363" spans="1:11" x14ac:dyDescent="0.25">
      <c r="A363" s="1" t="s">
        <v>1845</v>
      </c>
      <c r="B363" s="4" t="s">
        <v>1120</v>
      </c>
      <c r="C363" s="1">
        <v>4000</v>
      </c>
      <c r="D363" s="1">
        <v>1879</v>
      </c>
      <c r="E363" s="1">
        <v>1879</v>
      </c>
      <c r="F363" s="1">
        <v>1879</v>
      </c>
      <c r="G363" s="1">
        <v>2197</v>
      </c>
      <c r="H363" s="1">
        <v>6740</v>
      </c>
      <c r="K363" s="1" t="str">
        <f t="shared" si="20"/>
        <v>['В8-07-1..5 ', '6-15', '4000', '1879', '1879', '1879', '2197', '6740'],</v>
      </c>
    </row>
    <row r="364" spans="1:11" x14ac:dyDescent="0.25">
      <c r="A364" s="1" t="s">
        <v>1905</v>
      </c>
      <c r="B364" s="1">
        <v>20</v>
      </c>
      <c r="C364" s="1">
        <v>1250</v>
      </c>
      <c r="D364" s="1">
        <v>4390</v>
      </c>
      <c r="E364" s="1">
        <v>6284</v>
      </c>
      <c r="F364" s="1">
        <v>6653</v>
      </c>
      <c r="G364" s="1">
        <v>6653</v>
      </c>
      <c r="H364" s="1">
        <v>6653</v>
      </c>
      <c r="K364" s="1" t="str">
        <f t="shared" si="20"/>
        <v>['В8-08-1..5 ', '20', '1250', '4390', '6284', '6653', '6653', '6653'],</v>
      </c>
    </row>
    <row r="365" spans="1:11" x14ac:dyDescent="0.25">
      <c r="A365" s="1" t="s">
        <v>1964</v>
      </c>
      <c r="B365" s="1">
        <v>20</v>
      </c>
      <c r="C365" s="1">
        <v>1600</v>
      </c>
      <c r="D365" s="1">
        <v>4792</v>
      </c>
      <c r="E365" s="1">
        <v>7185</v>
      </c>
      <c r="F365" s="1">
        <v>7394</v>
      </c>
      <c r="G365" s="1">
        <v>7394</v>
      </c>
      <c r="H365" s="1">
        <v>7394</v>
      </c>
      <c r="K365" s="1" t="str">
        <f t="shared" si="20"/>
        <v>['В8-09-1..5 ', '20', '1600', '4792', '7185', '7394', '7394', '7394'],</v>
      </c>
    </row>
    <row r="366" spans="1:11" x14ac:dyDescent="0.25">
      <c r="A366" s="1" t="s">
        <v>1240</v>
      </c>
      <c r="B366" s="1">
        <v>20</v>
      </c>
      <c r="C366" s="1">
        <v>2000</v>
      </c>
      <c r="D366" s="1">
        <v>4792</v>
      </c>
      <c r="E366" s="1">
        <v>7308</v>
      </c>
      <c r="F366" s="1">
        <v>7394</v>
      </c>
      <c r="G366" s="1">
        <v>7394</v>
      </c>
      <c r="H366" s="1">
        <v>7394</v>
      </c>
      <c r="K366" s="1" t="str">
        <f t="shared" si="20"/>
        <v>['В8-10-1..5 ', '20', '2000', '4792', '7308', '7394', '7394', '7394'],</v>
      </c>
    </row>
    <row r="367" spans="1:11" x14ac:dyDescent="0.25">
      <c r="A367" s="1" t="s">
        <v>1335</v>
      </c>
      <c r="B367" s="1">
        <v>20</v>
      </c>
      <c r="C367" s="1">
        <v>2500</v>
      </c>
      <c r="D367" s="1">
        <v>4792</v>
      </c>
      <c r="E367" s="1">
        <v>8451</v>
      </c>
      <c r="F367" s="1">
        <v>8451</v>
      </c>
      <c r="G367" s="1">
        <v>8451</v>
      </c>
      <c r="H367" s="1">
        <v>8451</v>
      </c>
      <c r="K367" s="1" t="str">
        <f t="shared" si="20"/>
        <v>['В8-11-1..5 ', '20', '2500', '4792', '8451', '8451', '8451', '8451'],</v>
      </c>
    </row>
    <row r="368" spans="1:11" x14ac:dyDescent="0.25">
      <c r="A368" s="1" t="s">
        <v>1435</v>
      </c>
      <c r="B368" s="1">
        <v>20</v>
      </c>
      <c r="C368" s="1">
        <v>3150</v>
      </c>
      <c r="D368" s="1">
        <v>5270</v>
      </c>
      <c r="E368" s="1">
        <v>8816</v>
      </c>
      <c r="F368" s="1">
        <v>8816</v>
      </c>
      <c r="G368" s="1">
        <v>8816</v>
      </c>
      <c r="H368" s="1">
        <v>8816</v>
      </c>
      <c r="K368" s="1" t="str">
        <f>CONCATENATE("['",A368,"'",", ","'",B368,"'",", ","'",C368,"'",", ","'",D368,"'",", ","'",E368,"'",", ","'",F368,"'",", ","'",G368,"'",", ","'",H368,"']],")</f>
        <v>['В8-12-1..5 ', '20', '3150', '5270', '8816', '8816', '8816', '8816']],</v>
      </c>
    </row>
    <row r="370" spans="1:11" x14ac:dyDescent="0.25">
      <c r="A370" s="1" t="s">
        <v>4</v>
      </c>
      <c r="B370" s="1" t="s">
        <v>66</v>
      </c>
      <c r="C370" s="1" t="s">
        <v>6</v>
      </c>
      <c r="K370" s="1" t="str">
        <f>CONCATENATE("[['",A370,"'",", ","'",B370,"'",", ","'",C370,"'],")</f>
        <v>[['Номер расценок', 'Субъект', 'Норматив цены'],</v>
      </c>
    </row>
    <row r="371" spans="1:11" x14ac:dyDescent="0.25">
      <c r="A371" s="1" t="s">
        <v>67</v>
      </c>
      <c r="B371" s="1" t="s">
        <v>68</v>
      </c>
      <c r="C371" s="1" t="s">
        <v>69</v>
      </c>
      <c r="K371" s="1" t="str">
        <f>CONCATENATE("['",A371,"'",", ","'",B371,"'",", ","'",C371,"'],")</f>
        <v>['Б1-01', 'г. Москва', '4,65'],</v>
      </c>
    </row>
    <row r="372" spans="1:11" x14ac:dyDescent="0.25">
      <c r="A372" s="1" t="s">
        <v>70</v>
      </c>
      <c r="B372" s="1" t="s">
        <v>71</v>
      </c>
      <c r="C372" s="1" t="s">
        <v>72</v>
      </c>
      <c r="K372" s="1" t="str">
        <f t="shared" ref="K372:K389" si="21">CONCATENATE("['",A372,"'",", ","'",B372,"'",", ","'",C372,"'],")</f>
        <v>['Б1-02', 'Московская, Ярославская, Воронежская, Липецкая, Владимирская, Тверская, Тульская, Калужская, Ивановская, Белгородская, Орловская, Рязанская, Смоленская, Тамбовская, Брянская, Курская, Костромская области', '2,51'],</v>
      </c>
    </row>
    <row r="373" spans="1:11" x14ac:dyDescent="0.25">
      <c r="A373" s="1" t="s">
        <v>73</v>
      </c>
      <c r="B373" s="1" t="s">
        <v>74</v>
      </c>
      <c r="C373" s="1" t="s">
        <v>75</v>
      </c>
      <c r="K373" s="1" t="str">
        <f t="shared" si="21"/>
        <v>['Б1-03', 'Республика Коми, Архангельская область, Ненецкий автономный округ', '6,85'],</v>
      </c>
    </row>
    <row r="374" spans="1:11" x14ac:dyDescent="0.25">
      <c r="A374" s="1" t="s">
        <v>76</v>
      </c>
      <c r="B374" s="1" t="s">
        <v>77</v>
      </c>
      <c r="C374" s="1" t="s">
        <v>78</v>
      </c>
      <c r="K374" s="1" t="str">
        <f t="shared" si="21"/>
        <v>['Б1-04', 'г. Санкт-Петербург', '4,57'],</v>
      </c>
    </row>
    <row r="375" spans="1:11" x14ac:dyDescent="0.25">
      <c r="A375" s="1" t="s">
        <v>79</v>
      </c>
      <c r="B375" s="1" t="s">
        <v>80</v>
      </c>
      <c r="C375" s="1" t="s">
        <v>81</v>
      </c>
      <c r="K375" s="1" t="str">
        <f t="shared" si="21"/>
        <v>['Б1-05', 'Республика Карелия, Новгородская, Псковская, Калининградская, Мурманская, Вологодская, Ленинградская области', '3,02'],</v>
      </c>
    </row>
    <row r="376" spans="1:11" x14ac:dyDescent="0.25">
      <c r="A376" s="1" t="s">
        <v>82</v>
      </c>
      <c r="B376" s="1" t="s">
        <v>83</v>
      </c>
      <c r="C376" s="1" t="s">
        <v>84</v>
      </c>
      <c r="K376" s="1" t="str">
        <f t="shared" si="21"/>
        <v>['Б1-06', 'Республика Саха (Якутия), Чукотский автономный округ, Магаданская область', '5,35'],</v>
      </c>
    </row>
    <row r="377" spans="1:11" x14ac:dyDescent="0.25">
      <c r="A377" s="1" t="s">
        <v>85</v>
      </c>
      <c r="B377" s="1" t="s">
        <v>86</v>
      </c>
      <c r="C377" s="1" t="s">
        <v>87</v>
      </c>
      <c r="K377" s="1" t="str">
        <f t="shared" si="21"/>
        <v>['Б1-07', 'Амурская область', '5,23'],</v>
      </c>
    </row>
    <row r="378" spans="1:11" x14ac:dyDescent="0.25">
      <c r="A378" s="1" t="s">
        <v>88</v>
      </c>
      <c r="B378" s="1" t="s">
        <v>89</v>
      </c>
      <c r="C378" s="1" t="s">
        <v>90</v>
      </c>
      <c r="K378" s="1" t="str">
        <f t="shared" si="21"/>
        <v>['Б1-08', 'Сахалинская область, Приморский край, Хабаровский край, Камчатский край, Еврейская автономная область', '2,43'],</v>
      </c>
    </row>
    <row r="379" spans="1:11" x14ac:dyDescent="0.25">
      <c r="A379" s="1" t="s">
        <v>91</v>
      </c>
      <c r="B379" s="1" t="s">
        <v>92</v>
      </c>
      <c r="C379" s="1" t="s">
        <v>93</v>
      </c>
      <c r="K379" s="1" t="str">
        <f t="shared" si="21"/>
        <v>['Б1-09', 'Томская область', '3,98'],</v>
      </c>
    </row>
    <row r="380" spans="1:11" x14ac:dyDescent="0.25">
      <c r="A380" s="1" t="s">
        <v>94</v>
      </c>
      <c r="B380" s="1" t="s">
        <v>95</v>
      </c>
      <c r="C380" s="1" t="s">
        <v>96</v>
      </c>
      <c r="K380" s="1" t="str">
        <f t="shared" si="21"/>
        <v>['Б1-10', 'Республика Бурятия, Республика Тыва, Республика Хакасия, Республика Алтай, Алтайский край, Забайкальский край, Красноярский край, Иркутская, Кемеровская, Омская, Новосибирская области', '2,55'],</v>
      </c>
    </row>
    <row r="381" spans="1:11" x14ac:dyDescent="0.25">
      <c r="A381" s="1" t="s">
        <v>97</v>
      </c>
      <c r="B381" s="1" t="s">
        <v>1140</v>
      </c>
      <c r="C381" s="1" t="s">
        <v>98</v>
      </c>
      <c r="K381" s="1" t="str">
        <f t="shared" si="21"/>
        <v>['Б1-11', 'Тюменская область, Ханты-Мансийский автономный округ -Югра, Ямало-Ненецкий автономный округ', '3,33'],</v>
      </c>
    </row>
    <row r="382" spans="1:11" x14ac:dyDescent="0.25">
      <c r="A382" s="1" t="s">
        <v>99</v>
      </c>
      <c r="B382" s="1" t="s">
        <v>100</v>
      </c>
      <c r="C382" s="1" t="s">
        <v>101</v>
      </c>
      <c r="K382" s="1" t="str">
        <f t="shared" si="21"/>
        <v>['Б1-12', 'Челябинская, Свердловская области', '3,97'],</v>
      </c>
    </row>
    <row r="383" spans="1:11" x14ac:dyDescent="0.25">
      <c r="A383" s="1" t="s">
        <v>102</v>
      </c>
      <c r="B383" s="1" t="s">
        <v>103</v>
      </c>
      <c r="C383" s="1" t="s">
        <v>104</v>
      </c>
      <c r="K383" s="1" t="str">
        <f t="shared" si="21"/>
        <v>['Б1-13', 'Курганская область', '2,36'],</v>
      </c>
    </row>
    <row r="384" spans="1:11" x14ac:dyDescent="0.25">
      <c r="A384" s="1" t="s">
        <v>105</v>
      </c>
      <c r="B384" s="1" t="s">
        <v>106</v>
      </c>
      <c r="C384" s="1" t="s">
        <v>107</v>
      </c>
      <c r="K384" s="1" t="str">
        <f t="shared" si="21"/>
        <v>['Б1-14', 'Пермский край', '3,77'],</v>
      </c>
    </row>
    <row r="385" spans="1:11" x14ac:dyDescent="0.25">
      <c r="A385" s="1" t="s">
        <v>108</v>
      </c>
      <c r="B385" s="1" t="s">
        <v>1141</v>
      </c>
      <c r="C385" s="1" t="s">
        <v>109</v>
      </c>
      <c r="K385" s="1" t="str">
        <f t="shared" si="21"/>
        <v>['Б1-15', 'Республика Марий Эл, Республика Мордовия, Удмуртская Республика, Чувашская Республика -Чувашия, Оренбургская, Пензенская, Самарская, Ульяновская, Кировская, Нижегородская, Саратовская области, Республика Татарстан (Татарстан), Республика Башкортостан', '2,32'],</v>
      </c>
    </row>
    <row r="386" spans="1:11" x14ac:dyDescent="0.25">
      <c r="A386" s="1" t="s">
        <v>110</v>
      </c>
      <c r="B386" s="1" t="s">
        <v>1142</v>
      </c>
      <c r="C386" s="1" t="s">
        <v>111</v>
      </c>
      <c r="K386" s="1" t="str">
        <f t="shared" si="21"/>
        <v>['Б1-16', 'Республика Дагестан, Карачаево-Черкесская Республика, Кабардино-Балкарская Республика, Чеченская Республика, Республика Северная Осетия -Алания', '5,09'],</v>
      </c>
    </row>
    <row r="387" spans="1:11" x14ac:dyDescent="0.25">
      <c r="A387" s="1" t="s">
        <v>112</v>
      </c>
      <c r="B387" s="1" t="s">
        <v>113</v>
      </c>
      <c r="C387" s="1" t="s">
        <v>114</v>
      </c>
      <c r="K387" s="1" t="str">
        <f t="shared" si="21"/>
        <v>['Б1-17', 'Ставропольский край, Республика Ингушетия', '2,13'],</v>
      </c>
    </row>
    <row r="388" spans="1:11" x14ac:dyDescent="0.25">
      <c r="A388" s="1" t="s">
        <v>115</v>
      </c>
      <c r="B388" s="1" t="s">
        <v>116</v>
      </c>
      <c r="C388" s="1" t="s">
        <v>117</v>
      </c>
      <c r="K388" s="1" t="str">
        <f t="shared" si="21"/>
        <v>['Б1-18', 'Краснодарский край, Республика Адыгея', '3,46'],</v>
      </c>
    </row>
    <row r="389" spans="1:11" x14ac:dyDescent="0.25">
      <c r="A389" s="1" t="s">
        <v>118</v>
      </c>
      <c r="B389" s="1" t="s">
        <v>119</v>
      </c>
      <c r="C389" s="1" t="s">
        <v>120</v>
      </c>
      <c r="K389" s="1" t="str">
        <f t="shared" si="21"/>
        <v>['Б1-19', 'Республика Калмыкия, Астраханская, Волгоградская, Ростовская области', '2,24'],</v>
      </c>
    </row>
    <row r="390" spans="1:11" x14ac:dyDescent="0.25">
      <c r="A390" s="1" t="s">
        <v>121</v>
      </c>
      <c r="B390" s="1" t="s">
        <v>122</v>
      </c>
      <c r="C390" s="1" t="s">
        <v>123</v>
      </c>
      <c r="K390" s="1" t="str">
        <f>CONCATENATE("['",A390,"'",", ","'",B390,"'",", ","'",C390,"']],")</f>
        <v>['Б1-20', 'Республика Крым и г. Севастополь', '5,1']],</v>
      </c>
    </row>
    <row r="392" spans="1:11" x14ac:dyDescent="0.25">
      <c r="A392" s="1" t="s">
        <v>124</v>
      </c>
      <c r="B392" s="1" t="s">
        <v>125</v>
      </c>
      <c r="C392" s="1" t="s">
        <v>126</v>
      </c>
      <c r="D392" s="1" t="s">
        <v>1121</v>
      </c>
      <c r="E392" s="1" t="s">
        <v>1121</v>
      </c>
      <c r="F392" s="1" t="s">
        <v>1121</v>
      </c>
      <c r="G392" s="1" t="s">
        <v>1121</v>
      </c>
      <c r="H392" s="1" t="s">
        <v>1121</v>
      </c>
      <c r="K392" s="1" t="str">
        <f>CONCATENATE("[['",A392,"'",", ","'",B392,"'",", ","'",C392,"'",", ","'",D392,"'",", ","'",E392,"'",", ","'",F392,"'",", ","'",G392,"'",", ","'",H392,"'],")</f>
        <v>[['Номер ', 'Наименование ', 'Порядковый номер ', '-', '-', '-', '-', '-'],</v>
      </c>
    </row>
    <row r="393" spans="1:11" x14ac:dyDescent="0.25">
      <c r="A393" s="1" t="s">
        <v>1121</v>
      </c>
      <c r="B393" s="1" t="s">
        <v>1121</v>
      </c>
      <c r="C393" s="1">
        <v>1</v>
      </c>
      <c r="D393" s="1">
        <v>2</v>
      </c>
      <c r="E393" s="1">
        <v>3</v>
      </c>
      <c r="F393" s="1">
        <v>4</v>
      </c>
      <c r="G393" s="1">
        <v>5</v>
      </c>
      <c r="H393" s="1">
        <v>6</v>
      </c>
      <c r="K393" s="1" t="str">
        <f>CONCATENATE("['",A393,"'",", ","'",B393,"'",", ","'",C393,"'",", ","'",D393,"'",", ","'",E393,"'",", ","'",F393,"'",", ","'",G393,"'",", ","'",H393,"'],")</f>
        <v>['-', '-', '1', '2', '3', '4', '5', '6'],</v>
      </c>
    </row>
    <row r="394" spans="1:11" x14ac:dyDescent="0.25">
      <c r="A394" s="1" t="s">
        <v>1121</v>
      </c>
      <c r="B394" s="1" t="s">
        <v>1121</v>
      </c>
      <c r="C394" s="1" t="s">
        <v>5</v>
      </c>
      <c r="D394" s="1" t="s">
        <v>1121</v>
      </c>
      <c r="E394" s="1" t="s">
        <v>1121</v>
      </c>
      <c r="F394" s="1" t="s">
        <v>1121</v>
      </c>
      <c r="G394" s="1" t="s">
        <v>1121</v>
      </c>
      <c r="H394" s="1" t="s">
        <v>1121</v>
      </c>
      <c r="K394" s="1" t="str">
        <f>CONCATENATE("['",A394,"'",", ","'",B394,"'",", ","'",C394,"'",", ","'",D394,"'",", ","'",E394,"'",", ","'",F394,"'",", ","'",G394,"'",", ","'",H394,"'],")</f>
        <v>['-', '-', 'Напряжение, кВ', '-', '-', '-', '-', '-'],</v>
      </c>
    </row>
    <row r="395" spans="1:11" x14ac:dyDescent="0.25">
      <c r="A395" s="1" t="s">
        <v>1121</v>
      </c>
      <c r="B395" s="1" t="s">
        <v>1121</v>
      </c>
      <c r="C395" s="1">
        <v>35</v>
      </c>
      <c r="D395" s="1">
        <v>110</v>
      </c>
      <c r="E395" s="1" t="s">
        <v>1222</v>
      </c>
      <c r="F395" s="1">
        <v>330</v>
      </c>
      <c r="G395" s="1">
        <v>500</v>
      </c>
      <c r="H395" s="1">
        <v>750</v>
      </c>
      <c r="K395" s="1" t="str">
        <f t="shared" ref="K395:K400" si="22">CONCATENATE("['",A395,"'",", ","'",B395,"'",", ","'",C395,"'",", ","'",D395,"'",", ","'",E395,"'",", ","'",F395,"'",", ","'",G395,"'",", ","'",H395,"'],")</f>
        <v>['-', '-', '35', '110', '220 (150) ', '330', '500', '750'],</v>
      </c>
    </row>
    <row r="396" spans="1:11" x14ac:dyDescent="0.25">
      <c r="A396" s="1" t="s">
        <v>1336</v>
      </c>
      <c r="B396" s="1" t="s">
        <v>127</v>
      </c>
      <c r="C396" s="1">
        <v>167</v>
      </c>
      <c r="D396" s="1">
        <v>833</v>
      </c>
      <c r="E396" s="1">
        <v>2333</v>
      </c>
      <c r="F396" s="1">
        <v>6333</v>
      </c>
      <c r="G396" s="1">
        <v>10333</v>
      </c>
      <c r="H396" s="1">
        <v>18333</v>
      </c>
      <c r="K396" s="1" t="str">
        <f t="shared" si="22"/>
        <v>['С1-01-1..6 ', 'Ячейка выключателя НУ ПС ', '167', '833', '2333', '6333', '10333', '18333'],</v>
      </c>
    </row>
    <row r="397" spans="1:11" x14ac:dyDescent="0.25">
      <c r="A397" s="1" t="s">
        <v>1436</v>
      </c>
      <c r="B397" s="1" t="s">
        <v>128</v>
      </c>
      <c r="C397" s="1" t="s">
        <v>129</v>
      </c>
      <c r="D397" s="1">
        <v>68</v>
      </c>
      <c r="E397" s="1">
        <v>227</v>
      </c>
      <c r="F397" s="1">
        <v>455</v>
      </c>
      <c r="G397" s="1">
        <v>455</v>
      </c>
      <c r="H397" s="1" t="s">
        <v>1121</v>
      </c>
      <c r="K397" s="1" t="str">
        <f t="shared" si="22"/>
        <v>['С1-02-1..6 ', 'Ячейка выключателя ВУ (КРУЭ) ПС (ЗПС) ', '1,6 ', '68', '227', '455', '455', '-'],</v>
      </c>
    </row>
    <row r="398" spans="1:11" x14ac:dyDescent="0.25">
      <c r="A398" s="1" t="s">
        <v>1530</v>
      </c>
      <c r="B398" s="1" t="s">
        <v>130</v>
      </c>
      <c r="C398" s="1">
        <v>67</v>
      </c>
      <c r="D398" s="1">
        <v>100</v>
      </c>
      <c r="E398" s="1">
        <v>333</v>
      </c>
      <c r="F398" s="1">
        <v>417</v>
      </c>
      <c r="G398" s="1">
        <v>617</v>
      </c>
      <c r="H398" s="1">
        <v>1167</v>
      </c>
      <c r="K398" s="1" t="str">
        <f t="shared" si="22"/>
        <v>['С1-03-1..6 ', 'Ячейка трансформатора (комплект на три фазы) ПС (ЗПС) ', '67', '100', '333', '417', '617', '1167'],</v>
      </c>
    </row>
    <row r="399" spans="1:11" x14ac:dyDescent="0.25">
      <c r="A399" s="1" t="s">
        <v>1615</v>
      </c>
      <c r="B399" s="1" t="s">
        <v>131</v>
      </c>
      <c r="C399" s="1">
        <v>970</v>
      </c>
      <c r="D399" s="1">
        <v>1220</v>
      </c>
      <c r="E399" s="1">
        <v>1340</v>
      </c>
      <c r="F399" s="1">
        <v>2120</v>
      </c>
      <c r="G399" s="1">
        <v>2120</v>
      </c>
      <c r="H399" s="1">
        <v>2440</v>
      </c>
      <c r="K399" s="1" t="str">
        <f t="shared" si="22"/>
        <v>['С1-04-1..6 ', 'Основные здания (ОПУ, ЗРУ, РЩ) в целом на одну ПС ', '970', '1220', '1340', '2120', '2120', '2440'],</v>
      </c>
    </row>
    <row r="400" spans="1:11" x14ac:dyDescent="0.25">
      <c r="A400" s="1" t="s">
        <v>1693</v>
      </c>
      <c r="B400" s="1" t="s">
        <v>132</v>
      </c>
      <c r="C400" s="1" t="s">
        <v>1121</v>
      </c>
      <c r="D400" s="1">
        <v>317</v>
      </c>
      <c r="E400" s="1">
        <v>350</v>
      </c>
      <c r="F400" s="1">
        <v>383</v>
      </c>
      <c r="G400" s="1">
        <v>417</v>
      </c>
      <c r="H400" s="1">
        <v>450</v>
      </c>
      <c r="K400" s="1" t="str">
        <f t="shared" si="22"/>
        <v>['С1-05-1..6 ', 'КРМ, ячейка реактора ДГР (ТОР) (комплект на три фазы) ПС (ЗПС) ', '-', '317', '350', '383', '417', '450'],</v>
      </c>
    </row>
    <row r="401" spans="1:11" x14ac:dyDescent="0.25">
      <c r="A401" s="1" t="s">
        <v>1776</v>
      </c>
      <c r="B401" s="1" t="s">
        <v>133</v>
      </c>
      <c r="C401" s="1">
        <v>510</v>
      </c>
      <c r="D401" s="1">
        <v>1275</v>
      </c>
      <c r="E401" s="1">
        <v>1833</v>
      </c>
      <c r="F401" s="1">
        <v>2833</v>
      </c>
      <c r="G401" s="1">
        <v>2850</v>
      </c>
      <c r="H401" s="1">
        <v>3192</v>
      </c>
      <c r="K401" s="1" t="str">
        <f>CONCATENATE("['",A401,"'",", ","'",B401,"'",", ","'",C401,"'",", ","'",D401,"'",", ","'",E401,"'",", ","'",F401,"'",", ","'",G401,"'",", ","'",H401,"']],")</f>
        <v>['С1-06-1..6 ', 'Прочее в целом на одну ПС (ЗПС) ', '510', '1275', '1833', '2833', '2850', '3192']],</v>
      </c>
    </row>
    <row r="403" spans="1:11" x14ac:dyDescent="0.25">
      <c r="A403" s="1" t="s">
        <v>4</v>
      </c>
      <c r="B403" s="1" t="s">
        <v>2011</v>
      </c>
      <c r="C403" s="1" t="s">
        <v>125</v>
      </c>
      <c r="D403" s="1" t="s">
        <v>36</v>
      </c>
      <c r="K403" s="1" t="str">
        <f>CONCATENATE("[['",A403,"'",", ","'",B403,"'",", ","'",C403,"'",", ","'",D403,"'],")</f>
        <v>[['Номер расценок', 'Класс напряжения объекта, кВ', 'Наименование ', 'Норматив цены '],</v>
      </c>
    </row>
    <row r="404" spans="1:11" x14ac:dyDescent="0.25">
      <c r="A404" s="1" t="s">
        <v>134</v>
      </c>
      <c r="B404" s="1" t="s">
        <v>135</v>
      </c>
      <c r="C404" s="1" t="s">
        <v>136</v>
      </c>
      <c r="D404" s="1">
        <v>14</v>
      </c>
      <c r="K404" s="1" t="str">
        <f>CONCATENATE("['",A404,"'",", ","'",B404,"'",", ","'",C404,"'",", ","'",D404,"'],")</f>
        <v>['А1-01 ', '0,23 ', 'Прибор учета однофазный ', '14'],</v>
      </c>
    </row>
    <row r="405" spans="1:11" x14ac:dyDescent="0.25">
      <c r="A405" s="1" t="s">
        <v>137</v>
      </c>
      <c r="B405" s="1" t="s">
        <v>138</v>
      </c>
      <c r="C405" s="1" t="s">
        <v>139</v>
      </c>
      <c r="D405" s="1">
        <v>24</v>
      </c>
      <c r="K405" s="1" t="str">
        <f t="shared" ref="K405:K410" si="23">CONCATENATE("['",A405,"'",", ","'",B405,"'",", ","'",C405,"'",", ","'",D405,"'],")</f>
        <v>['А1-02 ', '0,4 ', 'Прибор учета трехфазный ', '24'],</v>
      </c>
    </row>
    <row r="406" spans="1:11" x14ac:dyDescent="0.25">
      <c r="A406" s="1" t="s">
        <v>140</v>
      </c>
      <c r="B406" s="1" t="s">
        <v>138</v>
      </c>
      <c r="C406" s="1" t="s">
        <v>141</v>
      </c>
      <c r="D406" s="1">
        <v>27</v>
      </c>
      <c r="K406" s="1" t="str">
        <f t="shared" si="23"/>
        <v>['А1-03 ', '0,4 ', 'Прибор учета трехфазный с ТТ ', '27'],</v>
      </c>
    </row>
    <row r="407" spans="1:11" x14ac:dyDescent="0.25">
      <c r="A407" s="1" t="s">
        <v>142</v>
      </c>
      <c r="B407" s="4" t="s">
        <v>1128</v>
      </c>
      <c r="C407" s="1" t="s">
        <v>2012</v>
      </c>
      <c r="D407" s="1">
        <v>38</v>
      </c>
      <c r="K407" s="1" t="str">
        <f t="shared" si="23"/>
        <v>['А1-04 ', '6-20', 'Прибор учета трехфазный для РП (СП, ТП, РТП), РУ 6 -20 кВ', '38'],</v>
      </c>
    </row>
    <row r="408" spans="1:11" x14ac:dyDescent="0.25">
      <c r="A408" s="1" t="s">
        <v>143</v>
      </c>
      <c r="B408" s="1" t="s">
        <v>1215</v>
      </c>
      <c r="C408" s="1" t="s">
        <v>144</v>
      </c>
      <c r="D408" s="1">
        <v>90</v>
      </c>
      <c r="K408" s="1" t="str">
        <f t="shared" si="23"/>
        <v>['А1-05 ', '35-1150 ', 'Прибор учета трехфазный для ПС (ЗПС) ', '90'],</v>
      </c>
    </row>
    <row r="409" spans="1:11" x14ac:dyDescent="0.25">
      <c r="A409" s="1" t="s">
        <v>145</v>
      </c>
      <c r="B409" s="4" t="s">
        <v>1128</v>
      </c>
      <c r="C409" s="1" t="s">
        <v>146</v>
      </c>
      <c r="D409" s="1">
        <v>302</v>
      </c>
      <c r="K409" s="1" t="str">
        <f t="shared" si="23"/>
        <v>['А1-06 ', '6-20', 'ПКУ с ТТ и ТН ', '302'],</v>
      </c>
    </row>
    <row r="410" spans="1:11" x14ac:dyDescent="0.25">
      <c r="A410" s="1" t="s">
        <v>147</v>
      </c>
      <c r="B410" s="1">
        <v>35</v>
      </c>
      <c r="C410" s="1" t="s">
        <v>146</v>
      </c>
      <c r="D410" s="1">
        <v>1456</v>
      </c>
      <c r="K410" s="1" t="str">
        <f t="shared" si="23"/>
        <v>['А1-07 ', '35', 'ПКУ с ТТ и ТН ', '1456'],</v>
      </c>
    </row>
    <row r="411" spans="1:11" x14ac:dyDescent="0.25">
      <c r="A411" s="1" t="s">
        <v>148</v>
      </c>
      <c r="B411" s="1">
        <v>110</v>
      </c>
      <c r="C411" s="1" t="s">
        <v>146</v>
      </c>
      <c r="D411" s="1">
        <v>4355</v>
      </c>
      <c r="K411" s="1" t="str">
        <f>CONCATENATE("['",A411,"'",", ","'",B411,"'",", ","'",C411,"'",", ","'",D411,"']],")</f>
        <v>['А1-08 ', '110', 'ПКУ с ТТ и ТН ', '4355']],</v>
      </c>
    </row>
    <row r="413" spans="1:11" x14ac:dyDescent="0.25">
      <c r="A413" s="1" t="s">
        <v>4</v>
      </c>
      <c r="B413" s="1" t="s">
        <v>125</v>
      </c>
      <c r="C413" s="1" t="s">
        <v>36</v>
      </c>
      <c r="K413" s="1" t="str">
        <f>CONCATENATE("[['",A413,"'",", ","'",B413,"'",", ","'",C413,"'],")</f>
        <v>[['Номер расценок', 'Наименование ', 'Норматив цены '],</v>
      </c>
    </row>
    <row r="414" spans="1:11" x14ac:dyDescent="0.25">
      <c r="A414" s="1" t="s">
        <v>149</v>
      </c>
      <c r="B414" s="1" t="s">
        <v>2013</v>
      </c>
      <c r="C414" s="1">
        <v>174</v>
      </c>
      <c r="K414" s="1" t="str">
        <f>CONCATENATE("['",A414,"'",", ","'",B414,"'",", ","'",C414,"'],")</f>
        <v>['А2-01 ', 'ИВКЭ для ТП (СП, РП, РТП), РУ 6 -20 кВ', '174'],</v>
      </c>
    </row>
    <row r="415" spans="1:11" x14ac:dyDescent="0.25">
      <c r="A415" s="1" t="s">
        <v>150</v>
      </c>
      <c r="B415" s="1" t="s">
        <v>2030</v>
      </c>
      <c r="C415" s="1">
        <v>588</v>
      </c>
      <c r="K415" s="1" t="str">
        <f>CONCATENATE("['",A415,"'",", ","'",B415,"'",", ","'",C415,"']],")</f>
        <v>['А2-02 ', 'ИВКЭ для ПС (ЗПС) 35 кВ и выше ', '588']],</v>
      </c>
    </row>
    <row r="417" spans="1:11" x14ac:dyDescent="0.25">
      <c r="A417" s="1" t="s">
        <v>4</v>
      </c>
      <c r="B417" s="1" t="s">
        <v>5</v>
      </c>
      <c r="C417" s="1" t="s">
        <v>36</v>
      </c>
      <c r="K417" s="1" t="str">
        <f>CONCATENATE("[['",A417,"'",", ","'",B417,"'",", ","'",C417,"'],")</f>
        <v>[['Номер расценок', 'Напряжение, кВ', 'Норматив цены '],</v>
      </c>
    </row>
    <row r="418" spans="1:11" x14ac:dyDescent="0.25">
      <c r="A418" s="1" t="s">
        <v>151</v>
      </c>
      <c r="B418" s="1">
        <v>35</v>
      </c>
      <c r="C418" s="1">
        <v>7115</v>
      </c>
      <c r="K418" s="1" t="str">
        <f>CONCATENATE("['",A418,"'",", ","'",B418,"'",", ","'",C418,"'],")</f>
        <v>['А3-01 ', '35', '7115'],</v>
      </c>
    </row>
    <row r="419" spans="1:11" x14ac:dyDescent="0.25">
      <c r="A419" s="1" t="s">
        <v>152</v>
      </c>
      <c r="B419" s="1">
        <v>110</v>
      </c>
      <c r="C419" s="1">
        <v>23531</v>
      </c>
      <c r="K419" s="1" t="str">
        <f t="shared" ref="K419:K422" si="24">CONCATENATE("['",A419,"'",", ","'",B419,"'",", ","'",C419,"'],")</f>
        <v>['А3-02 ', '110', '23531'],</v>
      </c>
    </row>
    <row r="420" spans="1:11" x14ac:dyDescent="0.25">
      <c r="A420" s="1" t="s">
        <v>153</v>
      </c>
      <c r="B420" s="1" t="s">
        <v>1222</v>
      </c>
      <c r="C420" s="1">
        <v>35620</v>
      </c>
      <c r="K420" s="1" t="str">
        <f t="shared" si="24"/>
        <v>['А3-03 ', '220 (150) ', '35620'],</v>
      </c>
    </row>
    <row r="421" spans="1:11" x14ac:dyDescent="0.25">
      <c r="A421" s="1" t="s">
        <v>154</v>
      </c>
      <c r="B421" s="1">
        <v>330</v>
      </c>
      <c r="C421" s="1">
        <v>46645</v>
      </c>
      <c r="K421" s="1" t="str">
        <f t="shared" si="24"/>
        <v>['А3-04 ', '330', '46645'],</v>
      </c>
    </row>
    <row r="422" spans="1:11" x14ac:dyDescent="0.25">
      <c r="A422" s="1" t="s">
        <v>155</v>
      </c>
      <c r="B422" s="1">
        <v>500</v>
      </c>
      <c r="C422" s="1">
        <v>56342</v>
      </c>
      <c r="K422" s="1" t="str">
        <f t="shared" si="24"/>
        <v>['А3-05 ', '500', '56342'],</v>
      </c>
    </row>
    <row r="423" spans="1:11" x14ac:dyDescent="0.25">
      <c r="A423" s="1" t="s">
        <v>156</v>
      </c>
      <c r="B423" s="1">
        <v>750</v>
      </c>
      <c r="C423" s="1">
        <v>66040</v>
      </c>
      <c r="K423" s="1" t="str">
        <f>CONCATENATE("['",A423,"'",", ","'",B423,"'",", ","'",C423,"']],")</f>
        <v>['А3-06 ', '750', '66040']],</v>
      </c>
    </row>
    <row r="425" spans="1:11" x14ac:dyDescent="0.25">
      <c r="A425" s="1" t="s">
        <v>4</v>
      </c>
      <c r="B425" s="1" t="s">
        <v>157</v>
      </c>
      <c r="C425" s="1" t="s">
        <v>36</v>
      </c>
      <c r="K425" s="1" t="str">
        <f>CONCATENATE("[['",A425,"'",", ","'",B425,"'",", ","'",C425,"'],")</f>
        <v>[['Номер расценок', 'Напряжение ', 'Норматив цены '],</v>
      </c>
    </row>
    <row r="426" spans="1:11" x14ac:dyDescent="0.25">
      <c r="A426" s="1" t="s">
        <v>158</v>
      </c>
      <c r="B426" s="1" t="s">
        <v>2014</v>
      </c>
      <c r="C426" s="1">
        <v>180</v>
      </c>
      <c r="K426" s="1" t="str">
        <f>CONCATENATE("['",A426,"'",", ","'",B426,"'",", ","'",C426,"'],")</f>
        <v>['А4-01 ', '6-20 кВ', '180'],</v>
      </c>
    </row>
    <row r="427" spans="1:11" x14ac:dyDescent="0.25">
      <c r="A427" s="1" t="s">
        <v>159</v>
      </c>
      <c r="B427" s="1" t="s">
        <v>2029</v>
      </c>
      <c r="C427" s="1">
        <v>629</v>
      </c>
      <c r="K427" s="1" t="str">
        <f>CONCATENATE("['",A427,"'",", ","'",B427,"'",", ","'",C427,"']],")</f>
        <v>['А4-02 ', '35 кВ и выше ', '629']],</v>
      </c>
    </row>
    <row r="429" spans="1:11" x14ac:dyDescent="0.25">
      <c r="A429" s="1" t="s">
        <v>4</v>
      </c>
      <c r="B429" s="1" t="s">
        <v>125</v>
      </c>
      <c r="C429" s="1" t="s">
        <v>36</v>
      </c>
      <c r="K429" s="1" t="str">
        <f>CONCATENATE("[['",A429,"'",", ","'",B429,"'",", ","'",C429,"'],")</f>
        <v>[['Номер расценок', 'Наименование ', 'Норматив цены '],</v>
      </c>
    </row>
    <row r="430" spans="1:11" x14ac:dyDescent="0.25">
      <c r="A430" s="1" t="s">
        <v>160</v>
      </c>
      <c r="B430" s="1" t="s">
        <v>161</v>
      </c>
      <c r="C430" s="1">
        <v>1356</v>
      </c>
      <c r="K430" s="1" t="str">
        <f>CONCATENATE("['",A430,"'",", ","'",B430,"'",", ","'",C430,"'],")</f>
        <v>['А5-01 ', 'Шкаф ЦК ПС ', '1356'],</v>
      </c>
    </row>
    <row r="431" spans="1:11" x14ac:dyDescent="0.25">
      <c r="A431" s="1" t="s">
        <v>162</v>
      </c>
      <c r="B431" s="1" t="s">
        <v>163</v>
      </c>
      <c r="C431" s="1">
        <v>1571</v>
      </c>
      <c r="K431" s="1" t="str">
        <f t="shared" ref="K431:K437" si="25">CONCATENATE("['",A431,"'",", ","'",B431,"'",", ","'",C431,"'],")</f>
        <v>['А5-02 ', 'Сервер АСУТП и ТМ (ССПТИ) ', '1571'],</v>
      </c>
    </row>
    <row r="432" spans="1:11" x14ac:dyDescent="0.25">
      <c r="A432" s="1" t="s">
        <v>164</v>
      </c>
      <c r="B432" s="1" t="s">
        <v>165</v>
      </c>
      <c r="C432" s="1">
        <v>3141</v>
      </c>
      <c r="K432" s="1" t="str">
        <f t="shared" si="25"/>
        <v>['А5-03 ', 'Дублированный сервер АСУТП и ТМ (ССПТИ) ', '3141'],</v>
      </c>
    </row>
    <row r="433" spans="1:11" x14ac:dyDescent="0.25">
      <c r="A433" s="1" t="s">
        <v>166</v>
      </c>
      <c r="B433" s="1" t="s">
        <v>167</v>
      </c>
      <c r="C433" s="1">
        <v>2395</v>
      </c>
      <c r="K433" s="1" t="str">
        <f t="shared" si="25"/>
        <v>['А5-04 ', 'Шкаф с 4 коммутаторами ', '2395'],</v>
      </c>
    </row>
    <row r="434" spans="1:11" x14ac:dyDescent="0.25">
      <c r="A434" s="1" t="s">
        <v>168</v>
      </c>
      <c r="B434" s="1" t="s">
        <v>169</v>
      </c>
      <c r="C434" s="1">
        <v>3485</v>
      </c>
      <c r="K434" s="1" t="str">
        <f t="shared" si="25"/>
        <v>['А5-05 ', 'Шкаф с 6 коммутаторами ', '3485'],</v>
      </c>
    </row>
    <row r="435" spans="1:11" x14ac:dyDescent="0.25">
      <c r="A435" s="1" t="s">
        <v>170</v>
      </c>
      <c r="B435" s="1" t="s">
        <v>171</v>
      </c>
      <c r="C435" s="1">
        <v>2418</v>
      </c>
      <c r="K435" s="1" t="str">
        <f t="shared" si="25"/>
        <v>['А5-06 ', 'Шкаф гарантированного питания АСУТП и ТМ ', '2418'],</v>
      </c>
    </row>
    <row r="436" spans="1:11" x14ac:dyDescent="0.25">
      <c r="A436" s="1" t="s">
        <v>172</v>
      </c>
      <c r="B436" s="1" t="s">
        <v>173</v>
      </c>
      <c r="C436" s="1">
        <v>180</v>
      </c>
      <c r="K436" s="1" t="str">
        <f t="shared" si="25"/>
        <v>['А5-07 ', 'Шкаф общеподстанционных контроллеров ПС ', '180'],</v>
      </c>
    </row>
    <row r="437" spans="1:11" x14ac:dyDescent="0.25">
      <c r="A437" s="1" t="s">
        <v>174</v>
      </c>
      <c r="B437" s="1" t="s">
        <v>175</v>
      </c>
      <c r="C437" s="1">
        <v>366</v>
      </c>
      <c r="K437" s="1" t="str">
        <f t="shared" si="25"/>
        <v>['А5-08 ', 'АРМ оперативного персонала ', '366'],</v>
      </c>
    </row>
    <row r="438" spans="1:11" x14ac:dyDescent="0.25">
      <c r="A438" s="1" t="s">
        <v>176</v>
      </c>
      <c r="B438" s="1" t="s">
        <v>177</v>
      </c>
      <c r="C438" s="1">
        <v>178</v>
      </c>
      <c r="K438" s="1" t="str">
        <f>CONCATENATE("['",A438,"'",", ","'",B438,"'",", ","'",C438,"']],")</f>
        <v>['А5-09 ', 'АРМ персонала АСУТП (РЗА) ', '178']],</v>
      </c>
    </row>
    <row r="440" spans="1:11" x14ac:dyDescent="0.25">
      <c r="A440" s="1" t="s">
        <v>4</v>
      </c>
      <c r="B440" s="1" t="s">
        <v>178</v>
      </c>
      <c r="C440" s="1" t="s">
        <v>36</v>
      </c>
      <c r="K440" s="1" t="str">
        <f>CONCATENATE("[['",A440,"'",", ","'",B440,"'",", ","'",C440,"'],")</f>
        <v>[['Номер расценок', 'Наименование, напряжение ', 'Норматив цены '],</v>
      </c>
    </row>
    <row r="441" spans="1:11" x14ac:dyDescent="0.25">
      <c r="A441" s="1" t="s">
        <v>179</v>
      </c>
      <c r="B441" s="1" t="s">
        <v>2015</v>
      </c>
      <c r="C441" s="1">
        <v>1908</v>
      </c>
      <c r="K441" s="1" t="str">
        <f>CONCATENATE("['",A441,"'",", ","'",B441,"'",", ","'",C441,"'],")</f>
        <v>['А6-01 ', 'Устройства обработки и присоединения 35 кВ', '1908'],</v>
      </c>
    </row>
    <row r="442" spans="1:11" x14ac:dyDescent="0.25">
      <c r="A442" s="1" t="s">
        <v>180</v>
      </c>
      <c r="B442" s="1" t="s">
        <v>2016</v>
      </c>
      <c r="C442" s="1">
        <v>3354</v>
      </c>
      <c r="K442" s="1" t="str">
        <f t="shared" ref="K442:K446" si="26">CONCATENATE("['",A442,"'",", ","'",B442,"'",", ","'",C442,"'],")</f>
        <v>['А6-02 ', 'Устройства обработки и присоединения 110 (150) кВ', '3354'],</v>
      </c>
    </row>
    <row r="443" spans="1:11" x14ac:dyDescent="0.25">
      <c r="A443" s="1" t="s">
        <v>181</v>
      </c>
      <c r="B443" s="1" t="s">
        <v>2017</v>
      </c>
      <c r="C443" s="1">
        <v>3790</v>
      </c>
      <c r="K443" s="1" t="str">
        <f t="shared" si="26"/>
        <v>['А6-03 ', 'Устройства обработки и присоединения 220 кВ', '3790'],</v>
      </c>
    </row>
    <row r="444" spans="1:11" x14ac:dyDescent="0.25">
      <c r="A444" s="1" t="s">
        <v>182</v>
      </c>
      <c r="B444" s="1" t="s">
        <v>2018</v>
      </c>
      <c r="C444" s="1">
        <v>4238</v>
      </c>
      <c r="K444" s="1" t="str">
        <f t="shared" si="26"/>
        <v>['А6-04 ', 'Устройства обработки и присоединения 330 кВ', '4238'],</v>
      </c>
    </row>
    <row r="445" spans="1:11" x14ac:dyDescent="0.25">
      <c r="A445" s="1" t="s">
        <v>183</v>
      </c>
      <c r="B445" s="1" t="s">
        <v>2019</v>
      </c>
      <c r="C445" s="1">
        <v>6629</v>
      </c>
      <c r="K445" s="1" t="str">
        <f t="shared" si="26"/>
        <v>['А6-05 ', 'Устройства обработки и присоединения 500 кВ', '6629'],</v>
      </c>
    </row>
    <row r="446" spans="1:11" x14ac:dyDescent="0.25">
      <c r="A446" s="1" t="s">
        <v>184</v>
      </c>
      <c r="B446" s="1" t="s">
        <v>2020</v>
      </c>
      <c r="C446" s="1">
        <v>8809</v>
      </c>
      <c r="K446" s="1" t="str">
        <f t="shared" si="26"/>
        <v>['А6-06 ', 'Устройства обработки и присоединения 750 кВ', '8809'],</v>
      </c>
    </row>
    <row r="447" spans="1:11" x14ac:dyDescent="0.25">
      <c r="A447" s="1" t="s">
        <v>185</v>
      </c>
      <c r="B447" s="1" t="s">
        <v>186</v>
      </c>
      <c r="C447" s="1">
        <v>1442</v>
      </c>
      <c r="K447" s="1" t="str">
        <f>CONCATENATE("['",A447,"'",", ","'",B447,"'",", ","'",C447,"']],")</f>
        <v>['А6-07 ', 'Комбинированная аппаратура по ВЧ (ВОЛС) ', '1442']],</v>
      </c>
    </row>
    <row r="449" spans="1:11" x14ac:dyDescent="0.25">
      <c r="A449" s="1" t="s">
        <v>4</v>
      </c>
      <c r="B449" s="1" t="s">
        <v>125</v>
      </c>
      <c r="C449" s="1" t="s">
        <v>187</v>
      </c>
      <c r="D449" s="1" t="s">
        <v>36</v>
      </c>
      <c r="K449" s="1" t="str">
        <f>CONCATENATE("[['",A449,"'",", ","'",B449,"'",", ","'",C449,"'",", ","'",D449,"'],")</f>
        <v>[['Номер расценок', 'Наименование ', 'Дальность приема (передачи) сигнала, км ', 'Норматив цены '],</v>
      </c>
    </row>
    <row r="450" spans="1:11" x14ac:dyDescent="0.25">
      <c r="A450" s="1" t="s">
        <v>188</v>
      </c>
      <c r="B450" s="1" t="s">
        <v>189</v>
      </c>
      <c r="C450" s="1">
        <v>80</v>
      </c>
      <c r="D450" s="1">
        <v>4791</v>
      </c>
      <c r="K450" s="1" t="str">
        <f>CONCATENATE("['",A450,"'",", ","'",B450,"'",", ","'",C450,"'",", ","'",D450,"'],")</f>
        <v>['А7-01 ', 'Мультиплексор СЦИ транспортного уровня ', '80', '4791'],</v>
      </c>
    </row>
    <row r="451" spans="1:11" x14ac:dyDescent="0.25">
      <c r="A451" s="1" t="s">
        <v>190</v>
      </c>
      <c r="B451" s="1" t="s">
        <v>189</v>
      </c>
      <c r="C451" s="1">
        <v>160</v>
      </c>
      <c r="D451" s="1">
        <v>6886</v>
      </c>
      <c r="K451" s="1" t="str">
        <f t="shared" ref="K451:K455" si="27">CONCATENATE("['",A451,"'",", ","'",B451,"'",", ","'",C451,"'",", ","'",D451,"'],")</f>
        <v>['А7-02 ', 'Мультиплексор СЦИ транспортного уровня ', '160', '6886'],</v>
      </c>
    </row>
    <row r="452" spans="1:11" x14ac:dyDescent="0.25">
      <c r="A452" s="1" t="s">
        <v>191</v>
      </c>
      <c r="B452" s="1" t="s">
        <v>192</v>
      </c>
      <c r="C452" s="1">
        <v>80</v>
      </c>
      <c r="D452" s="1">
        <v>2142</v>
      </c>
      <c r="K452" s="1" t="str">
        <f t="shared" si="27"/>
        <v>['А7-03 ', 'Мультиплексор СЦИ уровня доступа ', '80', '2142'],</v>
      </c>
    </row>
    <row r="453" spans="1:11" x14ac:dyDescent="0.25">
      <c r="A453" s="1" t="s">
        <v>193</v>
      </c>
      <c r="B453" s="1" t="s">
        <v>192</v>
      </c>
      <c r="C453" s="1">
        <v>160</v>
      </c>
      <c r="D453" s="1">
        <v>2537</v>
      </c>
      <c r="K453" s="1" t="str">
        <f t="shared" si="27"/>
        <v>['А7-04 ', 'Мультиплексор СЦИ уровня доступа ', '160', '2537'],</v>
      </c>
    </row>
    <row r="454" spans="1:11" x14ac:dyDescent="0.25">
      <c r="A454" s="1" t="s">
        <v>194</v>
      </c>
      <c r="B454" s="1" t="s">
        <v>195</v>
      </c>
      <c r="C454" s="1" t="s">
        <v>1121</v>
      </c>
      <c r="D454" s="1">
        <v>1173</v>
      </c>
      <c r="K454" s="1" t="str">
        <f t="shared" si="27"/>
        <v>['А7-05 ', 'Мультиплексор ПЦИ ', '-', '1173'],</v>
      </c>
    </row>
    <row r="455" spans="1:11" x14ac:dyDescent="0.25">
      <c r="A455" s="1" t="s">
        <v>196</v>
      </c>
      <c r="B455" s="1" t="s">
        <v>197</v>
      </c>
      <c r="C455" s="1">
        <v>100</v>
      </c>
      <c r="D455" s="1">
        <v>4435</v>
      </c>
      <c r="K455" s="1" t="str">
        <f t="shared" si="27"/>
        <v>['А7-06 ', 'Мультиплексор со спектральным уплотнением каналов ', '100', '4435'],</v>
      </c>
    </row>
    <row r="456" spans="1:11" x14ac:dyDescent="0.25">
      <c r="A456" s="1" t="s">
        <v>198</v>
      </c>
      <c r="B456" s="1" t="s">
        <v>197</v>
      </c>
      <c r="C456" s="1">
        <v>200</v>
      </c>
      <c r="D456" s="1">
        <v>9650</v>
      </c>
      <c r="K456" s="1" t="str">
        <f>CONCATENATE("['",A456,"'",", ","'",B456,"'",", ","'",C456,"'",", ","'",D456,"']],")</f>
        <v>['А7-07 ', 'Мультиплексор со спектральным уплотнением каналов ', '200', '9650']],</v>
      </c>
    </row>
    <row r="458" spans="1:11" x14ac:dyDescent="0.25">
      <c r="A458" s="1" t="s">
        <v>4</v>
      </c>
      <c r="B458" s="1" t="s">
        <v>125</v>
      </c>
      <c r="C458" s="1" t="s">
        <v>36</v>
      </c>
      <c r="K458" s="1" t="str">
        <f>CONCATENATE("[['",A458,"'",", ","'",B458,"'",", ","'",C458,"'],")</f>
        <v>[['Номер расценок', 'Наименование ', 'Норматив цены '],</v>
      </c>
    </row>
    <row r="459" spans="1:11" x14ac:dyDescent="0.25">
      <c r="A459" s="1" t="s">
        <v>199</v>
      </c>
      <c r="B459" s="1" t="s">
        <v>200</v>
      </c>
      <c r="C459" s="1">
        <v>23906</v>
      </c>
      <c r="K459" s="1" t="str">
        <f>CONCATENATE("['",A459,"'",", ","'",B459,"'",", ","'",C459,"'],")</f>
        <v>['А8-01 ', 'Система АПНУ ', '23906'],</v>
      </c>
    </row>
    <row r="460" spans="1:11" x14ac:dyDescent="0.25">
      <c r="A460" s="1" t="s">
        <v>201</v>
      </c>
      <c r="B460" s="1" t="s">
        <v>202</v>
      </c>
      <c r="C460" s="1">
        <v>4170</v>
      </c>
      <c r="K460" s="1" t="str">
        <f t="shared" ref="K460:K463" si="28">CONCATENATE("['",A460,"'",", ","'",B460,"'",", ","'",C460,"'],")</f>
        <v>['А8-02 ', 'Шкаф локальной ПА (64 аналоговых входа, 160 дискретных входа) ', '4170'],</v>
      </c>
    </row>
    <row r="461" spans="1:11" x14ac:dyDescent="0.25">
      <c r="A461" s="1" t="s">
        <v>203</v>
      </c>
      <c r="B461" s="1" t="s">
        <v>204</v>
      </c>
      <c r="C461" s="1">
        <v>2244</v>
      </c>
      <c r="K461" s="1" t="str">
        <f t="shared" si="28"/>
        <v>['А8-03 ', 'Шкаф локальной ПА (36 аналоговых входа, 72 дискретных входа) ', '2244'],</v>
      </c>
    </row>
    <row r="462" spans="1:11" x14ac:dyDescent="0.25">
      <c r="A462" s="1" t="s">
        <v>205</v>
      </c>
      <c r="B462" s="1" t="s">
        <v>206</v>
      </c>
      <c r="C462" s="1">
        <v>1479</v>
      </c>
      <c r="K462" s="1" t="str">
        <f t="shared" si="28"/>
        <v>['А8-04 ', 'Шкаф локальной ПА (12 аналоговых входа, 18 дискретных входа) ', '1479'],</v>
      </c>
    </row>
    <row r="463" spans="1:11" x14ac:dyDescent="0.25">
      <c r="A463" s="1" t="s">
        <v>207</v>
      </c>
      <c r="B463" s="1" t="s">
        <v>208</v>
      </c>
      <c r="C463" s="1">
        <v>1424</v>
      </c>
      <c r="K463" s="1" t="str">
        <f t="shared" si="28"/>
        <v>['А8-05 ', 'УПАСК по ВОЛС (ВЧ) ', '1424'],</v>
      </c>
    </row>
    <row r="464" spans="1:11" x14ac:dyDescent="0.25">
      <c r="A464" s="1" t="s">
        <v>209</v>
      </c>
      <c r="B464" s="1" t="s">
        <v>210</v>
      </c>
      <c r="C464" s="1">
        <v>162</v>
      </c>
      <c r="K464" s="1" t="str">
        <f>CONCATENATE("['",A464,"'",", ","'",B464,"'",", ","'",C464,"']],")</f>
        <v>['А8-06 ', 'Прочие шкафы (панели) ', '162']],</v>
      </c>
    </row>
    <row r="466" spans="1:11" x14ac:dyDescent="0.25">
      <c r="A466" s="1" t="s">
        <v>4</v>
      </c>
      <c r="B466" s="1" t="s">
        <v>5</v>
      </c>
      <c r="C466" s="1" t="s">
        <v>36</v>
      </c>
      <c r="K466" s="1" t="str">
        <f>CONCATENATE("[['",A466,"'",", ","'",B466,"'",", ","'",C466,"'],")</f>
        <v>[['Номер расценок', 'Напряжение, кВ', 'Норматив цены '],</v>
      </c>
    </row>
    <row r="467" spans="1:11" x14ac:dyDescent="0.25">
      <c r="A467" s="1" t="s">
        <v>211</v>
      </c>
      <c r="B467" s="1">
        <v>35</v>
      </c>
      <c r="C467" s="1">
        <v>31011</v>
      </c>
      <c r="K467" s="1" t="str">
        <f>CONCATENATE("['",A467,"'",", ","'",B467,"'",", ","'",C467,"'],")</f>
        <v>['З1-01 ', '35', '31011'],</v>
      </c>
    </row>
    <row r="468" spans="1:11" x14ac:dyDescent="0.25">
      <c r="A468" s="1" t="s">
        <v>212</v>
      </c>
      <c r="B468" s="1">
        <v>110</v>
      </c>
      <c r="C468" s="1">
        <v>57363</v>
      </c>
      <c r="K468" s="1" t="str">
        <f t="shared" ref="K468:K471" si="29">CONCATENATE("['",A468,"'",", ","'",B468,"'",", ","'",C468,"'],")</f>
        <v>['З1-02 ', '110', '57363'],</v>
      </c>
    </row>
    <row r="469" spans="1:11" x14ac:dyDescent="0.25">
      <c r="A469" s="1" t="s">
        <v>213</v>
      </c>
      <c r="B469" s="1" t="s">
        <v>1222</v>
      </c>
      <c r="C469" s="1">
        <v>154798</v>
      </c>
      <c r="K469" s="1" t="str">
        <f t="shared" si="29"/>
        <v>['З1-03 ', '220 (150) ', '154798'],</v>
      </c>
    </row>
    <row r="470" spans="1:11" x14ac:dyDescent="0.25">
      <c r="A470" s="1" t="s">
        <v>214</v>
      </c>
      <c r="B470" s="1">
        <v>330</v>
      </c>
      <c r="C470" s="1">
        <v>161774</v>
      </c>
      <c r="K470" s="1" t="str">
        <f t="shared" si="29"/>
        <v>['З1-04 ', '330', '161774'],</v>
      </c>
    </row>
    <row r="471" spans="1:11" x14ac:dyDescent="0.25">
      <c r="A471" s="1" t="s">
        <v>215</v>
      </c>
      <c r="B471" s="1">
        <v>500</v>
      </c>
      <c r="C471" s="1">
        <v>193792</v>
      </c>
      <c r="K471" s="1" t="str">
        <f t="shared" si="29"/>
        <v>['З1-05 ', '500', '193792'],</v>
      </c>
    </row>
    <row r="472" spans="1:11" x14ac:dyDescent="0.25">
      <c r="A472" s="1" t="s">
        <v>216</v>
      </c>
      <c r="B472" s="1">
        <v>750</v>
      </c>
      <c r="C472" s="1">
        <v>193792</v>
      </c>
      <c r="K472" s="1" t="str">
        <f>CONCATENATE("['",A472,"'",", ","'",B472,"'",", ","'",C472,"']],")</f>
        <v>['З1-06 ', '750', '193792']],</v>
      </c>
    </row>
    <row r="474" spans="1:11" x14ac:dyDescent="0.25">
      <c r="A474" s="1" t="s">
        <v>4</v>
      </c>
      <c r="B474" s="1" t="s">
        <v>5</v>
      </c>
      <c r="C474" s="1" t="s">
        <v>6</v>
      </c>
      <c r="K474" s="1" t="str">
        <f>CONCATENATE("[['",A474,"'",", ","'",B474,"'",", ","'",C474,"'],")</f>
        <v>[['Номер расценок', 'Напряжение, кВ', 'Норматив цены'],</v>
      </c>
    </row>
    <row r="475" spans="1:11" x14ac:dyDescent="0.25">
      <c r="A475" s="1" t="s">
        <v>217</v>
      </c>
      <c r="B475" s="1">
        <v>35</v>
      </c>
      <c r="C475" s="1">
        <v>31011</v>
      </c>
      <c r="K475" s="1" t="str">
        <f>CONCATENATE("['",A475,"'",", ","'",B475,"'",", ","'",C475,"'],")</f>
        <v>['З2-01', '35', '31011'],</v>
      </c>
    </row>
    <row r="476" spans="1:11" x14ac:dyDescent="0.25">
      <c r="A476" s="1" t="s">
        <v>218</v>
      </c>
      <c r="B476" s="1">
        <v>110</v>
      </c>
      <c r="C476" s="1">
        <v>98487</v>
      </c>
      <c r="K476" s="1" t="str">
        <f t="shared" ref="K476:K478" si="30">CONCATENATE("['",A476,"'",", ","'",B476,"'",", ","'",C476,"'],")</f>
        <v>['З2-02', '110', '98487'],</v>
      </c>
    </row>
    <row r="477" spans="1:11" x14ac:dyDescent="0.25">
      <c r="A477" s="1" t="s">
        <v>219</v>
      </c>
      <c r="B477" s="1">
        <v>220</v>
      </c>
      <c r="C477" s="1">
        <v>98487</v>
      </c>
      <c r="K477" s="1" t="str">
        <f t="shared" si="30"/>
        <v>['З2-03', '220', '98487'],</v>
      </c>
    </row>
    <row r="478" spans="1:11" x14ac:dyDescent="0.25">
      <c r="A478" s="1" t="s">
        <v>220</v>
      </c>
      <c r="B478" s="1">
        <v>330</v>
      </c>
      <c r="C478" s="1">
        <v>100580</v>
      </c>
      <c r="K478" s="1" t="str">
        <f t="shared" si="30"/>
        <v>['З2-04', '330', '100580'],</v>
      </c>
    </row>
    <row r="479" spans="1:11" x14ac:dyDescent="0.25">
      <c r="A479" s="1" t="s">
        <v>221</v>
      </c>
      <c r="B479" s="1">
        <v>500</v>
      </c>
      <c r="C479" s="1">
        <v>100580</v>
      </c>
      <c r="K479" s="1" t="str">
        <f>CONCATENATE("['",A479,"'",", ","'",B479,"'",", ","'",C479,"']],")</f>
        <v>['З2-05', '500', '100580']],</v>
      </c>
    </row>
    <row r="481" spans="1:11" x14ac:dyDescent="0.25">
      <c r="A481" s="1" t="s">
        <v>4</v>
      </c>
      <c r="B481" s="1" t="s">
        <v>222</v>
      </c>
      <c r="C481" s="1" t="s">
        <v>2003</v>
      </c>
      <c r="D481" s="1" t="s">
        <v>1121</v>
      </c>
      <c r="E481" s="1" t="s">
        <v>1121</v>
      </c>
      <c r="K481" s="1" t="str">
        <f>CONCATENATE("[['",A481,"'",", ","'",B481,"'",", ","'",C481,"'",", ","'",D481,"'",", ","'",E481,"'],")</f>
        <v>[['Номер расценок', 'Напряжение РУ ', 'Норматив цены для отдельных элементов в составе расценки', '-', '-'],</v>
      </c>
    </row>
    <row r="482" spans="1:11" x14ac:dyDescent="0.25">
      <c r="A482" s="1" t="s">
        <v>1121</v>
      </c>
      <c r="B482" s="1" t="s">
        <v>1121</v>
      </c>
      <c r="C482" s="1">
        <v>1</v>
      </c>
      <c r="D482" s="1">
        <v>2</v>
      </c>
      <c r="E482" s="1">
        <v>3</v>
      </c>
      <c r="K482" s="1" t="str">
        <f>CONCATENATE("['",A482,"'",", ","'",B482,"'",", ","'",C482,"'",", ","'",D482,"'",", ","'",E482,"'],")</f>
        <v>['-', '-', '1', '2', '3'],</v>
      </c>
    </row>
    <row r="483" spans="1:11" x14ac:dyDescent="0.25">
      <c r="A483" s="1" t="s">
        <v>1121</v>
      </c>
      <c r="B483" s="1" t="s">
        <v>1121</v>
      </c>
      <c r="C483" s="1" t="s">
        <v>223</v>
      </c>
      <c r="D483" s="1" t="s">
        <v>1121</v>
      </c>
      <c r="E483" s="1" t="s">
        <v>1121</v>
      </c>
      <c r="K483" s="1" t="str">
        <f t="shared" ref="K483:K486" si="31">CONCATENATE("['",A483,"'",", ","'",B483,"'",", ","'",C483,"'",", ","'",D483,"'",", ","'",E483,"'],")</f>
        <v>['-', '-', 'Количество присоединений линий электропередачи к РУ ', '-', '-'],</v>
      </c>
    </row>
    <row r="484" spans="1:11" x14ac:dyDescent="0.25">
      <c r="A484" s="1" t="s">
        <v>1121</v>
      </c>
      <c r="B484" s="1" t="s">
        <v>1121</v>
      </c>
      <c r="C484" s="1" t="s">
        <v>224</v>
      </c>
      <c r="D484" s="1" t="s">
        <v>225</v>
      </c>
      <c r="E484" s="1" t="s">
        <v>226</v>
      </c>
      <c r="K484" s="1" t="str">
        <f t="shared" si="31"/>
        <v>['-', '-', 'до 2 ', 'от 3 до 5 ', '6 и более '],</v>
      </c>
    </row>
    <row r="485" spans="1:11" x14ac:dyDescent="0.25">
      <c r="A485" s="1" t="s">
        <v>1337</v>
      </c>
      <c r="B485" s="1" t="s">
        <v>1694</v>
      </c>
      <c r="C485" s="1">
        <v>5101</v>
      </c>
      <c r="D485" s="1">
        <v>22257</v>
      </c>
      <c r="E485" s="1">
        <v>35611</v>
      </c>
      <c r="K485" s="1" t="str">
        <f t="shared" si="31"/>
        <v>['З3-01-1..3 ', '35-110 ', '5101', '22257', '35611'],</v>
      </c>
    </row>
    <row r="486" spans="1:11" x14ac:dyDescent="0.25">
      <c r="A486" s="1" t="s">
        <v>1437</v>
      </c>
      <c r="B486" s="1" t="s">
        <v>2031</v>
      </c>
      <c r="C486" s="1">
        <v>36724</v>
      </c>
      <c r="D486" s="1">
        <v>36724</v>
      </c>
      <c r="E486" s="1">
        <v>58759</v>
      </c>
      <c r="K486" s="1" t="str">
        <f t="shared" si="31"/>
        <v>['З3-02-1..3 ', '220 (150)', '36724', '36724', '58759'],</v>
      </c>
    </row>
    <row r="487" spans="1:11" x14ac:dyDescent="0.25">
      <c r="A487" s="1" t="s">
        <v>1531</v>
      </c>
      <c r="B487" s="1" t="s">
        <v>1299</v>
      </c>
      <c r="C487" s="1">
        <v>77900</v>
      </c>
      <c r="D487" s="1">
        <v>77900</v>
      </c>
      <c r="E487" s="1">
        <v>124640</v>
      </c>
      <c r="K487" s="1" t="str">
        <f>CONCATENATE("['",A487,"'",", ","'",B487,"'",", ","'",C487,"'",", ","'",D487,"'",", ","'",E487,"']],")</f>
        <v>['З3-03-1..3 ', '330-750 ', '77900', '77900', '124640']],</v>
      </c>
    </row>
    <row r="489" spans="1:11" x14ac:dyDescent="0.25">
      <c r="A489" s="1" t="s">
        <v>4</v>
      </c>
      <c r="B489" s="1" t="s">
        <v>125</v>
      </c>
      <c r="C489" s="1" t="s">
        <v>5</v>
      </c>
      <c r="D489" s="1" t="s">
        <v>36</v>
      </c>
      <c r="K489" s="1" t="str">
        <f>CONCATENATE("[['",A489,"'",", ","'",B489,"'",", ","'",C489,"'",", ","'",D489,"'],")</f>
        <v>[['Номер расценок', 'Наименование ', 'Напряжение, кВ', 'Норматив цены '],</v>
      </c>
    </row>
    <row r="490" spans="1:11" x14ac:dyDescent="0.25">
      <c r="A490" s="1" t="s">
        <v>227</v>
      </c>
      <c r="B490" s="1" t="s">
        <v>228</v>
      </c>
      <c r="C490" s="8" t="s">
        <v>1216</v>
      </c>
      <c r="D490" s="1">
        <v>63</v>
      </c>
      <c r="K490" s="1" t="str">
        <f>CONCATENATE("['",A490,"'",", ","'",B490,"'",", ","'",C490,"'",", ","'",D490,"'],")</f>
        <v>['З4-01 ', 'ЗРУ ', '6-35', '63'],</v>
      </c>
    </row>
    <row r="491" spans="1:11" x14ac:dyDescent="0.25">
      <c r="A491" s="1" t="s">
        <v>229</v>
      </c>
      <c r="B491" s="1" t="s">
        <v>230</v>
      </c>
      <c r="C491" s="1" t="s">
        <v>1217</v>
      </c>
      <c r="D491" s="1">
        <v>116</v>
      </c>
      <c r="K491" s="1" t="str">
        <f t="shared" ref="K491:K492" si="32">CONCATENATE("['",A491,"'",", ","'",B491,"'",", ","'",C491,"'",", ","'",D491,"'],")</f>
        <v>['З4-02 ', 'ЗПС ', '35-500 ', '116'],</v>
      </c>
    </row>
    <row r="492" spans="1:11" x14ac:dyDescent="0.25">
      <c r="A492" s="1" t="s">
        <v>231</v>
      </c>
      <c r="B492" s="1" t="s">
        <v>232</v>
      </c>
      <c r="C492" s="1" t="s">
        <v>1218</v>
      </c>
      <c r="D492" s="1">
        <v>93</v>
      </c>
      <c r="K492" s="1" t="str">
        <f t="shared" si="32"/>
        <v>['З4-03 ', 'ОПУ, РЩ ', '35-750 ', '93'],</v>
      </c>
    </row>
    <row r="493" spans="1:11" x14ac:dyDescent="0.25">
      <c r="A493" s="1" t="s">
        <v>233</v>
      </c>
      <c r="B493" s="1" t="s">
        <v>234</v>
      </c>
      <c r="C493" s="1" t="s">
        <v>1121</v>
      </c>
      <c r="D493" s="1">
        <v>116</v>
      </c>
      <c r="K493" s="1" t="str">
        <f>CONCATENATE("['",A493,"'",", ","'",B493,"'",", ","'",C493,"'",", ","'",D493,"']],")</f>
        <v>['З4-04 ', 'РПБ ', '-', '116']],</v>
      </c>
    </row>
    <row r="495" spans="1:11" x14ac:dyDescent="0.25">
      <c r="A495" s="1" t="s">
        <v>4</v>
      </c>
      <c r="B495" s="1" t="s">
        <v>125</v>
      </c>
      <c r="C495" s="1" t="s">
        <v>5</v>
      </c>
      <c r="D495" s="1" t="s">
        <v>36</v>
      </c>
      <c r="K495" s="1" t="str">
        <f>CONCATENATE("[['",A495,"'",", ","'",B495,"'",", ","'",C495,"'",", ","'",D495,"'],")</f>
        <v>[['Номер расценок', 'Наименование ', 'Напряжение, кВ', 'Норматив цены '],</v>
      </c>
    </row>
    <row r="496" spans="1:11" x14ac:dyDescent="0.25">
      <c r="A496" s="1" t="s">
        <v>235</v>
      </c>
      <c r="B496" s="1" t="s">
        <v>228</v>
      </c>
      <c r="C496" s="8" t="s">
        <v>1216</v>
      </c>
      <c r="D496" s="1">
        <v>9450</v>
      </c>
      <c r="K496" s="1" t="str">
        <f>CONCATENATE("['",A496,"'",", ","'",B496,"'",", ","'",C496,"'",", ","'",D496,"'],")</f>
        <v>['З5-01 ', 'ЗРУ ', '6-35', '9450'],</v>
      </c>
    </row>
    <row r="497" spans="1:11" x14ac:dyDescent="0.25">
      <c r="A497" s="1" t="s">
        <v>236</v>
      </c>
      <c r="B497" s="1" t="s">
        <v>230</v>
      </c>
      <c r="C497" s="1">
        <v>110</v>
      </c>
      <c r="D497" s="1">
        <v>194880</v>
      </c>
      <c r="K497" s="1" t="str">
        <f t="shared" ref="K497:K498" si="33">CONCATENATE("['",A497,"'",", ","'",B497,"'",", ","'",C497,"'",", ","'",D497,"'],")</f>
        <v>['З5-02 ', 'ЗПС ', '110', '194880'],</v>
      </c>
    </row>
    <row r="498" spans="1:11" x14ac:dyDescent="0.25">
      <c r="A498" s="1" t="s">
        <v>237</v>
      </c>
      <c r="B498" s="1" t="s">
        <v>230</v>
      </c>
      <c r="C498" s="1" t="s">
        <v>1219</v>
      </c>
      <c r="D498" s="1">
        <v>368880</v>
      </c>
      <c r="K498" s="1" t="str">
        <f t="shared" si="33"/>
        <v>['З5-03 ', 'ЗПС ', '220-500 ', '368880'],</v>
      </c>
    </row>
    <row r="499" spans="1:11" x14ac:dyDescent="0.25">
      <c r="A499" s="1" t="s">
        <v>238</v>
      </c>
      <c r="B499" s="1" t="s">
        <v>230</v>
      </c>
      <c r="C499" s="1">
        <v>35</v>
      </c>
      <c r="D499" s="1">
        <v>11600</v>
      </c>
      <c r="K499" s="1" t="str">
        <f>CONCATENATE("['",A499,"'",", ","'",B499,"'",", ","'",C499,"'",", ","'",D499,"']],")</f>
        <v>['З5-04 ', 'ЗПС ', '35', '11600']],</v>
      </c>
    </row>
    <row r="501" spans="1:11" x14ac:dyDescent="0.25">
      <c r="A501" s="1" t="s">
        <v>4</v>
      </c>
      <c r="B501" s="1" t="s">
        <v>36</v>
      </c>
      <c r="K501" s="1" t="str">
        <f>CONCATENATE("[['",A501,"'",", ","'",B501,"'],")</f>
        <v>[['Номер расценок', 'Норматив цены '],</v>
      </c>
    </row>
    <row r="502" spans="1:11" x14ac:dyDescent="0.25">
      <c r="A502" s="1" t="s">
        <v>239</v>
      </c>
      <c r="B502" s="1">
        <v>11716</v>
      </c>
      <c r="K502" s="1" t="str">
        <f>CONCATENATE("['",A502,"'",", ","'",B502,"']],")</f>
        <v>['З6-01 ', '11716']],</v>
      </c>
    </row>
    <row r="504" spans="1:11" x14ac:dyDescent="0.25">
      <c r="A504" s="1" t="s">
        <v>4</v>
      </c>
      <c r="B504" s="1" t="s">
        <v>5</v>
      </c>
      <c r="C504" s="1" t="s">
        <v>0</v>
      </c>
      <c r="D504" s="1" t="s">
        <v>2003</v>
      </c>
      <c r="E504" s="1" t="s">
        <v>1121</v>
      </c>
      <c r="F504" s="1" t="s">
        <v>1121</v>
      </c>
      <c r="K504" s="1" t="str">
        <f>CONCATENATE("[['",A504,"'",", ","'",B504,"'",", ","'",C504,"'",", ","'",D504,"'",", ","'",E504,"'",", ","'",F504,"'],")</f>
        <v>[['Номер расценок', 'Напряжение, кВ', 'Номинальный ток, А ', 'Норматив цены для отдельных элементов в составе расценки', '-', '-'],</v>
      </c>
    </row>
    <row r="505" spans="1:11" x14ac:dyDescent="0.25">
      <c r="A505" s="1" t="s">
        <v>1121</v>
      </c>
      <c r="B505" s="1" t="s">
        <v>1121</v>
      </c>
      <c r="C505" s="1" t="s">
        <v>1121</v>
      </c>
      <c r="D505" s="1">
        <v>1</v>
      </c>
      <c r="E505" s="1">
        <v>2</v>
      </c>
      <c r="F505" s="1">
        <v>3</v>
      </c>
      <c r="K505" s="1" t="str">
        <f>CONCATENATE("['",A505,"'",", ","'",B505,"'",", ","'",C505,"'",", ","'",D505,"'",", ","'",E505,"'",", ","'",F505,"'],")</f>
        <v>['-', '-', '-', '1', '2', '3'],</v>
      </c>
    </row>
    <row r="506" spans="1:11" x14ac:dyDescent="0.25">
      <c r="A506" s="1" t="s">
        <v>1121</v>
      </c>
      <c r="B506" s="1" t="s">
        <v>1121</v>
      </c>
      <c r="C506" s="1" t="s">
        <v>1121</v>
      </c>
      <c r="D506" s="1" t="s">
        <v>1</v>
      </c>
      <c r="E506" s="1" t="s">
        <v>1121</v>
      </c>
      <c r="F506" s="1" t="s">
        <v>1121</v>
      </c>
      <c r="K506" s="1" t="str">
        <f t="shared" ref="K506:K515" si="34">CONCATENATE("['",A506,"'",", ","'",B506,"'",", ","'",C506,"'",", ","'",D506,"'",", ","'",E506,"'",", ","'",F506,"'],")</f>
        <v>['-', '-', '-', 'Номинальный ток отключения, кА ', '-', '-'],</v>
      </c>
    </row>
    <row r="507" spans="1:11" x14ac:dyDescent="0.25">
      <c r="A507" s="1" t="s">
        <v>1121</v>
      </c>
      <c r="B507" s="1" t="s">
        <v>1121</v>
      </c>
      <c r="C507" s="1" t="s">
        <v>1121</v>
      </c>
      <c r="D507" s="1">
        <v>40</v>
      </c>
      <c r="E507" s="1">
        <v>50</v>
      </c>
      <c r="F507" s="1">
        <v>63</v>
      </c>
      <c r="K507" s="1" t="str">
        <f t="shared" si="34"/>
        <v>['-', '-', '-', '40', '50', '63'],</v>
      </c>
    </row>
    <row r="508" spans="1:11" x14ac:dyDescent="0.25">
      <c r="A508" s="1" t="s">
        <v>1338</v>
      </c>
      <c r="B508" s="1">
        <v>110</v>
      </c>
      <c r="C508" s="1">
        <v>2500</v>
      </c>
      <c r="D508" s="1">
        <v>3481</v>
      </c>
      <c r="E508" s="1">
        <v>5909</v>
      </c>
      <c r="F508" s="1">
        <v>7123</v>
      </c>
      <c r="K508" s="1" t="str">
        <f t="shared" si="34"/>
        <v>['И1-01-1..3 ', '110', '2500', '3481', '5909', '7123'],</v>
      </c>
    </row>
    <row r="509" spans="1:11" x14ac:dyDescent="0.25">
      <c r="A509" s="1" t="s">
        <v>1438</v>
      </c>
      <c r="B509" s="1">
        <v>110</v>
      </c>
      <c r="C509" s="1">
        <v>3150</v>
      </c>
      <c r="D509" s="1">
        <v>3481</v>
      </c>
      <c r="E509" s="1">
        <v>6546</v>
      </c>
      <c r="F509" s="1">
        <v>7123</v>
      </c>
      <c r="K509" s="1" t="str">
        <f t="shared" si="34"/>
        <v>['И1-02-1..3 ', '110', '3150', '3481', '6546', '7123'],</v>
      </c>
    </row>
    <row r="510" spans="1:11" x14ac:dyDescent="0.25">
      <c r="A510" s="1" t="s">
        <v>1532</v>
      </c>
      <c r="B510" s="1" t="s">
        <v>2031</v>
      </c>
      <c r="C510" s="1" t="s">
        <v>2</v>
      </c>
      <c r="D510" s="1">
        <v>11386</v>
      </c>
      <c r="E510" s="1">
        <v>17236</v>
      </c>
      <c r="F510" s="1">
        <v>20910</v>
      </c>
      <c r="K510" s="1" t="str">
        <f t="shared" si="34"/>
        <v>['И1-03-1..3 ', '220 (150)', 'вне зависимости ', '11386', '17236', '20910'],</v>
      </c>
    </row>
    <row r="511" spans="1:11" x14ac:dyDescent="0.25">
      <c r="A511" s="1" t="s">
        <v>1616</v>
      </c>
      <c r="B511" s="1">
        <v>330</v>
      </c>
      <c r="C511" s="1">
        <v>3150</v>
      </c>
      <c r="D511" s="1">
        <v>22883</v>
      </c>
      <c r="E511" s="1">
        <v>24343</v>
      </c>
      <c r="F511" s="1">
        <v>26775</v>
      </c>
      <c r="K511" s="1" t="str">
        <f t="shared" si="34"/>
        <v>['И1-04-1..3 ', '330', '3150', '22883', '24343', '26775'],</v>
      </c>
    </row>
    <row r="512" spans="1:11" x14ac:dyDescent="0.25">
      <c r="A512" s="1" t="s">
        <v>1695</v>
      </c>
      <c r="B512" s="1">
        <v>330</v>
      </c>
      <c r="C512" s="1">
        <v>4000</v>
      </c>
      <c r="D512" s="1">
        <v>22883</v>
      </c>
      <c r="E512" s="1">
        <v>24343</v>
      </c>
      <c r="F512" s="1">
        <v>28000</v>
      </c>
      <c r="K512" s="1" t="str">
        <f t="shared" si="34"/>
        <v>['И1-05-1..3 ', '330', '4000', '22883', '24343', '28000'],</v>
      </c>
    </row>
    <row r="513" spans="1:11" x14ac:dyDescent="0.25">
      <c r="A513" s="1" t="s">
        <v>1777</v>
      </c>
      <c r="B513" s="1">
        <v>500</v>
      </c>
      <c r="C513" s="1">
        <v>3150</v>
      </c>
      <c r="D513" s="1">
        <v>31940</v>
      </c>
      <c r="E513" s="1">
        <v>31940</v>
      </c>
      <c r="F513" s="1">
        <v>34733</v>
      </c>
      <c r="K513" s="1" t="str">
        <f t="shared" si="34"/>
        <v>['И1-06-1..3 ', '500', '3150', '31940', '31940', '34733'],</v>
      </c>
    </row>
    <row r="514" spans="1:11" x14ac:dyDescent="0.25">
      <c r="A514" s="1" t="s">
        <v>1846</v>
      </c>
      <c r="B514" s="1">
        <v>500</v>
      </c>
      <c r="C514" s="1">
        <v>4000</v>
      </c>
      <c r="D514" s="1">
        <v>33165</v>
      </c>
      <c r="E514" s="1">
        <v>33165</v>
      </c>
      <c r="F514" s="1">
        <v>35541</v>
      </c>
      <c r="K514" s="1" t="str">
        <f t="shared" si="34"/>
        <v>['И1-07-1..3 ', '500', '4000', '33165', '33165', '35541'],</v>
      </c>
    </row>
    <row r="515" spans="1:11" x14ac:dyDescent="0.25">
      <c r="A515" s="1" t="s">
        <v>1906</v>
      </c>
      <c r="B515" s="1">
        <v>750</v>
      </c>
      <c r="C515" s="1">
        <v>3150</v>
      </c>
      <c r="D515" s="1">
        <v>67637</v>
      </c>
      <c r="E515" s="1">
        <v>70619</v>
      </c>
      <c r="F515" s="1">
        <v>76704</v>
      </c>
      <c r="K515" s="1" t="str">
        <f t="shared" si="34"/>
        <v>['И1-08-1..3 ', '750', '3150', '67637', '70619', '76704'],</v>
      </c>
    </row>
    <row r="516" spans="1:11" x14ac:dyDescent="0.25">
      <c r="A516" s="1" t="s">
        <v>1965</v>
      </c>
      <c r="B516" s="1">
        <v>750</v>
      </c>
      <c r="C516" s="1">
        <v>4000</v>
      </c>
      <c r="D516" s="1">
        <v>67637</v>
      </c>
      <c r="E516" s="1">
        <v>70619</v>
      </c>
      <c r="F516" s="1">
        <v>79153</v>
      </c>
      <c r="K516" s="1" t="str">
        <f>CONCATENATE("['",A516,"'",", ","'",B516,"'",", ","'",C516,"'",", ","'",D516,"'",", ","'",E516,"'",", ","'",F516,"']],")</f>
        <v>['И1-09-1..3 ', '750', '4000', '67637', '70619', '79153']],</v>
      </c>
    </row>
    <row r="518" spans="1:11" x14ac:dyDescent="0.25">
      <c r="A518" s="1" t="s">
        <v>4</v>
      </c>
      <c r="B518" s="1" t="s">
        <v>5</v>
      </c>
      <c r="C518" s="1" t="s">
        <v>0</v>
      </c>
      <c r="D518" s="1" t="s">
        <v>2003</v>
      </c>
      <c r="E518" s="1" t="s">
        <v>1121</v>
      </c>
      <c r="F518" s="1" t="s">
        <v>1121</v>
      </c>
      <c r="K518" s="1" t="str">
        <f>CONCATENATE("[['",A518,"'",", ","'",B518,"'",", ","'",C518,"'",", ","'",D518,"'",", ","'",E518,"'",", ","'",F518,"'],")</f>
        <v>[['Номер расценок', 'Напряжение, кВ', 'Номинальный ток, А ', 'Норматив цены для отдельных элементов в составе расценки', '-', '-'],</v>
      </c>
    </row>
    <row r="519" spans="1:11" x14ac:dyDescent="0.25">
      <c r="A519" s="1" t="s">
        <v>1121</v>
      </c>
      <c r="B519" s="1" t="s">
        <v>1121</v>
      </c>
      <c r="C519" s="1" t="s">
        <v>1121</v>
      </c>
      <c r="D519" s="1">
        <v>1</v>
      </c>
      <c r="E519" s="1">
        <v>2</v>
      </c>
      <c r="F519" s="1">
        <v>3</v>
      </c>
      <c r="K519" s="1" t="str">
        <f>CONCATENATE("['",A519,"'",", ","'",B519,"'",", ","'",C519,"'",", ","'",D519,"'",", ","'",E519,"'",", ","'",F519,"'],")</f>
        <v>['-', '-', '-', '1', '2', '3'],</v>
      </c>
    </row>
    <row r="520" spans="1:11" x14ac:dyDescent="0.25">
      <c r="A520" s="1" t="s">
        <v>1121</v>
      </c>
      <c r="B520" s="1" t="s">
        <v>1121</v>
      </c>
      <c r="C520" s="1" t="s">
        <v>1121</v>
      </c>
      <c r="D520" s="1" t="s">
        <v>1</v>
      </c>
      <c r="K520" s="1" t="str">
        <f t="shared" ref="K520:K532" si="35">CONCATENATE("['",A520,"'",", ","'",B520,"'",", ","'",C520,"'",", ","'",D520,"'",", ","'",E520,"'",", ","'",F520,"'],")</f>
        <v>['-', '-', '-', 'Номинальный ток отключения, кА ', '', ''],</v>
      </c>
    </row>
    <row r="521" spans="1:11" x14ac:dyDescent="0.25">
      <c r="A521" s="1" t="s">
        <v>1121</v>
      </c>
      <c r="B521" s="1" t="s">
        <v>1121</v>
      </c>
      <c r="C521" s="1" t="s">
        <v>1121</v>
      </c>
      <c r="D521" s="1">
        <v>25</v>
      </c>
      <c r="E521" s="1" t="s">
        <v>3</v>
      </c>
      <c r="F521" s="1">
        <v>40</v>
      </c>
      <c r="K521" s="1" t="str">
        <f t="shared" si="35"/>
        <v>['-', '-', '-', '25', '31,5 ', '40'],</v>
      </c>
    </row>
    <row r="522" spans="1:11" x14ac:dyDescent="0.25">
      <c r="A522" s="1" t="s">
        <v>1339</v>
      </c>
      <c r="B522" s="1">
        <v>35</v>
      </c>
      <c r="C522" s="1">
        <v>2000</v>
      </c>
      <c r="D522" s="1">
        <v>1060</v>
      </c>
      <c r="E522" s="1">
        <v>2812</v>
      </c>
      <c r="F522" s="1">
        <v>4081</v>
      </c>
      <c r="K522" s="1" t="str">
        <f t="shared" si="35"/>
        <v>['И2-01-1..3 ', '35', '2000', '1060', '2812', '4081'],</v>
      </c>
    </row>
    <row r="523" spans="1:11" x14ac:dyDescent="0.25">
      <c r="A523" s="1" t="s">
        <v>1439</v>
      </c>
      <c r="B523" s="1">
        <v>35</v>
      </c>
      <c r="C523" s="1">
        <v>2500</v>
      </c>
      <c r="D523" s="1">
        <v>2812</v>
      </c>
      <c r="E523" s="1">
        <v>2812</v>
      </c>
      <c r="F523" s="1">
        <v>4081</v>
      </c>
      <c r="K523" s="1" t="str">
        <f>CONCATENATE("['",A523,"'",", ","'",B523,"'",", ","'",C523,"'",", ","'",D523,"'",", ","'",E523,"'",", ","'",F523,"']],")</f>
        <v>['И2-02-1..3 ', '35', '2500', '2812', '2812', '4081']],</v>
      </c>
    </row>
    <row r="525" spans="1:11" x14ac:dyDescent="0.25">
      <c r="A525" s="1" t="s">
        <v>4</v>
      </c>
      <c r="B525" s="1" t="s">
        <v>5</v>
      </c>
      <c r="C525" s="1" t="s">
        <v>0</v>
      </c>
      <c r="D525" s="1" t="s">
        <v>2003</v>
      </c>
      <c r="E525" s="1" t="s">
        <v>1121</v>
      </c>
      <c r="F525" s="1" t="s">
        <v>1121</v>
      </c>
      <c r="K525" s="1" t="str">
        <f>CONCATENATE("[['",A525,"'",", ","'",B525,"'",", ","'",C525,"'",", ","'",D525,"'",", ","'",E525,"'",", ","'",F525,"'],")</f>
        <v>[['Номер расценок', 'Напряжение, кВ', 'Номинальный ток, А ', 'Норматив цены для отдельных элементов в составе расценки', '-', '-'],</v>
      </c>
    </row>
    <row r="526" spans="1:11" x14ac:dyDescent="0.25">
      <c r="A526" s="1" t="s">
        <v>1121</v>
      </c>
      <c r="B526" s="1" t="s">
        <v>1121</v>
      </c>
      <c r="C526" s="1" t="s">
        <v>1121</v>
      </c>
      <c r="D526" s="1">
        <v>1</v>
      </c>
      <c r="E526" s="1">
        <v>2</v>
      </c>
      <c r="F526" s="1">
        <v>3</v>
      </c>
      <c r="K526" s="1" t="str">
        <f t="shared" si="35"/>
        <v>['-', '-', '-', '1', '2', '3'],</v>
      </c>
    </row>
    <row r="527" spans="1:11" x14ac:dyDescent="0.25">
      <c r="A527" s="1" t="s">
        <v>1121</v>
      </c>
      <c r="B527" s="1" t="s">
        <v>1121</v>
      </c>
      <c r="C527" s="1" t="s">
        <v>1121</v>
      </c>
      <c r="D527" s="1" t="s">
        <v>1</v>
      </c>
      <c r="E527" s="1" t="s">
        <v>1121</v>
      </c>
      <c r="F527" s="1" t="s">
        <v>1121</v>
      </c>
      <c r="K527" s="1" t="str">
        <f t="shared" si="35"/>
        <v>['-', '-', '-', 'Номинальный ток отключения, кА ', '-', '-'],</v>
      </c>
    </row>
    <row r="528" spans="1:11" x14ac:dyDescent="0.25">
      <c r="A528" s="1" t="s">
        <v>1121</v>
      </c>
      <c r="B528" s="1" t="s">
        <v>1121</v>
      </c>
      <c r="C528" s="1" t="s">
        <v>1121</v>
      </c>
      <c r="D528" s="1">
        <v>40</v>
      </c>
      <c r="E528" s="1">
        <v>50</v>
      </c>
      <c r="F528" s="1">
        <v>63</v>
      </c>
      <c r="K528" s="1" t="str">
        <f t="shared" si="35"/>
        <v>['-', '-', '-', '40', '50', '63'],</v>
      </c>
    </row>
    <row r="529" spans="1:11" x14ac:dyDescent="0.25">
      <c r="A529" s="1" t="s">
        <v>1340</v>
      </c>
      <c r="B529" s="1">
        <v>110</v>
      </c>
      <c r="C529" s="1">
        <v>3150</v>
      </c>
      <c r="D529" s="1">
        <v>11451</v>
      </c>
      <c r="E529" s="1">
        <v>13181</v>
      </c>
      <c r="F529" s="1">
        <v>19786</v>
      </c>
      <c r="K529" s="1" t="str">
        <f t="shared" si="35"/>
        <v>['И3-01-1..3 ', '110', '3150', '11451', '13181', '19786'],</v>
      </c>
    </row>
    <row r="530" spans="1:11" x14ac:dyDescent="0.25">
      <c r="A530" s="1" t="s">
        <v>1440</v>
      </c>
      <c r="B530" s="1" t="s">
        <v>2031</v>
      </c>
      <c r="C530" s="1" t="s">
        <v>2</v>
      </c>
      <c r="D530" s="1">
        <v>23892</v>
      </c>
      <c r="E530" s="1">
        <v>23892</v>
      </c>
      <c r="F530" s="1">
        <v>23892</v>
      </c>
      <c r="K530" s="1" t="str">
        <f t="shared" si="35"/>
        <v>['И3-02-1..3 ', '220 (150)', 'вне зависимости ', '23892', '23892', '23892'],</v>
      </c>
    </row>
    <row r="531" spans="1:11" x14ac:dyDescent="0.25">
      <c r="A531" s="1" t="s">
        <v>1533</v>
      </c>
      <c r="B531" s="1">
        <v>330</v>
      </c>
      <c r="C531" s="1">
        <v>3150</v>
      </c>
      <c r="D531" s="1">
        <v>29248</v>
      </c>
      <c r="E531" s="1">
        <v>29248</v>
      </c>
      <c r="F531" s="1">
        <v>37058</v>
      </c>
      <c r="K531" s="1" t="str">
        <f t="shared" si="35"/>
        <v>['И3-03-1..3 ', '330', '3150', '29248', '29248', '37058'],</v>
      </c>
    </row>
    <row r="532" spans="1:11" x14ac:dyDescent="0.25">
      <c r="A532" s="1" t="s">
        <v>1617</v>
      </c>
      <c r="B532" s="1">
        <v>330</v>
      </c>
      <c r="C532" s="1">
        <v>4000</v>
      </c>
      <c r="D532" s="1">
        <v>45459</v>
      </c>
      <c r="E532" s="1">
        <v>45459</v>
      </c>
      <c r="F532" s="1">
        <v>45459</v>
      </c>
      <c r="K532" s="1" t="str">
        <f t="shared" si="35"/>
        <v>['И3-04-1..3 ', '330', '4000', '45459', '45459', '45459'],</v>
      </c>
    </row>
    <row r="533" spans="1:11" x14ac:dyDescent="0.25">
      <c r="A533" s="1" t="s">
        <v>1696</v>
      </c>
      <c r="B533" s="1">
        <v>500</v>
      </c>
      <c r="C533" s="1" t="s">
        <v>2</v>
      </c>
      <c r="D533" s="1">
        <v>66596</v>
      </c>
      <c r="E533" s="1">
        <v>66596</v>
      </c>
      <c r="F533" s="1">
        <v>66596</v>
      </c>
      <c r="K533" s="1" t="str">
        <f>CONCATENATE("['",A533,"'",", ","'",B533,"'",", ","'",C533,"'",", ","'",D533,"'",", ","'",E533,"'",", ","'",F533,"']],")</f>
        <v>['И3-05-1..3 ', '500', 'вне зависимости ', '66596', '66596', '66596']],</v>
      </c>
    </row>
    <row r="535" spans="1:11" x14ac:dyDescent="0.25">
      <c r="A535" s="1" t="s">
        <v>4</v>
      </c>
      <c r="B535" s="1" t="s">
        <v>36</v>
      </c>
      <c r="K535" s="1" t="str">
        <f>CONCATENATE("[['",A535,"'",", ","'",B535,"'],")</f>
        <v>[['Номер расценок', 'Норматив цены '],</v>
      </c>
    </row>
    <row r="536" spans="1:11" x14ac:dyDescent="0.25">
      <c r="A536" s="1" t="s">
        <v>240</v>
      </c>
      <c r="B536" s="1">
        <v>3332</v>
      </c>
      <c r="K536" s="1" t="str">
        <f>CONCATENATE("['",A536,"'",", ","'",B536,"']],")</f>
        <v>['И4-01 ', '3332']],</v>
      </c>
    </row>
    <row r="538" spans="1:11" x14ac:dyDescent="0.25">
      <c r="A538" s="1" t="s">
        <v>4</v>
      </c>
      <c r="B538" s="1" t="s">
        <v>125</v>
      </c>
      <c r="C538" s="1" t="s">
        <v>2003</v>
      </c>
      <c r="D538" s="1" t="s">
        <v>1121</v>
      </c>
      <c r="E538" s="1" t="s">
        <v>1121</v>
      </c>
      <c r="F538" s="1" t="s">
        <v>1121</v>
      </c>
      <c r="G538" s="1" t="s">
        <v>1121</v>
      </c>
      <c r="H538" s="1" t="s">
        <v>1121</v>
      </c>
      <c r="I538" s="1" t="s">
        <v>1121</v>
      </c>
      <c r="K538" s="1" t="str">
        <f>CONCATENATE("[['",A538,"'",", ","'",B538,"'",", ","'",C538,"'",", ","'",D538,"'",", ","'",E538,"'",", ","'",F538,"'",", ","'",G538,"'",", ","'",H538,"'",", ","'",I538,"'],")</f>
        <v>[['Номер расценок', 'Наименование ', 'Норматив цены для отдельных элементов в составе расценки', '-', '-', '-', '-', '-', '-'],</v>
      </c>
    </row>
    <row r="539" spans="1:11" x14ac:dyDescent="0.25">
      <c r="A539" s="1" t="s">
        <v>1121</v>
      </c>
      <c r="B539" s="1" t="s">
        <v>1121</v>
      </c>
      <c r="C539" s="1">
        <v>1</v>
      </c>
      <c r="D539" s="1">
        <v>2</v>
      </c>
      <c r="E539" s="1">
        <v>3</v>
      </c>
      <c r="F539" s="1">
        <v>4</v>
      </c>
      <c r="G539" s="1">
        <v>5</v>
      </c>
      <c r="H539" s="1">
        <v>6</v>
      </c>
      <c r="I539" s="1">
        <v>7</v>
      </c>
      <c r="K539" s="1" t="str">
        <f>CONCATENATE("['",A539,"'",", ","'",B539,"'",", ","'",C539,"'",", ","'",D539,"'",", ","'",E539,"'",", ","'",F539,"'",", ","'",G539,"'",", ","'",H539,"'",", ","'",I539,"'],")</f>
        <v>['-', '-', '1', '2', '3', '4', '5', '6', '7'],</v>
      </c>
    </row>
    <row r="540" spans="1:11" x14ac:dyDescent="0.25">
      <c r="A540" s="1" t="s">
        <v>1121</v>
      </c>
      <c r="B540" s="1" t="s">
        <v>1121</v>
      </c>
      <c r="C540" s="1" t="s">
        <v>5</v>
      </c>
      <c r="K540" s="1" t="str">
        <f t="shared" ref="K540:K549" si="36">CONCATENATE("['",A540,"'",", ","'",B540,"'",", ","'",C540,"'",", ","'",D540,"'",", ","'",E540,"'",", ","'",F540,"'",", ","'",G540,"'",", ","'",H540,"'",", ","'",I540,"'],")</f>
        <v>['-', '-', 'Напряжение, кВ', '', '', '', '', '', ''],</v>
      </c>
    </row>
    <row r="541" spans="1:11" x14ac:dyDescent="0.25">
      <c r="A541" s="1" t="s">
        <v>1121</v>
      </c>
      <c r="B541" s="1" t="s">
        <v>1121</v>
      </c>
      <c r="C541" s="4" t="s">
        <v>1120</v>
      </c>
      <c r="D541" s="1" t="s">
        <v>1220</v>
      </c>
      <c r="E541" s="1">
        <v>110</v>
      </c>
      <c r="F541" s="1" t="s">
        <v>1222</v>
      </c>
      <c r="G541" s="1">
        <v>330</v>
      </c>
      <c r="H541" s="1">
        <v>500</v>
      </c>
      <c r="I541" s="1">
        <v>750</v>
      </c>
      <c r="K541" s="1" t="str">
        <f t="shared" si="36"/>
        <v>['-', '-', '6-15', '35 (20) ', '110', '220 (150) ', '330', '500', '750'],</v>
      </c>
    </row>
    <row r="542" spans="1:11" x14ac:dyDescent="0.25">
      <c r="A542" s="1" t="s">
        <v>1341</v>
      </c>
      <c r="B542" s="1" t="s">
        <v>241</v>
      </c>
      <c r="C542" s="1">
        <v>103</v>
      </c>
      <c r="D542" s="1">
        <v>1180</v>
      </c>
      <c r="E542" s="1">
        <v>2957</v>
      </c>
      <c r="F542" s="1">
        <v>4505</v>
      </c>
      <c r="G542" s="1">
        <v>7751</v>
      </c>
      <c r="H542" s="1">
        <v>13565</v>
      </c>
      <c r="I542" s="1">
        <v>18911</v>
      </c>
      <c r="K542" s="1" t="str">
        <f t="shared" si="36"/>
        <v>['И5-01-1..7 ', 'ТТ на три фазы ', '103', '1180', '2957', '4505', '7751', '13565', '18911'],</v>
      </c>
    </row>
    <row r="543" spans="1:11" x14ac:dyDescent="0.25">
      <c r="A543" s="1" t="s">
        <v>1441</v>
      </c>
      <c r="B543" s="1" t="s">
        <v>242</v>
      </c>
      <c r="C543" s="1">
        <v>56</v>
      </c>
      <c r="D543" s="1">
        <v>609</v>
      </c>
      <c r="E543" s="1">
        <v>2782</v>
      </c>
      <c r="F543" s="1">
        <v>3239</v>
      </c>
      <c r="G543" s="1">
        <v>4244</v>
      </c>
      <c r="H543" s="1">
        <v>5861</v>
      </c>
      <c r="I543" s="1">
        <v>10848</v>
      </c>
      <c r="K543" s="1" t="str">
        <f t="shared" si="36"/>
        <v>['И5-02-1..7 ', 'ТН (до трех вторичных обмоток) на три фазы ', '56', '609', '2782', '3239', '4244', '5861', '10848'],</v>
      </c>
    </row>
    <row r="544" spans="1:11" x14ac:dyDescent="0.25">
      <c r="A544" s="1" t="s">
        <v>1534</v>
      </c>
      <c r="B544" s="1" t="s">
        <v>243</v>
      </c>
      <c r="C544" s="1" t="s">
        <v>1121</v>
      </c>
      <c r="D544" s="1" t="s">
        <v>1121</v>
      </c>
      <c r="E544" s="1">
        <v>5526</v>
      </c>
      <c r="F544" s="1">
        <v>7492</v>
      </c>
      <c r="G544" s="1" t="s">
        <v>1121</v>
      </c>
      <c r="H544" s="1" t="s">
        <v>1121</v>
      </c>
      <c r="I544" s="1" t="s">
        <v>1121</v>
      </c>
      <c r="K544" s="1" t="str">
        <f t="shared" si="36"/>
        <v>['И5-03-1..7 ', 'ТН (четыре вторичные обмотки) на три фазы ', '-', '-', '5526', '7492', '-', '-', '-'],</v>
      </c>
    </row>
    <row r="545" spans="1:11" x14ac:dyDescent="0.25">
      <c r="A545" s="1" t="s">
        <v>1618</v>
      </c>
      <c r="B545" s="1" t="s">
        <v>244</v>
      </c>
      <c r="C545" s="1">
        <v>22</v>
      </c>
      <c r="D545" s="1">
        <v>69</v>
      </c>
      <c r="E545" s="1">
        <v>221</v>
      </c>
      <c r="F545" s="1">
        <v>459</v>
      </c>
      <c r="G545" s="1">
        <v>1402</v>
      </c>
      <c r="H545" s="1">
        <v>1696</v>
      </c>
      <c r="I545" s="1">
        <v>2137</v>
      </c>
      <c r="K545" s="1" t="str">
        <f t="shared" si="36"/>
        <v>['И5-04-1..7 ', 'ОПН на три фазы ', '22', '69', '221', '459', '1402', '1696', '2137'],</v>
      </c>
    </row>
    <row r="546" spans="1:11" x14ac:dyDescent="0.25">
      <c r="A546" s="1" t="s">
        <v>1697</v>
      </c>
      <c r="B546" s="1" t="s">
        <v>245</v>
      </c>
      <c r="C546" s="1">
        <v>64</v>
      </c>
      <c r="D546" s="1">
        <v>840</v>
      </c>
      <c r="E546" s="1">
        <v>1229</v>
      </c>
      <c r="F546" s="1">
        <v>2090</v>
      </c>
      <c r="G546" s="1">
        <v>3041</v>
      </c>
      <c r="H546" s="1">
        <v>3563</v>
      </c>
      <c r="I546" s="1">
        <v>5014</v>
      </c>
      <c r="K546" s="1" t="str">
        <f t="shared" si="36"/>
        <v>['И5-05-1..7 ', 'Однополюсный разъединитель ', '64', '840', '1229', '2090', '3041', '3563', '5014'],</v>
      </c>
    </row>
    <row r="547" spans="1:11" x14ac:dyDescent="0.25">
      <c r="A547" s="1" t="s">
        <v>1778</v>
      </c>
      <c r="B547" s="1" t="s">
        <v>246</v>
      </c>
      <c r="C547" s="1">
        <v>64</v>
      </c>
      <c r="D547" s="1">
        <v>1273</v>
      </c>
      <c r="E547" s="1">
        <v>2735</v>
      </c>
      <c r="F547" s="1">
        <v>6033</v>
      </c>
      <c r="G547" s="1" t="s">
        <v>1121</v>
      </c>
      <c r="H547" s="1" t="s">
        <v>1121</v>
      </c>
      <c r="I547" s="1" t="s">
        <v>1121</v>
      </c>
      <c r="K547" s="1" t="str">
        <f t="shared" si="36"/>
        <v>['И5-06-1..7 ', 'Разъединитель на три полюса ', '64', '1273', '2735', '6033', '-', '-', '-'],</v>
      </c>
    </row>
    <row r="548" spans="1:11" x14ac:dyDescent="0.25">
      <c r="A548" s="1" t="s">
        <v>1847</v>
      </c>
      <c r="B548" s="1" t="s">
        <v>247</v>
      </c>
      <c r="C548" s="1">
        <v>208</v>
      </c>
      <c r="D548" s="1">
        <v>1078</v>
      </c>
      <c r="E548" s="1">
        <v>3119</v>
      </c>
      <c r="F548" s="1">
        <v>3756</v>
      </c>
      <c r="G548" s="1">
        <v>5775</v>
      </c>
      <c r="H548" s="1">
        <v>8205</v>
      </c>
      <c r="I548" s="1">
        <v>12230</v>
      </c>
      <c r="K548" s="1" t="str">
        <f t="shared" si="36"/>
        <v>['И5-07-1..7 ', 'Цифровой ТТ на три фазы ', '208', '1078', '3119', '3756', '5775', '8205', '12230'],</v>
      </c>
    </row>
    <row r="549" spans="1:11" x14ac:dyDescent="0.25">
      <c r="A549" s="1" t="s">
        <v>1907</v>
      </c>
      <c r="B549" s="1" t="s">
        <v>248</v>
      </c>
      <c r="C549" s="1">
        <v>160</v>
      </c>
      <c r="D549" s="1">
        <v>1236</v>
      </c>
      <c r="E549" s="1">
        <v>2364</v>
      </c>
      <c r="F549" s="1">
        <v>3511</v>
      </c>
      <c r="G549" s="1">
        <v>7729</v>
      </c>
      <c r="H549" s="1">
        <v>10244</v>
      </c>
      <c r="I549" s="1">
        <v>12380</v>
      </c>
      <c r="K549" s="1" t="str">
        <f t="shared" si="36"/>
        <v>['И5-08-1..7 ', 'Цифровой ТН на три фазы ', '160', '1236', '2364', '3511', '7729', '10244', '12380'],</v>
      </c>
    </row>
    <row r="550" spans="1:11" x14ac:dyDescent="0.25">
      <c r="A550" s="1" t="s">
        <v>1966</v>
      </c>
      <c r="B550" s="1" t="s">
        <v>249</v>
      </c>
      <c r="C550" s="1">
        <v>9</v>
      </c>
      <c r="D550" s="1">
        <v>16</v>
      </c>
      <c r="E550" s="1">
        <v>62</v>
      </c>
      <c r="F550" s="1">
        <v>115</v>
      </c>
      <c r="G550" s="1">
        <v>378</v>
      </c>
      <c r="H550" s="1">
        <v>535</v>
      </c>
      <c r="I550" s="1">
        <v>1307</v>
      </c>
      <c r="K550" s="1" t="str">
        <f>CONCATENATE("['",A550,"'",", ","'",B550,"'",", ","'",C550,"'",", ","'",D550,"'",", ","'",E550,"'",", ","'",F550,"'",", ","'",G550,"'",", ","'",H550,"'",", ","'",I550,"']],")</f>
        <v>['И5-09-1..7 ', 'Шинная опора на одну фазу ', '9', '16', '62', '115', '378', '535', '1307']],</v>
      </c>
    </row>
    <row r="552" spans="1:11" x14ac:dyDescent="0.25">
      <c r="A552" s="1" t="s">
        <v>4</v>
      </c>
      <c r="B552" s="1" t="s">
        <v>5</v>
      </c>
      <c r="C552" s="1" t="s">
        <v>0</v>
      </c>
      <c r="D552" s="1" t="s">
        <v>2003</v>
      </c>
      <c r="E552" s="1" t="s">
        <v>1121</v>
      </c>
      <c r="F552" s="1" t="s">
        <v>1121</v>
      </c>
      <c r="K552" s="1" t="str">
        <f>CONCATENATE("[['",A552,"'",", ","'",B552,"'",", ","'",C552,"'",", ","'",D552,"'",", ","'",E552,"'",", ","'",F552,"'],")</f>
        <v>[['Номер расценок', 'Напряжение, кВ', 'Номинальный ток, А ', 'Норматив цены для отдельных элементов в составе расценки', '-', '-'],</v>
      </c>
    </row>
    <row r="553" spans="1:11" x14ac:dyDescent="0.25">
      <c r="A553" s="1" t="s">
        <v>1121</v>
      </c>
      <c r="B553" s="1" t="s">
        <v>1121</v>
      </c>
      <c r="C553" s="1" t="s">
        <v>1121</v>
      </c>
      <c r="D553" s="1">
        <v>1</v>
      </c>
      <c r="E553" s="1">
        <v>2</v>
      </c>
      <c r="F553" s="1">
        <v>3</v>
      </c>
      <c r="K553" s="1" t="str">
        <f>CONCATENATE("['",A553,"'",", ","'",B553,"'",", ","'",C553,"'",", ","'",D553,"'",", ","'",E553,"'",", ","'",F553,"'],")</f>
        <v>['-', '-', '-', '1', '2', '3'],</v>
      </c>
    </row>
    <row r="554" spans="1:11" x14ac:dyDescent="0.25">
      <c r="A554" s="1" t="s">
        <v>1121</v>
      </c>
      <c r="B554" s="1" t="s">
        <v>1121</v>
      </c>
      <c r="C554" s="1" t="s">
        <v>1121</v>
      </c>
      <c r="D554" s="1" t="s">
        <v>1</v>
      </c>
      <c r="E554" s="1" t="s">
        <v>1121</v>
      </c>
      <c r="F554" s="1" t="s">
        <v>1121</v>
      </c>
      <c r="K554" s="1" t="str">
        <f t="shared" ref="K554:K563" si="37">CONCATENATE("['",A554,"'",", ","'",B554,"'",", ","'",C554,"'",", ","'",D554,"'",", ","'",E554,"'",", ","'",F554,"'],")</f>
        <v>['-', '-', '-', 'Номинальный ток отключения, кА ', '-', '-'],</v>
      </c>
    </row>
    <row r="555" spans="1:11" x14ac:dyDescent="0.25">
      <c r="A555" s="1" t="s">
        <v>1121</v>
      </c>
      <c r="B555" s="1" t="s">
        <v>1121</v>
      </c>
      <c r="C555" s="1" t="s">
        <v>1121</v>
      </c>
      <c r="D555" s="1">
        <v>40</v>
      </c>
      <c r="E555" s="1">
        <v>50</v>
      </c>
      <c r="F555" s="1">
        <v>63</v>
      </c>
      <c r="K555" s="1" t="str">
        <f t="shared" si="37"/>
        <v>['-', '-', '-', '40', '50', '63'],</v>
      </c>
    </row>
    <row r="556" spans="1:11" x14ac:dyDescent="0.25">
      <c r="A556" s="1" t="s">
        <v>1342</v>
      </c>
      <c r="B556" s="1">
        <v>110</v>
      </c>
      <c r="C556" s="1">
        <v>2500</v>
      </c>
      <c r="D556" s="1">
        <v>3400</v>
      </c>
      <c r="E556" s="1">
        <v>5829</v>
      </c>
      <c r="F556" s="1">
        <v>7043</v>
      </c>
      <c r="K556" s="1" t="str">
        <f t="shared" si="37"/>
        <v>['И6-01-1..3 ', '110', '2500', '3400', '5829', '7043'],</v>
      </c>
    </row>
    <row r="557" spans="1:11" x14ac:dyDescent="0.25">
      <c r="A557" s="1" t="s">
        <v>1442</v>
      </c>
      <c r="B557" s="1">
        <v>110</v>
      </c>
      <c r="C557" s="1">
        <v>3150</v>
      </c>
      <c r="D557" s="1">
        <v>3400</v>
      </c>
      <c r="E557" s="1">
        <v>6466</v>
      </c>
      <c r="F557" s="1">
        <v>7043</v>
      </c>
      <c r="K557" s="1" t="str">
        <f t="shared" si="37"/>
        <v>['И6-02-1..3 ', '110', '3150', '3400', '6466', '7043'],</v>
      </c>
    </row>
    <row r="558" spans="1:11" x14ac:dyDescent="0.25">
      <c r="A558" s="1" t="s">
        <v>1535</v>
      </c>
      <c r="B558" s="1" t="s">
        <v>1222</v>
      </c>
      <c r="C558" s="1" t="s">
        <v>2</v>
      </c>
      <c r="D558" s="1">
        <v>10995</v>
      </c>
      <c r="E558" s="1">
        <v>16846</v>
      </c>
      <c r="F558" s="1">
        <v>20520</v>
      </c>
      <c r="K558" s="1" t="str">
        <f t="shared" si="37"/>
        <v>['И6-03-1..3 ', '220 (150) ', 'вне зависимости ', '10995', '16846', '20520'],</v>
      </c>
    </row>
    <row r="559" spans="1:11" x14ac:dyDescent="0.25">
      <c r="A559" s="1" t="s">
        <v>1619</v>
      </c>
      <c r="B559" s="1">
        <v>330</v>
      </c>
      <c r="C559" s="1">
        <v>3150</v>
      </c>
      <c r="D559" s="1">
        <v>22038</v>
      </c>
      <c r="E559" s="1">
        <v>23498</v>
      </c>
      <c r="F559" s="1">
        <v>25930</v>
      </c>
      <c r="K559" s="1" t="str">
        <f t="shared" si="37"/>
        <v>['И6-04-1..3 ', '330', '3150', '22038', '23498', '25930'],</v>
      </c>
    </row>
    <row r="560" spans="1:11" x14ac:dyDescent="0.25">
      <c r="A560" s="1" t="s">
        <v>1698</v>
      </c>
      <c r="B560" s="1">
        <v>330</v>
      </c>
      <c r="C560" s="1">
        <v>4000</v>
      </c>
      <c r="D560" s="1">
        <v>22038</v>
      </c>
      <c r="E560" s="1">
        <v>23498</v>
      </c>
      <c r="F560" s="1">
        <v>27155</v>
      </c>
      <c r="K560" s="1" t="str">
        <f t="shared" si="37"/>
        <v>['И6-05-1..3 ', '330', '4000', '22038', '23498', '27155'],</v>
      </c>
    </row>
    <row r="561" spans="1:11" x14ac:dyDescent="0.25">
      <c r="A561" s="1" t="s">
        <v>1779</v>
      </c>
      <c r="B561" s="1">
        <v>500</v>
      </c>
      <c r="C561" s="1">
        <v>3150</v>
      </c>
      <c r="D561" s="1">
        <v>29764</v>
      </c>
      <c r="E561" s="1">
        <v>29764</v>
      </c>
      <c r="F561" s="1">
        <v>32556</v>
      </c>
      <c r="K561" s="1" t="str">
        <f t="shared" si="37"/>
        <v>['И6-06-1..3 ', '500', '3150', '29764', '29764', '32556'],</v>
      </c>
    </row>
    <row r="562" spans="1:11" x14ac:dyDescent="0.25">
      <c r="A562" s="1" t="s">
        <v>1848</v>
      </c>
      <c r="B562" s="1">
        <v>500</v>
      </c>
      <c r="C562" s="1">
        <v>4000</v>
      </c>
      <c r="D562" s="1">
        <v>30989</v>
      </c>
      <c r="E562" s="1">
        <v>30989</v>
      </c>
      <c r="F562" s="1">
        <v>33364</v>
      </c>
      <c r="K562" s="1" t="str">
        <f t="shared" si="37"/>
        <v>['И6-07-1..3 ', '500', '4000', '30989', '30989', '33364'],</v>
      </c>
    </row>
    <row r="563" spans="1:11" x14ac:dyDescent="0.25">
      <c r="A563" s="1" t="s">
        <v>1908</v>
      </c>
      <c r="B563" s="1">
        <v>750</v>
      </c>
      <c r="C563" s="1">
        <v>3150</v>
      </c>
      <c r="D563" s="1">
        <v>64528</v>
      </c>
      <c r="E563" s="1">
        <v>67509</v>
      </c>
      <c r="F563" s="1">
        <v>73595</v>
      </c>
      <c r="K563" s="1" t="str">
        <f t="shared" si="37"/>
        <v>['И6-08-1..3 ', '750', '3150', '64528', '67509', '73595'],</v>
      </c>
    </row>
    <row r="564" spans="1:11" x14ac:dyDescent="0.25">
      <c r="A564" s="1" t="s">
        <v>1967</v>
      </c>
      <c r="B564" s="1">
        <v>750</v>
      </c>
      <c r="C564" s="1">
        <v>4000</v>
      </c>
      <c r="D564" s="1">
        <v>64528</v>
      </c>
      <c r="E564" s="1">
        <v>67509</v>
      </c>
      <c r="F564" s="1">
        <v>76044</v>
      </c>
      <c r="K564" s="1" t="str">
        <f>CONCATENATE("['",A564,"'",", ","'",B564,"'",", ","'",C564,"'",", ","'",D564,"'",", ","'",E564,"'",", ","'",F564,"']],")</f>
        <v>['И6-09-1..3 ', '750', '4000', '64528', '67509', '76044']],</v>
      </c>
    </row>
    <row r="566" spans="1:11" x14ac:dyDescent="0.25">
      <c r="A566" s="1" t="s">
        <v>4</v>
      </c>
      <c r="B566" s="1" t="s">
        <v>5</v>
      </c>
      <c r="C566" s="1" t="s">
        <v>0</v>
      </c>
      <c r="D566" s="1" t="s">
        <v>2003</v>
      </c>
      <c r="E566" s="1" t="s">
        <v>1121</v>
      </c>
      <c r="F566" s="1" t="s">
        <v>1121</v>
      </c>
      <c r="K566" s="1" t="str">
        <f>CONCATENATE("[['",A566,"'",", ","'",B566,"'",", ","'",C566,"'",", ","'",D566,"'",", ","'",E566,"'",", ","'",F566,"'],")</f>
        <v>[['Номер расценок', 'Напряжение, кВ', 'Номинальный ток, А ', 'Норматив цены для отдельных элементов в составе расценки', '-', '-'],</v>
      </c>
    </row>
    <row r="567" spans="1:11" x14ac:dyDescent="0.25">
      <c r="A567" s="1" t="s">
        <v>1121</v>
      </c>
      <c r="B567" s="1" t="s">
        <v>1121</v>
      </c>
      <c r="C567" s="1" t="s">
        <v>1121</v>
      </c>
      <c r="D567" s="1">
        <v>1</v>
      </c>
      <c r="E567" s="1">
        <v>2</v>
      </c>
      <c r="F567" s="1">
        <v>3</v>
      </c>
      <c r="K567" s="1" t="str">
        <f>CONCATENATE("['",A567,"'",", ","'",B567,"'",", ","'",C567,"'",", ","'",D567,"'",", ","'",E567,"'",", ","'",F567,"'],")</f>
        <v>['-', '-', '-', '1', '2', '3'],</v>
      </c>
    </row>
    <row r="568" spans="1:11" x14ac:dyDescent="0.25">
      <c r="A568" s="1" t="s">
        <v>1121</v>
      </c>
      <c r="B568" s="1" t="s">
        <v>1121</v>
      </c>
      <c r="C568" s="1" t="s">
        <v>1121</v>
      </c>
      <c r="D568" s="1" t="s">
        <v>1</v>
      </c>
      <c r="E568" s="1" t="s">
        <v>1121</v>
      </c>
      <c r="F568" s="1" t="s">
        <v>1121</v>
      </c>
      <c r="K568" s="1" t="str">
        <f t="shared" ref="K568:K577" si="38">CONCATENATE("['",A568,"'",", ","'",B568,"'",", ","'",C568,"'",", ","'",D568,"'",", ","'",E568,"'",", ","'",F568,"'],")</f>
        <v>['-', '-', '-', 'Номинальный ток отключения, кА ', '-', '-'],</v>
      </c>
    </row>
    <row r="569" spans="1:11" x14ac:dyDescent="0.25">
      <c r="A569" s="1" t="s">
        <v>1121</v>
      </c>
      <c r="B569" s="1" t="s">
        <v>1121</v>
      </c>
      <c r="C569" s="1" t="s">
        <v>1121</v>
      </c>
      <c r="D569" s="1">
        <v>25</v>
      </c>
      <c r="E569" s="1" t="s">
        <v>3</v>
      </c>
      <c r="F569" s="1">
        <v>40</v>
      </c>
      <c r="K569" s="1" t="str">
        <f t="shared" si="38"/>
        <v>['-', '-', '-', '25', '31,5 ', '40'],</v>
      </c>
    </row>
    <row r="570" spans="1:11" x14ac:dyDescent="0.25">
      <c r="A570" s="1" t="s">
        <v>1343</v>
      </c>
      <c r="B570" s="1">
        <v>35</v>
      </c>
      <c r="C570" s="1">
        <v>2000</v>
      </c>
      <c r="D570" s="1">
        <v>993</v>
      </c>
      <c r="E570" s="1">
        <v>2745</v>
      </c>
      <c r="F570" s="1">
        <v>4014</v>
      </c>
      <c r="K570" s="1" t="str">
        <f t="shared" si="38"/>
        <v>['И7-01-1..3 ', '35', '2000', '993', '2745', '4014'],</v>
      </c>
    </row>
    <row r="571" spans="1:11" x14ac:dyDescent="0.25">
      <c r="A571" s="1" t="s">
        <v>1443</v>
      </c>
      <c r="B571" s="1">
        <v>35</v>
      </c>
      <c r="C571" s="1">
        <v>2500</v>
      </c>
      <c r="D571" s="1">
        <v>2745</v>
      </c>
      <c r="E571" s="1">
        <v>2745</v>
      </c>
      <c r="F571" s="1">
        <v>4014</v>
      </c>
      <c r="K571" s="1" t="str">
        <f>CONCATENATE("['",A571,"'",", ","'",B571,"'",", ","'",C571,"'",", ","'",D571,"'",", ","'",E571,"'",", ","'",F571,"']],")</f>
        <v>['И7-02-1..3 ', '35', '2500', '2745', '2745', '4014']],</v>
      </c>
    </row>
    <row r="573" spans="1:11" x14ac:dyDescent="0.25">
      <c r="A573" s="1" t="s">
        <v>4</v>
      </c>
      <c r="B573" s="1" t="s">
        <v>5</v>
      </c>
      <c r="C573" s="1" t="s">
        <v>0</v>
      </c>
      <c r="D573" s="1" t="s">
        <v>2003</v>
      </c>
      <c r="E573" s="1" t="s">
        <v>1121</v>
      </c>
      <c r="F573" s="1" t="s">
        <v>1121</v>
      </c>
      <c r="K573" s="1" t="str">
        <f>CONCATENATE("[['",A573,"'",", ","'",B573,"'",", ","'",C573,"'",", ","'",D573,"'",", ","'",E573,"'",", ","'",F573,"'],")</f>
        <v>[['Номер расценок', 'Напряжение, кВ', 'Номинальный ток, А ', 'Норматив цены для отдельных элементов в составе расценки', '-', '-'],</v>
      </c>
    </row>
    <row r="574" spans="1:11" x14ac:dyDescent="0.25">
      <c r="A574" s="1" t="s">
        <v>1121</v>
      </c>
      <c r="B574" s="1" t="s">
        <v>1121</v>
      </c>
      <c r="C574" s="1" t="s">
        <v>1121</v>
      </c>
      <c r="D574" s="1">
        <v>1</v>
      </c>
      <c r="E574" s="1">
        <v>2</v>
      </c>
      <c r="F574" s="1">
        <v>3</v>
      </c>
      <c r="K574" s="1" t="str">
        <f t="shared" si="38"/>
        <v>['-', '-', '-', '1', '2', '3'],</v>
      </c>
    </row>
    <row r="575" spans="1:11" x14ac:dyDescent="0.25">
      <c r="A575" s="1" t="s">
        <v>1121</v>
      </c>
      <c r="B575" s="1" t="s">
        <v>1121</v>
      </c>
      <c r="C575" s="1" t="s">
        <v>1121</v>
      </c>
      <c r="D575" s="1" t="s">
        <v>1</v>
      </c>
      <c r="E575" s="1" t="s">
        <v>1121</v>
      </c>
      <c r="F575" s="1" t="s">
        <v>1121</v>
      </c>
      <c r="K575" s="1" t="str">
        <f t="shared" si="38"/>
        <v>['-', '-', '-', 'Номинальный ток отключения, кА ', '-', '-'],</v>
      </c>
    </row>
    <row r="576" spans="1:11" x14ac:dyDescent="0.25">
      <c r="A576" s="1" t="s">
        <v>1121</v>
      </c>
      <c r="B576" s="1" t="s">
        <v>1121</v>
      </c>
      <c r="C576" s="1" t="s">
        <v>1121</v>
      </c>
      <c r="D576" s="1">
        <v>40</v>
      </c>
      <c r="E576" s="1">
        <v>50</v>
      </c>
      <c r="F576" s="1">
        <v>63</v>
      </c>
      <c r="K576" s="1" t="str">
        <f t="shared" si="38"/>
        <v>['-', '-', '-', '40', '50', '63'],</v>
      </c>
    </row>
    <row r="577" spans="1:11" x14ac:dyDescent="0.25">
      <c r="A577" s="1" t="s">
        <v>1344</v>
      </c>
      <c r="B577" s="1">
        <v>110</v>
      </c>
      <c r="C577" s="1">
        <v>3150</v>
      </c>
      <c r="D577" s="1">
        <v>11432</v>
      </c>
      <c r="E577" s="1">
        <v>13162</v>
      </c>
      <c r="F577" s="1">
        <v>19767</v>
      </c>
      <c r="K577" s="1" t="str">
        <f t="shared" si="38"/>
        <v>['И8-01-1..3 ', '110', '3150', '11432', '13162', '19767'],</v>
      </c>
    </row>
    <row r="578" spans="1:11" x14ac:dyDescent="0.25">
      <c r="A578" s="1" t="s">
        <v>1444</v>
      </c>
      <c r="B578" s="1" t="s">
        <v>1222</v>
      </c>
      <c r="C578" s="1" t="s">
        <v>2</v>
      </c>
      <c r="D578" s="1">
        <v>23524</v>
      </c>
      <c r="E578" s="1">
        <v>23524</v>
      </c>
      <c r="F578" s="1">
        <v>23524</v>
      </c>
      <c r="K578" s="1" t="str">
        <f>CONCATENATE("['",A578,"'",", ","'",B578,"'",", ","'",C578,"'",", ","'",D578,"'",", ","'",E578,"'",", ","'",F578,"'],")</f>
        <v>['И8-02-1..3 ', '220 (150) ', 'вне зависимости ', '23524', '23524', '23524'],</v>
      </c>
    </row>
    <row r="579" spans="1:11" x14ac:dyDescent="0.25">
      <c r="A579" s="1" t="s">
        <v>1536</v>
      </c>
      <c r="B579" s="1">
        <v>330</v>
      </c>
      <c r="C579" s="1">
        <v>3150</v>
      </c>
      <c r="D579" s="1">
        <v>28348</v>
      </c>
      <c r="E579" s="1">
        <v>28348</v>
      </c>
      <c r="F579" s="1">
        <v>36158</v>
      </c>
      <c r="K579" s="1" t="str">
        <f t="shared" ref="K579:K580" si="39">CONCATENATE("['",A579,"'",", ","'",B579,"'",", ","'",C579,"'",", ","'",D579,"'",", ","'",E579,"'",", ","'",F579,"'],")</f>
        <v>['И8-03-1..3 ', '330', '3150', '28348', '28348', '36158'],</v>
      </c>
    </row>
    <row r="580" spans="1:11" x14ac:dyDescent="0.25">
      <c r="A580" s="1" t="s">
        <v>1620</v>
      </c>
      <c r="B580" s="1">
        <v>330</v>
      </c>
      <c r="C580" s="1">
        <v>4000</v>
      </c>
      <c r="D580" s="1">
        <v>44559</v>
      </c>
      <c r="E580" s="1">
        <v>44559</v>
      </c>
      <c r="F580" s="1">
        <v>44559</v>
      </c>
      <c r="K580" s="1" t="str">
        <f t="shared" si="39"/>
        <v>['И8-04-1..3 ', '330', '4000', '44559', '44559', '44559'],</v>
      </c>
    </row>
    <row r="581" spans="1:11" x14ac:dyDescent="0.25">
      <c r="A581" s="1" t="s">
        <v>1699</v>
      </c>
      <c r="B581" s="1">
        <v>500</v>
      </c>
      <c r="C581" s="1" t="s">
        <v>2</v>
      </c>
      <c r="D581" s="1">
        <v>64278</v>
      </c>
      <c r="E581" s="1">
        <v>64278</v>
      </c>
      <c r="F581" s="1">
        <v>64278</v>
      </c>
      <c r="K581" s="1" t="str">
        <f>CONCATENATE("['",A581,"'",", ","'",B581,"'",", ","'",C581,"'",", ","'",D581,"'",", ","'",E581,"'",", ","'",F581,"']],")</f>
        <v>['И8-05-1..3 ', '500', 'вне зависимости ', '64278', '64278', '64278']],</v>
      </c>
    </row>
    <row r="583" spans="1:11" x14ac:dyDescent="0.25">
      <c r="A583" s="1" t="s">
        <v>4</v>
      </c>
      <c r="B583" s="1" t="s">
        <v>36</v>
      </c>
      <c r="K583" s="1" t="str">
        <f>CONCATENATE("[['",A583,"'",", ","'",B583,"'],")</f>
        <v>[['Номер расценок', 'Норматив цены '],</v>
      </c>
    </row>
    <row r="584" spans="1:11" x14ac:dyDescent="0.25">
      <c r="A584" s="1" t="s">
        <v>250</v>
      </c>
      <c r="B584" s="1">
        <v>3313</v>
      </c>
      <c r="K584" s="1" t="str">
        <f>CONCATENATE("['",A584,"'",", ","'",B584,"']],")</f>
        <v>['И9-01 ', '3313']],</v>
      </c>
    </row>
    <row r="586" spans="1:11" x14ac:dyDescent="0.25">
      <c r="A586" s="1" t="s">
        <v>4</v>
      </c>
      <c r="B586" s="1" t="s">
        <v>125</v>
      </c>
      <c r="C586" s="1" t="s">
        <v>2003</v>
      </c>
      <c r="D586" s="1" t="s">
        <v>1121</v>
      </c>
      <c r="E586" s="1" t="s">
        <v>1121</v>
      </c>
      <c r="F586" s="1" t="s">
        <v>1121</v>
      </c>
      <c r="G586" s="1" t="s">
        <v>1121</v>
      </c>
      <c r="H586" s="1" t="s">
        <v>1121</v>
      </c>
      <c r="I586" s="1" t="s">
        <v>1121</v>
      </c>
      <c r="K586" s="1" t="str">
        <f>CONCATENATE("[['",A586,"'",", ","'",B586,"'",", ","'",C586,"'",", ","'",D586,"'",", ","'",E586,"'",", ","'",F586,"'",", ","'",G586,"'",", ","'",H586,"'",", ","'",I586,"'],")</f>
        <v>[['Номер расценок', 'Наименование ', 'Норматив цены для отдельных элементов в составе расценки', '-', '-', '-', '-', '-', '-'],</v>
      </c>
    </row>
    <row r="587" spans="1:11" x14ac:dyDescent="0.25">
      <c r="A587" s="1" t="s">
        <v>1121</v>
      </c>
      <c r="B587" s="1" t="s">
        <v>1121</v>
      </c>
      <c r="C587" s="1">
        <v>1</v>
      </c>
      <c r="D587" s="1">
        <v>2</v>
      </c>
      <c r="E587" s="1">
        <v>3</v>
      </c>
      <c r="F587" s="1">
        <v>4</v>
      </c>
      <c r="G587" s="1">
        <v>5</v>
      </c>
      <c r="H587" s="1">
        <v>6</v>
      </c>
      <c r="I587" s="1">
        <v>7</v>
      </c>
      <c r="K587" s="1" t="str">
        <f>CONCATENATE("['",A587,"'",", ","'",B587,"'",", ","'",C587,"'",", ","'",D587,"'",", ","'",E587,"'",", ","'",F587,"'",", ","'",G587,"'",", ","'",H587,"'",", ","'",I587,"'],")</f>
        <v>['-', '-', '1', '2', '3', '4', '5', '6', '7'],</v>
      </c>
    </row>
    <row r="588" spans="1:11" x14ac:dyDescent="0.25">
      <c r="A588" s="1" t="s">
        <v>1121</v>
      </c>
      <c r="B588" s="1" t="s">
        <v>1121</v>
      </c>
      <c r="C588" s="1" t="s">
        <v>5</v>
      </c>
      <c r="D588" s="1" t="s">
        <v>1121</v>
      </c>
      <c r="E588" s="1" t="s">
        <v>1121</v>
      </c>
      <c r="F588" s="1" t="s">
        <v>1121</v>
      </c>
      <c r="G588" s="1" t="s">
        <v>1121</v>
      </c>
      <c r="H588" s="1" t="s">
        <v>1121</v>
      </c>
      <c r="I588" s="1" t="s">
        <v>1121</v>
      </c>
      <c r="K588" s="1" t="str">
        <f t="shared" ref="K588:K598" si="40">CONCATENATE("['",A588,"'",", ","'",B588,"'",", ","'",C588,"'",", ","'",D588,"'",", ","'",E588,"'",", ","'",F588,"'",", ","'",G588,"'",", ","'",H588,"'",", ","'",I588,"'],")</f>
        <v>['-', '-', 'Напряжение, кВ', '-', '-', '-', '-', '-', '-'],</v>
      </c>
    </row>
    <row r="589" spans="1:11" x14ac:dyDescent="0.25">
      <c r="A589" s="1" t="s">
        <v>1121</v>
      </c>
      <c r="B589" s="1" t="s">
        <v>1121</v>
      </c>
      <c r="C589" s="4" t="s">
        <v>1120</v>
      </c>
      <c r="D589" s="1" t="s">
        <v>1220</v>
      </c>
      <c r="E589" s="1">
        <v>110</v>
      </c>
      <c r="F589" s="1" t="s">
        <v>1222</v>
      </c>
      <c r="G589" s="1">
        <v>330</v>
      </c>
      <c r="H589" s="1">
        <v>500</v>
      </c>
      <c r="I589" s="1">
        <v>750</v>
      </c>
      <c r="K589" s="1" t="str">
        <f t="shared" si="40"/>
        <v>['-', '-', '6-15', '35 (20) ', '110', '220 (150) ', '330', '500', '750'],</v>
      </c>
    </row>
    <row r="590" spans="1:11" x14ac:dyDescent="0.25">
      <c r="A590" s="1" t="s">
        <v>1345</v>
      </c>
      <c r="B590" s="1" t="s">
        <v>241</v>
      </c>
      <c r="C590" s="1">
        <v>99</v>
      </c>
      <c r="D590" s="1">
        <v>932</v>
      </c>
      <c r="E590" s="1">
        <v>2665</v>
      </c>
      <c r="F590" s="1">
        <v>4085</v>
      </c>
      <c r="G590" s="1">
        <v>6640</v>
      </c>
      <c r="H590" s="1">
        <v>11250</v>
      </c>
      <c r="I590" s="1">
        <v>16596</v>
      </c>
      <c r="K590" s="1" t="str">
        <f t="shared" si="40"/>
        <v>['И10-01-1..7 ', 'ТТ на три фазы ', '99', '932', '2665', '4085', '6640', '11250', '16596'],</v>
      </c>
    </row>
    <row r="591" spans="1:11" x14ac:dyDescent="0.25">
      <c r="A591" s="1" t="s">
        <v>1445</v>
      </c>
      <c r="B591" s="1" t="s">
        <v>242</v>
      </c>
      <c r="C591" s="1">
        <v>53</v>
      </c>
      <c r="D591" s="1">
        <v>362</v>
      </c>
      <c r="E591" s="1">
        <v>2490</v>
      </c>
      <c r="F591" s="1">
        <v>2819</v>
      </c>
      <c r="G591" s="1">
        <v>3133</v>
      </c>
      <c r="H591" s="1">
        <v>3546</v>
      </c>
      <c r="I591" s="1">
        <v>8533</v>
      </c>
      <c r="K591" s="1" t="str">
        <f t="shared" si="40"/>
        <v>['И10-02-1..7 ', 'ТН (до трех вторичных обмоток) на три фазы ', '53', '362', '2490', '2819', '3133', '3546', '8533'],</v>
      </c>
    </row>
    <row r="592" spans="1:11" x14ac:dyDescent="0.25">
      <c r="A592" s="1" t="s">
        <v>1537</v>
      </c>
      <c r="B592" s="1" t="s">
        <v>243</v>
      </c>
      <c r="C592" s="1" t="s">
        <v>1121</v>
      </c>
      <c r="D592" s="1" t="s">
        <v>1121</v>
      </c>
      <c r="E592" s="1">
        <v>5234</v>
      </c>
      <c r="F592" s="1">
        <v>7071</v>
      </c>
      <c r="G592" s="1" t="s">
        <v>1121</v>
      </c>
      <c r="H592" s="1" t="s">
        <v>1121</v>
      </c>
      <c r="I592" s="1" t="s">
        <v>1121</v>
      </c>
      <c r="K592" s="1" t="str">
        <f t="shared" si="40"/>
        <v>['И10-03-1..7 ', 'ТН (четыре вторичные обмотки) на три фазы ', '-', '-', '5234', '7071', '-', '-', '-'],</v>
      </c>
    </row>
    <row r="593" spans="1:11" x14ac:dyDescent="0.25">
      <c r="A593" s="1" t="s">
        <v>1621</v>
      </c>
      <c r="B593" s="1" t="s">
        <v>244</v>
      </c>
      <c r="C593" s="1">
        <v>18</v>
      </c>
      <c r="D593" s="1">
        <v>41</v>
      </c>
      <c r="E593" s="1">
        <v>120</v>
      </c>
      <c r="F593" s="1">
        <v>350</v>
      </c>
      <c r="G593" s="1">
        <v>1231</v>
      </c>
      <c r="H593" s="1">
        <v>1526</v>
      </c>
      <c r="I593" s="1">
        <v>1967</v>
      </c>
      <c r="K593" s="1" t="str">
        <f t="shared" si="40"/>
        <v>['И10-04-1..7 ', 'ОПН на три фазы ', '18', '41', '120', '350', '1231', '1526', '1967'],</v>
      </c>
    </row>
    <row r="594" spans="1:11" x14ac:dyDescent="0.25">
      <c r="A594" s="1" t="s">
        <v>1700</v>
      </c>
      <c r="B594" s="1" t="s">
        <v>245</v>
      </c>
      <c r="C594" s="1">
        <v>60</v>
      </c>
      <c r="D594" s="1">
        <v>812</v>
      </c>
      <c r="E594" s="1">
        <v>1128</v>
      </c>
      <c r="F594" s="1">
        <v>1981</v>
      </c>
      <c r="G594" s="1">
        <v>2871</v>
      </c>
      <c r="H594" s="1">
        <v>3393</v>
      </c>
      <c r="I594" s="1">
        <v>4844</v>
      </c>
      <c r="K594" s="1" t="str">
        <f t="shared" si="40"/>
        <v>['И10-05-1..7 ', 'Однополюсный разъединитель ', '60', '812', '1128', '1981', '2871', '3393', '4844'],</v>
      </c>
    </row>
    <row r="595" spans="1:11" x14ac:dyDescent="0.25">
      <c r="A595" s="1" t="s">
        <v>1780</v>
      </c>
      <c r="B595" s="1" t="s">
        <v>246</v>
      </c>
      <c r="C595" s="1">
        <v>60</v>
      </c>
      <c r="D595" s="1">
        <v>1246</v>
      </c>
      <c r="E595" s="1">
        <v>2634</v>
      </c>
      <c r="F595" s="1">
        <v>5923</v>
      </c>
      <c r="G595" s="1" t="s">
        <v>1121</v>
      </c>
      <c r="H595" s="1" t="s">
        <v>1121</v>
      </c>
      <c r="I595" s="1" t="s">
        <v>1121</v>
      </c>
      <c r="K595" s="1" t="str">
        <f t="shared" si="40"/>
        <v>['И10-06-1..7 ', 'Разъединитель на три полюса ', '60', '1246', '2634', '5923', '-', '-', '-'],</v>
      </c>
    </row>
    <row r="596" spans="1:11" x14ac:dyDescent="0.25">
      <c r="A596" s="1" t="s">
        <v>1849</v>
      </c>
      <c r="B596" s="1" t="s">
        <v>247</v>
      </c>
      <c r="C596" s="1">
        <v>204</v>
      </c>
      <c r="D596" s="1">
        <v>830</v>
      </c>
      <c r="E596" s="1">
        <v>2827</v>
      </c>
      <c r="F596" s="1">
        <v>3336</v>
      </c>
      <c r="G596" s="1">
        <v>4664</v>
      </c>
      <c r="H596" s="1">
        <v>5890</v>
      </c>
      <c r="I596" s="1">
        <v>9915</v>
      </c>
      <c r="K596" s="1" t="str">
        <f t="shared" si="40"/>
        <v>['И10-07-1..7 ', 'Цифровой ТТ на три фазы ', '204', '830', '2827', '3336', '4664', '5890', '9915'],</v>
      </c>
    </row>
    <row r="597" spans="1:11" x14ac:dyDescent="0.25">
      <c r="A597" s="1" t="s">
        <v>1909</v>
      </c>
      <c r="B597" s="1" t="s">
        <v>248</v>
      </c>
      <c r="C597" s="1">
        <v>157</v>
      </c>
      <c r="D597" s="1">
        <v>988</v>
      </c>
      <c r="E597" s="1">
        <v>2072</v>
      </c>
      <c r="F597" s="1">
        <v>3091</v>
      </c>
      <c r="G597" s="1">
        <v>6618</v>
      </c>
      <c r="H597" s="1">
        <v>7928</v>
      </c>
      <c r="I597" s="1">
        <v>10065</v>
      </c>
      <c r="K597" s="1" t="str">
        <f t="shared" si="40"/>
        <v>['И10-08-1..7 ', 'Цифровой ТН на три фазы ', '157', '988', '2072', '3091', '6618', '7928', '10065'],</v>
      </c>
    </row>
    <row r="598" spans="1:11" x14ac:dyDescent="0.25">
      <c r="A598" s="1" t="s">
        <v>1968</v>
      </c>
      <c r="B598" s="1" t="s">
        <v>249</v>
      </c>
      <c r="C598" s="1">
        <v>12</v>
      </c>
      <c r="D598" s="1">
        <v>17</v>
      </c>
      <c r="E598" s="1">
        <v>51</v>
      </c>
      <c r="F598" s="1">
        <v>87</v>
      </c>
      <c r="G598" s="1">
        <v>272</v>
      </c>
      <c r="H598" s="1">
        <v>365</v>
      </c>
      <c r="I598" s="1">
        <v>1138</v>
      </c>
      <c r="K598" s="1" t="str">
        <f t="shared" si="40"/>
        <v>['И10-09-1..7 ', 'Шинная опора на одну фазу ', '12', '17', '51', '87', '272', '365', '1138'],</v>
      </c>
    </row>
    <row r="599" spans="1:11" x14ac:dyDescent="0.25">
      <c r="A599" s="1" t="s">
        <v>1241</v>
      </c>
      <c r="B599" s="1" t="s">
        <v>1134</v>
      </c>
      <c r="C599" s="1">
        <v>523</v>
      </c>
      <c r="D599" s="1">
        <v>582</v>
      </c>
      <c r="E599" s="1">
        <v>722</v>
      </c>
      <c r="F599" s="1">
        <v>1700</v>
      </c>
      <c r="G599" s="1">
        <v>3170</v>
      </c>
      <c r="H599" s="1">
        <v>6357</v>
      </c>
      <c r="I599" s="1">
        <v>14930</v>
      </c>
      <c r="K599" s="1" t="str">
        <f>CONCATENATE("['",A599,"'",", ","'",B599,"'",", ","'",C599,"'",", ","'",D599,"'",", ","'",E599,"'",", ","'",F599,"'",", ","'",G599,"'",", ","'",H599,"'",", ","'",I599,"']],")</f>
        <v>['И10-10-1..7 ', 'Ввод линейный (выключателя, трансформатора) на одну фазу (номинальный ток, 1000 А и выше) ', '523', '582', '722', '1700', '3170', '6357', '14930']],</v>
      </c>
    </row>
    <row r="601" spans="1:11" x14ac:dyDescent="0.25">
      <c r="A601" s="1" t="s">
        <v>4</v>
      </c>
      <c r="B601" s="1" t="s">
        <v>251</v>
      </c>
      <c r="C601" s="1" t="s">
        <v>36</v>
      </c>
      <c r="K601" s="1" t="str">
        <f>CONCATENATE("[['",A601,"'",", ","'",B601,"'",", ","'",C601,"'],")</f>
        <v>[['Номер расценок', 'Вид покрытия ', 'Норматив цены '],</v>
      </c>
    </row>
    <row r="602" spans="1:11" x14ac:dyDescent="0.25">
      <c r="A602" s="1" t="s">
        <v>252</v>
      </c>
      <c r="B602" s="1" t="s">
        <v>253</v>
      </c>
      <c r="C602" s="1" t="s">
        <v>254</v>
      </c>
      <c r="K602" s="1" t="str">
        <f>CONCATENATE("['",A602,"'",", ","'",B602,"'",", ","'",C602,"'],")</f>
        <v>['М3-01 ', 'Тротуар ', '2,03 '],</v>
      </c>
    </row>
    <row r="603" spans="1:11" x14ac:dyDescent="0.25">
      <c r="A603" s="1" t="s">
        <v>255</v>
      </c>
      <c r="B603" s="1" t="s">
        <v>256</v>
      </c>
      <c r="C603" s="1" t="s">
        <v>257</v>
      </c>
      <c r="K603" s="1" t="str">
        <f>CONCATENATE("['",A603,"'",", ","'",B603,"'",", ","'",C603,"']],")</f>
        <v>['М3-02 ', 'Проезжая часть ', '2,38 ']],</v>
      </c>
    </row>
    <row r="605" spans="1:11" x14ac:dyDescent="0.25">
      <c r="A605" s="1" t="s">
        <v>4</v>
      </c>
      <c r="B605" s="1" t="s">
        <v>125</v>
      </c>
      <c r="C605" s="1" t="s">
        <v>5</v>
      </c>
      <c r="D605" s="1" t="s">
        <v>36</v>
      </c>
      <c r="K605" s="1" t="str">
        <f>CONCATENATE("[['",A605,"'",", ","'",B605,"'",", ","'",C605,"'",", ","'",D605,"'],")</f>
        <v>[['Номер расценок', 'Наименование ', 'Напряжение, кВ', 'Норматив цены '],</v>
      </c>
    </row>
    <row r="606" spans="1:11" x14ac:dyDescent="0.25">
      <c r="A606" s="1" t="s">
        <v>258</v>
      </c>
      <c r="B606" s="1" t="s">
        <v>259</v>
      </c>
      <c r="C606" s="1" t="s">
        <v>1277</v>
      </c>
      <c r="D606" s="1">
        <v>2156</v>
      </c>
      <c r="K606" s="1" t="str">
        <f>CONCATENATE("['",A606,"'",", ","'",B606,"'",", ","'",C606,"'",", ","'",D606,"'],")</f>
        <v>['Д2-01 ', 'Ячейка трансформатора, КРМ ', '110-220 ', '2156'],</v>
      </c>
    </row>
    <row r="607" spans="1:11" x14ac:dyDescent="0.25">
      <c r="A607" s="1" t="s">
        <v>260</v>
      </c>
      <c r="B607" s="1" t="s">
        <v>259</v>
      </c>
      <c r="C607" s="1" t="s">
        <v>1242</v>
      </c>
      <c r="D607" s="1">
        <v>4289</v>
      </c>
      <c r="K607" s="1" t="str">
        <f t="shared" ref="K607" si="41">CONCATENATE("['",A607,"'",", ","'",B607,"'",", ","'",C607,"'",", ","'",D607,"'],")</f>
        <v>['Д2-02 ', 'Ячейка трансформатора, КРМ ', '330-1150 ', '4289'],</v>
      </c>
    </row>
    <row r="608" spans="1:11" x14ac:dyDescent="0.25">
      <c r="A608" s="1" t="s">
        <v>261</v>
      </c>
      <c r="B608" s="1" t="s">
        <v>262</v>
      </c>
      <c r="C608" s="1" t="s">
        <v>1291</v>
      </c>
      <c r="D608" s="1">
        <v>1730</v>
      </c>
      <c r="K608" s="1" t="str">
        <f>CONCATENATE("['",A608,"'",", ","'",B608,"'",", ","'",C608,"'",", ","'",D608,"']],")</f>
        <v>['Д2-03 ', 'КРУЭ ', '110-500 ', '1730']],</v>
      </c>
    </row>
    <row r="610" spans="1:11" x14ac:dyDescent="0.25">
      <c r="A610" s="1" t="s">
        <v>4</v>
      </c>
      <c r="B610" s="1" t="s">
        <v>125</v>
      </c>
      <c r="C610" s="1" t="s">
        <v>2003</v>
      </c>
      <c r="D610" s="1" t="s">
        <v>1121</v>
      </c>
      <c r="E610" s="1" t="s">
        <v>1121</v>
      </c>
      <c r="F610" s="1" t="s">
        <v>1121</v>
      </c>
      <c r="K610" s="1" t="str">
        <f>CONCATENATE("[['",A610,"'",", ","'",B610,"'",", ","'",C610,"'",", ","'",D610,"'",", ","'",E610,"'",", ","'",F610,"'],")</f>
        <v>[['Номер расценок', 'Наименование ', 'Норматив цены для отдельных элементов в составе расценки', '-', '-', '-'],</v>
      </c>
    </row>
    <row r="611" spans="1:11" x14ac:dyDescent="0.25">
      <c r="A611" s="1" t="s">
        <v>1121</v>
      </c>
      <c r="B611" s="1" t="s">
        <v>1121</v>
      </c>
      <c r="C611" s="1">
        <v>1</v>
      </c>
      <c r="D611" s="1">
        <v>2</v>
      </c>
      <c r="E611" s="1">
        <v>3</v>
      </c>
      <c r="F611" s="1">
        <v>4</v>
      </c>
      <c r="K611" s="1" t="str">
        <f>CONCATENATE("['",A611,"'",", ","'",B611,"'",", ","'",C611,"'",", ","'",D611,"'",", ","'",E611,"'",", ","'",F611,"'],")</f>
        <v>['-', '-', '1', '2', '3', '4'],</v>
      </c>
    </row>
    <row r="612" spans="1:11" x14ac:dyDescent="0.25">
      <c r="A612" s="1" t="s">
        <v>1121</v>
      </c>
      <c r="B612" s="1" t="s">
        <v>1121</v>
      </c>
      <c r="C612" s="1" t="s">
        <v>5</v>
      </c>
      <c r="D612" s="1" t="s">
        <v>1121</v>
      </c>
      <c r="E612" s="1" t="s">
        <v>1121</v>
      </c>
      <c r="F612" s="1" t="s">
        <v>1121</v>
      </c>
      <c r="K612" s="1" t="str">
        <f t="shared" ref="K612:K633" si="42">CONCATENATE("['",A612,"'",", ","'",B612,"'",", ","'",C612,"'",", ","'",D612,"'",", ","'",E612,"'",", ","'",F612,"'],")</f>
        <v>['-', '-', 'Напряжение, кВ', '-', '-', '-'],</v>
      </c>
    </row>
    <row r="613" spans="1:11" x14ac:dyDescent="0.25">
      <c r="A613" s="1" t="s">
        <v>1121</v>
      </c>
      <c r="B613" s="1" t="s">
        <v>1121</v>
      </c>
      <c r="C613" s="4" t="s">
        <v>1120</v>
      </c>
      <c r="D613" s="1" t="s">
        <v>1220</v>
      </c>
      <c r="E613" s="1" t="s">
        <v>1277</v>
      </c>
      <c r="F613" s="1" t="s">
        <v>1299</v>
      </c>
      <c r="K613" s="1" t="str">
        <f t="shared" si="42"/>
        <v>['-', '-', '6-15', '35 (20) ', '110-220 ', '330-750 '],</v>
      </c>
    </row>
    <row r="614" spans="1:11" x14ac:dyDescent="0.25">
      <c r="A614" s="1" t="s">
        <v>1346</v>
      </c>
      <c r="B614" s="1" t="s">
        <v>263</v>
      </c>
      <c r="C614" s="1" t="s">
        <v>1121</v>
      </c>
      <c r="D614" s="1">
        <v>2250</v>
      </c>
      <c r="E614" s="1">
        <v>2250</v>
      </c>
      <c r="F614" s="1">
        <v>2250</v>
      </c>
      <c r="K614" s="1" t="str">
        <f t="shared" si="42"/>
        <v>['И11-01-1..4 ', 'РЗА шин до 12 присоединений ', '-', '2250', '2250', '2250'],</v>
      </c>
    </row>
    <row r="615" spans="1:11" x14ac:dyDescent="0.25">
      <c r="A615" s="1" t="s">
        <v>1446</v>
      </c>
      <c r="B615" s="1" t="s">
        <v>264</v>
      </c>
      <c r="C615" s="1" t="s">
        <v>1121</v>
      </c>
      <c r="D615" s="1">
        <v>3318</v>
      </c>
      <c r="E615" s="1">
        <v>3318</v>
      </c>
      <c r="F615" s="1">
        <v>3318</v>
      </c>
      <c r="K615" s="1" t="str">
        <f t="shared" si="42"/>
        <v>['И11-02-1..4 ', 'РЗА шин до 18 присоединений ', '-', '3318', '3318', '3318'],</v>
      </c>
    </row>
    <row r="616" spans="1:11" x14ac:dyDescent="0.25">
      <c r="A616" s="1" t="s">
        <v>1538</v>
      </c>
      <c r="B616" s="1" t="s">
        <v>265</v>
      </c>
      <c r="C616" s="1" t="s">
        <v>1121</v>
      </c>
      <c r="D616" s="1">
        <v>3999</v>
      </c>
      <c r="E616" s="1">
        <v>3999</v>
      </c>
      <c r="F616" s="1" t="s">
        <v>1121</v>
      </c>
      <c r="K616" s="1" t="str">
        <f t="shared" si="42"/>
        <v>['И11-03-1..4 ', 'РЗА шин до 24 присоединений ', '-', '3999', '3999', '-'],</v>
      </c>
    </row>
    <row r="617" spans="1:11" x14ac:dyDescent="0.25">
      <c r="A617" s="1" t="s">
        <v>1622</v>
      </c>
      <c r="B617" s="1" t="s">
        <v>266</v>
      </c>
      <c r="C617" s="1" t="s">
        <v>1121</v>
      </c>
      <c r="D617" s="1">
        <v>1158</v>
      </c>
      <c r="E617" s="1">
        <v>1280</v>
      </c>
      <c r="F617" s="1" t="s">
        <v>1121</v>
      </c>
      <c r="K617" s="1" t="str">
        <f t="shared" si="42"/>
        <v>['И11-04-1..4 ', 'РЗА ошиновки ', '-', '1158', '1280', '-'],</v>
      </c>
    </row>
    <row r="618" spans="1:11" x14ac:dyDescent="0.25">
      <c r="A618" s="1" t="s">
        <v>1701</v>
      </c>
      <c r="B618" s="1" t="s">
        <v>267</v>
      </c>
      <c r="C618" s="1" t="s">
        <v>1121</v>
      </c>
      <c r="D618" s="1" t="s">
        <v>1121</v>
      </c>
      <c r="E618" s="1">
        <v>1161</v>
      </c>
      <c r="F618" s="1">
        <v>1280</v>
      </c>
      <c r="K618" s="1" t="str">
        <f t="shared" si="42"/>
        <v>['И11-05-1..4 ', 'РЗА ошиновки низшего напряжения автотрансформатора ', '-', '-', '1161', '1280'],</v>
      </c>
    </row>
    <row r="619" spans="1:11" x14ac:dyDescent="0.25">
      <c r="A619" s="1" t="s">
        <v>1781</v>
      </c>
      <c r="B619" s="1" t="s">
        <v>268</v>
      </c>
      <c r="C619" s="1">
        <v>1028</v>
      </c>
      <c r="D619" s="1">
        <v>1028</v>
      </c>
      <c r="E619" s="1">
        <v>1113</v>
      </c>
      <c r="F619" s="1">
        <v>1668</v>
      </c>
      <c r="K619" s="1" t="str">
        <f t="shared" si="42"/>
        <v>['И11-06-1..4 ', 'РЗА трансформатора мощностью от 4 МВА ', '1028', '1028', '1113', '1668'],</v>
      </c>
    </row>
    <row r="620" spans="1:11" x14ac:dyDescent="0.25">
      <c r="A620" s="1" t="s">
        <v>1850</v>
      </c>
      <c r="B620" s="1" t="s">
        <v>269</v>
      </c>
      <c r="C620" s="1" t="s">
        <v>1121</v>
      </c>
      <c r="D620" s="1">
        <v>1397</v>
      </c>
      <c r="E620" s="1">
        <v>1483</v>
      </c>
      <c r="F620" s="1">
        <v>1668</v>
      </c>
      <c r="K620" s="1" t="str">
        <f t="shared" si="42"/>
        <v>['И11-07-1..4 ', 'РЗА трансформатора и АРН ', '-', '1397', '1483', '1668'],</v>
      </c>
    </row>
    <row r="621" spans="1:11" x14ac:dyDescent="0.25">
      <c r="A621" s="1" t="s">
        <v>1910</v>
      </c>
      <c r="B621" s="1" t="s">
        <v>270</v>
      </c>
      <c r="C621" s="1" t="s">
        <v>1121</v>
      </c>
      <c r="D621" s="1" t="s">
        <v>1121</v>
      </c>
      <c r="E621" s="1">
        <v>1474</v>
      </c>
      <c r="F621" s="1" t="s">
        <v>1121</v>
      </c>
      <c r="K621" s="1" t="str">
        <f t="shared" si="42"/>
        <v>['И11-08-1..4 ', 'РЗА трансформатора и ошиновки его низшего напряжения ', '-', '-', '1474', '-'],</v>
      </c>
    </row>
    <row r="622" spans="1:11" x14ac:dyDescent="0.25">
      <c r="A622" s="1" t="s">
        <v>1969</v>
      </c>
      <c r="B622" s="1" t="s">
        <v>271</v>
      </c>
      <c r="C622" s="1" t="s">
        <v>1121</v>
      </c>
      <c r="D622" s="1" t="s">
        <v>1121</v>
      </c>
      <c r="E622" s="1">
        <v>1086</v>
      </c>
      <c r="F622" s="1" t="s">
        <v>1121</v>
      </c>
      <c r="K622" s="1" t="str">
        <f t="shared" si="42"/>
        <v>['И11-09-1..4 ', 'Резервная РЗА трансформатора и управления выключателем ', '-', '-', '1086', '-'],</v>
      </c>
    </row>
    <row r="623" spans="1:11" x14ac:dyDescent="0.25">
      <c r="A623" s="1" t="s">
        <v>1243</v>
      </c>
      <c r="B623" s="1" t="s">
        <v>272</v>
      </c>
      <c r="C623" s="1" t="s">
        <v>1121</v>
      </c>
      <c r="D623" s="1" t="s">
        <v>1121</v>
      </c>
      <c r="E623" s="1">
        <v>1198</v>
      </c>
      <c r="F623" s="1">
        <v>1668</v>
      </c>
      <c r="K623" s="1" t="str">
        <f t="shared" si="42"/>
        <v>['И11-10-1..4 ', 'РЗА автотрансформатора ', '-', '-', '1198', '1668'],</v>
      </c>
    </row>
    <row r="624" spans="1:11" x14ac:dyDescent="0.25">
      <c r="A624" s="1" t="s">
        <v>1347</v>
      </c>
      <c r="B624" s="1" t="s">
        <v>273</v>
      </c>
      <c r="C624" s="1" t="s">
        <v>1121</v>
      </c>
      <c r="D624" s="1" t="s">
        <v>1121</v>
      </c>
      <c r="E624" s="1">
        <v>1568</v>
      </c>
      <c r="F624" s="1">
        <v>1568</v>
      </c>
      <c r="K624" s="1" t="str">
        <f t="shared" si="42"/>
        <v>['И11-11-1..4 ', 'РЗА автотрансформатора и АРН ', '-', '-', '1568', '1568'],</v>
      </c>
    </row>
    <row r="625" spans="1:11" x14ac:dyDescent="0.25">
      <c r="A625" s="1" t="s">
        <v>1447</v>
      </c>
      <c r="B625" s="1" t="s">
        <v>274</v>
      </c>
      <c r="C625" s="1" t="s">
        <v>1121</v>
      </c>
      <c r="D625" s="1">
        <v>1959</v>
      </c>
      <c r="E625" s="1">
        <v>1959</v>
      </c>
      <c r="F625" s="1" t="s">
        <v>1121</v>
      </c>
      <c r="K625" s="1" t="str">
        <f t="shared" si="42"/>
        <v>['И11-12-1..4 ', 'РЗА автотрансформатора и ошиновки его низшего напряжения ', '-', '1959', '1959', '-'],</v>
      </c>
    </row>
    <row r="626" spans="1:11" x14ac:dyDescent="0.25">
      <c r="A626" s="1" t="s">
        <v>1539</v>
      </c>
      <c r="B626" s="1" t="s">
        <v>275</v>
      </c>
      <c r="C626" s="1" t="s">
        <v>1121</v>
      </c>
      <c r="D626" s="1" t="s">
        <v>1121</v>
      </c>
      <c r="E626" s="1">
        <v>1127</v>
      </c>
      <c r="F626" s="1">
        <v>1183</v>
      </c>
      <c r="K626" s="1" t="str">
        <f t="shared" si="42"/>
        <v>['И11-13-1..4 ', 'Резервная РЗА автотрансформатора ', '-', '-', '1127', '1183'],</v>
      </c>
    </row>
    <row r="627" spans="1:11" x14ac:dyDescent="0.25">
      <c r="A627" s="1" t="s">
        <v>1623</v>
      </c>
      <c r="B627" s="1" t="s">
        <v>276</v>
      </c>
      <c r="C627" s="1" t="s">
        <v>1121</v>
      </c>
      <c r="D627" s="1" t="s">
        <v>1121</v>
      </c>
      <c r="E627" s="1">
        <v>988</v>
      </c>
      <c r="F627" s="1">
        <v>988</v>
      </c>
      <c r="K627" s="1" t="str">
        <f t="shared" si="42"/>
        <v>['И11-14-1..4 ', 'Контроль изоляции вводов автотрансформатора ', '-', '-', '988', '988'],</v>
      </c>
    </row>
    <row r="628" spans="1:11" x14ac:dyDescent="0.25">
      <c r="A628" s="1" t="s">
        <v>1702</v>
      </c>
      <c r="B628" s="1" t="s">
        <v>277</v>
      </c>
      <c r="C628" s="1" t="s">
        <v>1121</v>
      </c>
      <c r="D628" s="1" t="s">
        <v>1121</v>
      </c>
      <c r="E628" s="1">
        <v>1280</v>
      </c>
      <c r="F628" s="1">
        <v>1280</v>
      </c>
      <c r="K628" s="1" t="str">
        <f t="shared" si="42"/>
        <v>['И11-15-1..4 ', 'Автоматика пожаротушения автотрансформатора (трансформатора) ', '-', '-', '1280', '1280'],</v>
      </c>
    </row>
    <row r="629" spans="1:11" x14ac:dyDescent="0.25">
      <c r="A629" s="1" t="s">
        <v>1782</v>
      </c>
      <c r="B629" s="1" t="s">
        <v>278</v>
      </c>
      <c r="C629" s="1">
        <v>223</v>
      </c>
      <c r="D629" s="1">
        <v>717</v>
      </c>
      <c r="E629" s="1">
        <v>717</v>
      </c>
      <c r="F629" s="1">
        <v>1086</v>
      </c>
      <c r="K629" s="1" t="str">
        <f t="shared" si="42"/>
        <v>['И11-16-1..4 ', 'Автоматика управления выключателем (присоединением) ', '223', '717', '717', '1086'],</v>
      </c>
    </row>
    <row r="630" spans="1:11" x14ac:dyDescent="0.25">
      <c r="A630" s="1" t="s">
        <v>1851</v>
      </c>
      <c r="B630" s="1" t="s">
        <v>279</v>
      </c>
      <c r="C630" s="1" t="s">
        <v>1121</v>
      </c>
      <c r="D630" s="1" t="s">
        <v>1121</v>
      </c>
      <c r="E630" s="1">
        <v>1049</v>
      </c>
      <c r="F630" s="1">
        <v>1377</v>
      </c>
      <c r="K630" s="1" t="str">
        <f t="shared" si="42"/>
        <v>['И11-17-1..4 ', 'РЗА линии (основная и резервные защиты) с работой по ВЧ каналу (без приемопередатчика) ', '-', '-', '1049', '1377'],</v>
      </c>
    </row>
    <row r="631" spans="1:11" x14ac:dyDescent="0.25">
      <c r="A631" s="1" t="s">
        <v>1911</v>
      </c>
      <c r="B631" s="1" t="s">
        <v>280</v>
      </c>
      <c r="C631" s="1" t="s">
        <v>1121</v>
      </c>
      <c r="D631" s="1" t="s">
        <v>1121</v>
      </c>
      <c r="E631" s="1">
        <v>1086</v>
      </c>
      <c r="F631" s="1">
        <v>1183</v>
      </c>
      <c r="K631" s="1" t="str">
        <f t="shared" si="42"/>
        <v>['И11-18-1..4 ', 'Резервная РЗА линии (РЗА электрической сети) ', '-', '-', '1086', '1183'],</v>
      </c>
    </row>
    <row r="632" spans="1:11" x14ac:dyDescent="0.25">
      <c r="A632" s="1" t="s">
        <v>1970</v>
      </c>
      <c r="B632" s="1" t="s">
        <v>281</v>
      </c>
      <c r="C632" s="1" t="s">
        <v>1121</v>
      </c>
      <c r="D632" s="1" t="s">
        <v>1121</v>
      </c>
      <c r="E632" s="1">
        <v>1143</v>
      </c>
      <c r="F632" s="1">
        <v>1474</v>
      </c>
      <c r="K632" s="1" t="str">
        <f t="shared" si="42"/>
        <v>['И11-19-1..4 ', 'РЗА линии (основная и резервные защиты) с работой по каналу ВОЛС ', '-', '-', '1143', '1474'],</v>
      </c>
    </row>
    <row r="633" spans="1:11" x14ac:dyDescent="0.25">
      <c r="A633" s="1" t="s">
        <v>1244</v>
      </c>
      <c r="B633" s="1" t="s">
        <v>282</v>
      </c>
      <c r="C633" s="1" t="s">
        <v>1121</v>
      </c>
      <c r="D633" s="1" t="s">
        <v>1121</v>
      </c>
      <c r="E633" s="1">
        <v>1113</v>
      </c>
      <c r="F633" s="1">
        <v>1280</v>
      </c>
      <c r="K633" s="1" t="str">
        <f t="shared" si="42"/>
        <v>['И11-20-1..4 ', 'РЗА реактора ', '-', '-', '1113', '1280'],</v>
      </c>
    </row>
    <row r="634" spans="1:11" x14ac:dyDescent="0.25">
      <c r="A634" s="1" t="s">
        <v>1348</v>
      </c>
      <c r="B634" s="1" t="s">
        <v>283</v>
      </c>
      <c r="C634" s="1" t="s">
        <v>1121</v>
      </c>
      <c r="D634" s="1" t="s">
        <v>1121</v>
      </c>
      <c r="E634" s="1">
        <v>1170</v>
      </c>
      <c r="F634" s="1">
        <v>1170</v>
      </c>
      <c r="K634" s="1" t="str">
        <f>CONCATENATE("['",A634,"'",", ","'",B634,"'",", ","'",C634,"'",", ","'",D634,"'",", ","'",E634,"'",", ","'",F634,"']],")</f>
        <v>['И11-21-1..4 ', 'Контроль изоляции вводов реактора ', '-', '-', '1170', '1170']],</v>
      </c>
    </row>
    <row r="636" spans="1:11" x14ac:dyDescent="0.25">
      <c r="A636" s="1" t="s">
        <v>4</v>
      </c>
      <c r="B636" s="1" t="s">
        <v>284</v>
      </c>
      <c r="C636" s="1" t="s">
        <v>6</v>
      </c>
    </row>
    <row r="637" spans="1:11" x14ac:dyDescent="0.25">
      <c r="A637" s="1" t="s">
        <v>285</v>
      </c>
      <c r="B637" s="1" t="s">
        <v>2021</v>
      </c>
      <c r="C637" s="1">
        <v>1467</v>
      </c>
    </row>
    <row r="638" spans="1:11" x14ac:dyDescent="0.25">
      <c r="A638" s="1" t="s">
        <v>286</v>
      </c>
      <c r="B638" s="1" t="s">
        <v>2022</v>
      </c>
      <c r="C638" s="1">
        <v>1016</v>
      </c>
    </row>
    <row r="639" spans="1:11" x14ac:dyDescent="0.25">
      <c r="A639" s="1" t="s">
        <v>287</v>
      </c>
      <c r="B639" s="1" t="s">
        <v>1145</v>
      </c>
      <c r="C639" s="1">
        <v>1223</v>
      </c>
    </row>
    <row r="640" spans="1:11" x14ac:dyDescent="0.25">
      <c r="A640" s="1" t="s">
        <v>288</v>
      </c>
      <c r="B640" s="1" t="s">
        <v>289</v>
      </c>
      <c r="C640" s="1">
        <v>366</v>
      </c>
    </row>
    <row r="641" spans="1:4" x14ac:dyDescent="0.25">
      <c r="A641" s="1" t="s">
        <v>290</v>
      </c>
      <c r="B641" s="1" t="s">
        <v>291</v>
      </c>
      <c r="C641" s="1">
        <v>491</v>
      </c>
    </row>
    <row r="642" spans="1:4" x14ac:dyDescent="0.25">
      <c r="A642" s="1" t="s">
        <v>292</v>
      </c>
      <c r="B642" s="1" t="s">
        <v>293</v>
      </c>
      <c r="C642" s="1">
        <v>162</v>
      </c>
    </row>
    <row r="643" spans="1:4" x14ac:dyDescent="0.25">
      <c r="A643" s="1" t="s">
        <v>294</v>
      </c>
      <c r="B643" s="1" t="s">
        <v>295</v>
      </c>
      <c r="C643" s="1">
        <v>82</v>
      </c>
    </row>
    <row r="644" spans="1:4" x14ac:dyDescent="0.25">
      <c r="A644" s="1" t="s">
        <v>296</v>
      </c>
      <c r="B644" s="1" t="s">
        <v>297</v>
      </c>
      <c r="C644" s="1">
        <v>56</v>
      </c>
    </row>
    <row r="645" spans="1:4" x14ac:dyDescent="0.25">
      <c r="A645" s="1" t="s">
        <v>298</v>
      </c>
      <c r="B645" s="1" t="s">
        <v>299</v>
      </c>
      <c r="C645" s="1">
        <v>29</v>
      </c>
    </row>
    <row r="647" spans="1:4" x14ac:dyDescent="0.25">
      <c r="A647" s="1" t="s">
        <v>4</v>
      </c>
      <c r="B647" s="1" t="s">
        <v>284</v>
      </c>
      <c r="C647" s="1" t="s">
        <v>300</v>
      </c>
      <c r="D647" s="1" t="s">
        <v>6</v>
      </c>
    </row>
    <row r="648" spans="1:4" x14ac:dyDescent="0.25">
      <c r="A648" s="1" t="s">
        <v>301</v>
      </c>
      <c r="B648" s="1" t="s">
        <v>302</v>
      </c>
      <c r="C648" s="1">
        <v>250</v>
      </c>
      <c r="D648" s="1">
        <v>510</v>
      </c>
    </row>
    <row r="649" spans="1:4" x14ac:dyDescent="0.25">
      <c r="A649" s="1" t="s">
        <v>303</v>
      </c>
      <c r="B649" s="1" t="s">
        <v>304</v>
      </c>
      <c r="C649" s="1">
        <v>100</v>
      </c>
      <c r="D649" s="1">
        <v>1671</v>
      </c>
    </row>
    <row r="650" spans="1:4" x14ac:dyDescent="0.25">
      <c r="A650" s="1" t="s">
        <v>305</v>
      </c>
      <c r="B650" s="1" t="s">
        <v>306</v>
      </c>
      <c r="C650" s="1">
        <v>16</v>
      </c>
      <c r="D650" s="1">
        <v>1105</v>
      </c>
    </row>
    <row r="651" spans="1:4" x14ac:dyDescent="0.25">
      <c r="A651" s="1" t="s">
        <v>307</v>
      </c>
      <c r="B651" s="1" t="s">
        <v>308</v>
      </c>
      <c r="C651" s="1">
        <v>100</v>
      </c>
      <c r="D651" s="1">
        <v>1388</v>
      </c>
    </row>
    <row r="652" spans="1:4" x14ac:dyDescent="0.25">
      <c r="A652" s="1" t="s">
        <v>309</v>
      </c>
      <c r="B652" s="1" t="s">
        <v>308</v>
      </c>
      <c r="C652" s="1">
        <v>200</v>
      </c>
      <c r="D652" s="1">
        <v>1996</v>
      </c>
    </row>
    <row r="653" spans="1:4" x14ac:dyDescent="0.25">
      <c r="A653" s="1" t="s">
        <v>310</v>
      </c>
      <c r="B653" s="1" t="s">
        <v>311</v>
      </c>
      <c r="C653" s="1">
        <v>2500</v>
      </c>
      <c r="D653" s="1">
        <v>2124</v>
      </c>
    </row>
    <row r="654" spans="1:4" x14ac:dyDescent="0.25">
      <c r="A654" s="1" t="s">
        <v>312</v>
      </c>
      <c r="B654" s="1" t="s">
        <v>313</v>
      </c>
      <c r="C654" s="1">
        <v>630</v>
      </c>
      <c r="D654" s="1">
        <v>1416</v>
      </c>
    </row>
    <row r="656" spans="1:4" x14ac:dyDescent="0.25">
      <c r="A656" s="1" t="s">
        <v>4</v>
      </c>
      <c r="B656" s="1" t="s">
        <v>314</v>
      </c>
      <c r="C656" s="1" t="s">
        <v>2003</v>
      </c>
      <c r="D656" s="1" t="s">
        <v>1121</v>
      </c>
    </row>
    <row r="657" spans="1:4" x14ac:dyDescent="0.25">
      <c r="A657" s="1" t="s">
        <v>1121</v>
      </c>
      <c r="B657" s="1" t="s">
        <v>1121</v>
      </c>
      <c r="C657" s="1">
        <v>1</v>
      </c>
      <c r="D657" s="1">
        <v>2</v>
      </c>
    </row>
    <row r="658" spans="1:4" x14ac:dyDescent="0.25">
      <c r="A658" s="1" t="s">
        <v>1121</v>
      </c>
      <c r="B658" s="1" t="s">
        <v>1121</v>
      </c>
      <c r="C658" s="1" t="s">
        <v>315</v>
      </c>
      <c r="D658" s="1" t="s">
        <v>1121</v>
      </c>
    </row>
    <row r="659" spans="1:4" x14ac:dyDescent="0.25">
      <c r="A659" s="1" t="s">
        <v>1121</v>
      </c>
      <c r="B659" s="1" t="s">
        <v>1121</v>
      </c>
      <c r="C659" s="1">
        <v>4</v>
      </c>
      <c r="D659" s="1">
        <v>5</v>
      </c>
    </row>
    <row r="660" spans="1:4" x14ac:dyDescent="0.25">
      <c r="A660" s="1" t="s">
        <v>1349</v>
      </c>
      <c r="B660" s="1" t="s">
        <v>316</v>
      </c>
      <c r="C660" s="1">
        <v>158</v>
      </c>
      <c r="D660" s="1">
        <v>168</v>
      </c>
    </row>
    <row r="661" spans="1:4" x14ac:dyDescent="0.25">
      <c r="A661" s="1" t="s">
        <v>1448</v>
      </c>
      <c r="B661" s="1" t="s">
        <v>32</v>
      </c>
      <c r="C661" s="1">
        <v>199</v>
      </c>
      <c r="D661" s="1">
        <v>215</v>
      </c>
    </row>
    <row r="662" spans="1:4" x14ac:dyDescent="0.25">
      <c r="A662" s="1" t="s">
        <v>1540</v>
      </c>
      <c r="B662" s="1">
        <v>4</v>
      </c>
      <c r="C662" s="1">
        <v>269</v>
      </c>
      <c r="D662" s="1">
        <v>301</v>
      </c>
    </row>
    <row r="663" spans="1:4" x14ac:dyDescent="0.25">
      <c r="A663" s="1" t="s">
        <v>1624</v>
      </c>
      <c r="B663" s="1">
        <v>6</v>
      </c>
      <c r="C663" s="1">
        <v>318</v>
      </c>
      <c r="D663" s="1">
        <v>388</v>
      </c>
    </row>
    <row r="664" spans="1:4" x14ac:dyDescent="0.25">
      <c r="A664" s="1" t="s">
        <v>1703</v>
      </c>
      <c r="B664" s="1">
        <v>10</v>
      </c>
      <c r="C664" s="1">
        <v>499</v>
      </c>
      <c r="D664" s="1">
        <v>684</v>
      </c>
    </row>
    <row r="666" spans="1:4" x14ac:dyDescent="0.25">
      <c r="A666" s="1" t="s">
        <v>4</v>
      </c>
      <c r="B666" s="1" t="s">
        <v>125</v>
      </c>
      <c r="C666" s="1" t="s">
        <v>36</v>
      </c>
    </row>
    <row r="667" spans="1:4" x14ac:dyDescent="0.25">
      <c r="A667" s="1" t="s">
        <v>317</v>
      </c>
      <c r="B667" s="1" t="s">
        <v>2023</v>
      </c>
      <c r="C667" s="1">
        <v>5179</v>
      </c>
    </row>
    <row r="668" spans="1:4" x14ac:dyDescent="0.25">
      <c r="A668" s="1" t="s">
        <v>318</v>
      </c>
      <c r="B668" s="1" t="s">
        <v>2024</v>
      </c>
      <c r="C668" s="1">
        <v>8307</v>
      </c>
    </row>
    <row r="669" spans="1:4" x14ac:dyDescent="0.25">
      <c r="A669" s="1" t="s">
        <v>319</v>
      </c>
      <c r="B669" s="1" t="s">
        <v>320</v>
      </c>
      <c r="C669" s="1">
        <v>14634</v>
      </c>
    </row>
    <row r="670" spans="1:4" x14ac:dyDescent="0.25">
      <c r="A670" s="1" t="s">
        <v>321</v>
      </c>
      <c r="B670" s="1" t="s">
        <v>322</v>
      </c>
      <c r="C670" s="1">
        <v>1332</v>
      </c>
    </row>
    <row r="671" spans="1:4" x14ac:dyDescent="0.25">
      <c r="A671" s="1" t="s">
        <v>323</v>
      </c>
      <c r="B671" s="1" t="s">
        <v>324</v>
      </c>
      <c r="C671" s="1">
        <v>575</v>
      </c>
    </row>
    <row r="672" spans="1:4" x14ac:dyDescent="0.25">
      <c r="A672" s="1" t="s">
        <v>325</v>
      </c>
      <c r="B672" s="1" t="s">
        <v>326</v>
      </c>
      <c r="C672" s="1">
        <v>1260</v>
      </c>
    </row>
    <row r="673" spans="1:3" x14ac:dyDescent="0.25">
      <c r="A673" s="1" t="s">
        <v>327</v>
      </c>
      <c r="B673" s="1" t="s">
        <v>328</v>
      </c>
      <c r="C673" s="1">
        <v>1368</v>
      </c>
    </row>
    <row r="674" spans="1:3" x14ac:dyDescent="0.25">
      <c r="A674" s="1" t="s">
        <v>329</v>
      </c>
      <c r="B674" s="1" t="s">
        <v>330</v>
      </c>
      <c r="C674" s="1">
        <v>2124</v>
      </c>
    </row>
    <row r="675" spans="1:3" x14ac:dyDescent="0.25">
      <c r="A675" s="1" t="s">
        <v>331</v>
      </c>
      <c r="B675" s="1" t="s">
        <v>332</v>
      </c>
      <c r="C675" s="1">
        <v>2687</v>
      </c>
    </row>
    <row r="676" spans="1:3" x14ac:dyDescent="0.25">
      <c r="A676" s="1" t="s">
        <v>333</v>
      </c>
      <c r="B676" s="1" t="s">
        <v>334</v>
      </c>
      <c r="C676" s="1">
        <v>744</v>
      </c>
    </row>
    <row r="678" spans="1:3" x14ac:dyDescent="0.25">
      <c r="A678" s="1" t="s">
        <v>4</v>
      </c>
      <c r="B678" s="1" t="s">
        <v>125</v>
      </c>
      <c r="C678" s="1" t="s">
        <v>36</v>
      </c>
    </row>
    <row r="679" spans="1:3" x14ac:dyDescent="0.25">
      <c r="A679" s="1" t="s">
        <v>335</v>
      </c>
      <c r="B679" s="1" t="s">
        <v>336</v>
      </c>
      <c r="C679" s="1">
        <v>577</v>
      </c>
    </row>
    <row r="680" spans="1:3" x14ac:dyDescent="0.25">
      <c r="A680" s="1" t="s">
        <v>337</v>
      </c>
      <c r="B680" s="1" t="s">
        <v>338</v>
      </c>
      <c r="C680" s="1">
        <v>177</v>
      </c>
    </row>
    <row r="682" spans="1:3" x14ac:dyDescent="0.25">
      <c r="A682" s="1" t="s">
        <v>4</v>
      </c>
      <c r="B682" s="1" t="s">
        <v>125</v>
      </c>
      <c r="C682" s="1" t="s">
        <v>36</v>
      </c>
    </row>
    <row r="683" spans="1:3" x14ac:dyDescent="0.25">
      <c r="A683" s="1" t="s">
        <v>339</v>
      </c>
      <c r="B683" s="1" t="s">
        <v>340</v>
      </c>
      <c r="C683" s="1">
        <v>11</v>
      </c>
    </row>
    <row r="684" spans="1:3" x14ac:dyDescent="0.25">
      <c r="A684" s="1" t="s">
        <v>341</v>
      </c>
      <c r="B684" s="1" t="s">
        <v>342</v>
      </c>
      <c r="C684" s="1">
        <v>6</v>
      </c>
    </row>
    <row r="685" spans="1:3" x14ac:dyDescent="0.25">
      <c r="A685" s="1" t="s">
        <v>343</v>
      </c>
      <c r="B685" s="1" t="s">
        <v>344</v>
      </c>
      <c r="C685" s="1" t="s">
        <v>345</v>
      </c>
    </row>
    <row r="687" spans="1:3" x14ac:dyDescent="0.25">
      <c r="A687" s="1" t="s">
        <v>2004</v>
      </c>
      <c r="B687" s="1" t="s">
        <v>36</v>
      </c>
    </row>
    <row r="688" spans="1:3" x14ac:dyDescent="0.25">
      <c r="A688" s="1" t="s">
        <v>346</v>
      </c>
      <c r="B688" s="1">
        <v>3572</v>
      </c>
    </row>
    <row r="690" spans="1:10" x14ac:dyDescent="0.25">
      <c r="A690" s="1" t="s">
        <v>4</v>
      </c>
      <c r="B690" s="1" t="s">
        <v>125</v>
      </c>
      <c r="C690" s="1" t="s">
        <v>347</v>
      </c>
      <c r="D690" s="1" t="s">
        <v>36</v>
      </c>
    </row>
    <row r="691" spans="1:10" x14ac:dyDescent="0.25">
      <c r="A691" s="1" t="s">
        <v>348</v>
      </c>
      <c r="B691" s="1" t="s">
        <v>349</v>
      </c>
      <c r="C691" s="1" t="s">
        <v>350</v>
      </c>
      <c r="D691" s="1">
        <v>2289</v>
      </c>
    </row>
    <row r="692" spans="1:10" x14ac:dyDescent="0.25">
      <c r="A692" s="1" t="s">
        <v>351</v>
      </c>
      <c r="B692" s="1" t="s">
        <v>352</v>
      </c>
      <c r="C692" s="1" t="s">
        <v>350</v>
      </c>
      <c r="D692" s="1">
        <v>542</v>
      </c>
    </row>
    <row r="693" spans="1:10" x14ac:dyDescent="0.25">
      <c r="A693" s="1" t="s">
        <v>353</v>
      </c>
      <c r="B693" s="1" t="s">
        <v>354</v>
      </c>
      <c r="C693" s="1" t="s">
        <v>350</v>
      </c>
      <c r="D693" s="1">
        <v>189</v>
      </c>
    </row>
    <row r="694" spans="1:10" x14ac:dyDescent="0.25">
      <c r="A694" s="1" t="s">
        <v>355</v>
      </c>
      <c r="B694" s="1" t="s">
        <v>356</v>
      </c>
      <c r="C694" s="1" t="s">
        <v>357</v>
      </c>
      <c r="D694" s="1">
        <v>641</v>
      </c>
    </row>
    <row r="695" spans="1:10" x14ac:dyDescent="0.25">
      <c r="A695" s="1" t="s">
        <v>358</v>
      </c>
      <c r="B695" s="1" t="s">
        <v>359</v>
      </c>
      <c r="C695" s="1" t="s">
        <v>357</v>
      </c>
      <c r="D695" s="1">
        <v>137</v>
      </c>
    </row>
    <row r="696" spans="1:10" x14ac:dyDescent="0.25">
      <c r="A696" s="1" t="s">
        <v>360</v>
      </c>
      <c r="B696" s="1" t="s">
        <v>361</v>
      </c>
      <c r="C696" s="1" t="s">
        <v>350</v>
      </c>
      <c r="D696" s="1">
        <v>265</v>
      </c>
    </row>
    <row r="697" spans="1:10" x14ac:dyDescent="0.25">
      <c r="A697" s="1" t="s">
        <v>362</v>
      </c>
      <c r="B697" s="1" t="s">
        <v>363</v>
      </c>
      <c r="C697" s="1" t="s">
        <v>364</v>
      </c>
      <c r="D697" s="1">
        <v>116</v>
      </c>
    </row>
    <row r="698" spans="1:10" x14ac:dyDescent="0.25">
      <c r="A698" s="1" t="s">
        <v>365</v>
      </c>
      <c r="B698" s="1" t="s">
        <v>366</v>
      </c>
      <c r="C698" s="1" t="s">
        <v>367</v>
      </c>
      <c r="D698" s="1" t="s">
        <v>368</v>
      </c>
    </row>
    <row r="699" spans="1:10" x14ac:dyDescent="0.25">
      <c r="A699" s="1" t="s">
        <v>369</v>
      </c>
      <c r="B699" s="1" t="s">
        <v>370</v>
      </c>
      <c r="C699" s="1" t="s">
        <v>371</v>
      </c>
      <c r="D699" s="1" t="s">
        <v>372</v>
      </c>
    </row>
    <row r="700" spans="1:10" x14ac:dyDescent="0.25">
      <c r="A700" s="1" t="s">
        <v>373</v>
      </c>
      <c r="B700" s="1" t="s">
        <v>374</v>
      </c>
      <c r="C700" s="1" t="s">
        <v>371</v>
      </c>
      <c r="D700" s="1" t="s">
        <v>375</v>
      </c>
    </row>
    <row r="702" spans="1:10" x14ac:dyDescent="0.25">
      <c r="A702" s="1" t="s">
        <v>4</v>
      </c>
      <c r="B702" s="1" t="s">
        <v>314</v>
      </c>
      <c r="C702" s="1" t="s">
        <v>2003</v>
      </c>
      <c r="D702" s="1" t="s">
        <v>1121</v>
      </c>
      <c r="E702" s="1" t="s">
        <v>1121</v>
      </c>
      <c r="F702" s="1" t="s">
        <v>1121</v>
      </c>
      <c r="G702" s="1" t="s">
        <v>1121</v>
      </c>
      <c r="H702" s="1" t="s">
        <v>1121</v>
      </c>
      <c r="I702" s="1" t="s">
        <v>1121</v>
      </c>
      <c r="J702" s="1" t="s">
        <v>1121</v>
      </c>
    </row>
    <row r="703" spans="1:10" x14ac:dyDescent="0.25">
      <c r="A703" s="1" t="s">
        <v>1121</v>
      </c>
      <c r="B703" s="1" t="s">
        <v>1121</v>
      </c>
      <c r="C703" s="1">
        <v>1</v>
      </c>
      <c r="D703" s="1">
        <v>2</v>
      </c>
      <c r="E703" s="1">
        <v>3</v>
      </c>
      <c r="F703" s="1">
        <v>4</v>
      </c>
      <c r="G703" s="1">
        <v>5</v>
      </c>
      <c r="H703" s="1">
        <v>6</v>
      </c>
      <c r="I703" s="1">
        <v>7</v>
      </c>
      <c r="J703" s="1">
        <v>8</v>
      </c>
    </row>
    <row r="704" spans="1:10" x14ac:dyDescent="0.25">
      <c r="A704" s="1" t="s">
        <v>1121</v>
      </c>
      <c r="B704" s="1" t="s">
        <v>1121</v>
      </c>
      <c r="C704" s="1" t="s">
        <v>5</v>
      </c>
      <c r="D704" s="1" t="s">
        <v>1121</v>
      </c>
      <c r="E704" s="1" t="s">
        <v>1121</v>
      </c>
      <c r="F704" s="1" t="s">
        <v>1121</v>
      </c>
      <c r="G704" s="1" t="s">
        <v>1121</v>
      </c>
      <c r="H704" s="1" t="s">
        <v>1121</v>
      </c>
      <c r="I704" s="1" t="s">
        <v>1121</v>
      </c>
      <c r="J704" s="1" t="s">
        <v>1121</v>
      </c>
    </row>
    <row r="705" spans="1:10" x14ac:dyDescent="0.25">
      <c r="A705" s="1" t="s">
        <v>1121</v>
      </c>
      <c r="B705" s="1" t="s">
        <v>1121</v>
      </c>
      <c r="C705" s="1">
        <v>6</v>
      </c>
      <c r="D705" s="1" t="s">
        <v>1129</v>
      </c>
      <c r="E705" s="1">
        <v>20</v>
      </c>
      <c r="F705" s="1">
        <v>35</v>
      </c>
      <c r="G705" s="1" t="s">
        <v>376</v>
      </c>
      <c r="H705" s="1">
        <v>220</v>
      </c>
      <c r="I705" s="1">
        <v>330</v>
      </c>
      <c r="J705" s="1">
        <v>500</v>
      </c>
    </row>
    <row r="706" spans="1:10" x14ac:dyDescent="0.25">
      <c r="A706" s="1" t="s">
        <v>1350</v>
      </c>
      <c r="B706" s="1">
        <v>35</v>
      </c>
      <c r="C706" s="1">
        <v>962</v>
      </c>
      <c r="D706" s="1">
        <v>1009</v>
      </c>
      <c r="E706" s="1">
        <v>1389</v>
      </c>
      <c r="F706" s="1" t="s">
        <v>1121</v>
      </c>
      <c r="G706" s="1" t="s">
        <v>1121</v>
      </c>
      <c r="H706" s="1" t="s">
        <v>1121</v>
      </c>
      <c r="I706" s="1" t="s">
        <v>1121</v>
      </c>
      <c r="J706" s="1" t="s">
        <v>1121</v>
      </c>
    </row>
    <row r="707" spans="1:10" x14ac:dyDescent="0.25">
      <c r="A707" s="1" t="s">
        <v>1449</v>
      </c>
      <c r="B707" s="1">
        <v>50</v>
      </c>
      <c r="C707" s="1">
        <v>1215</v>
      </c>
      <c r="D707" s="1">
        <v>1279</v>
      </c>
      <c r="E707" s="1">
        <v>1595</v>
      </c>
      <c r="F707" s="1">
        <v>1786</v>
      </c>
      <c r="G707" s="1" t="s">
        <v>1121</v>
      </c>
      <c r="H707" s="1" t="s">
        <v>1121</v>
      </c>
      <c r="I707" s="1" t="s">
        <v>1121</v>
      </c>
      <c r="J707" s="1" t="s">
        <v>1121</v>
      </c>
    </row>
    <row r="708" spans="1:10" x14ac:dyDescent="0.25">
      <c r="A708" s="1" t="s">
        <v>1541</v>
      </c>
      <c r="B708" s="1">
        <v>70</v>
      </c>
      <c r="C708" s="1">
        <v>1824</v>
      </c>
      <c r="D708" s="1">
        <v>1934</v>
      </c>
      <c r="E708" s="1">
        <v>1832</v>
      </c>
      <c r="F708" s="1">
        <v>2043</v>
      </c>
      <c r="G708" s="1" t="s">
        <v>1121</v>
      </c>
      <c r="H708" s="1" t="s">
        <v>1121</v>
      </c>
      <c r="I708" s="1" t="s">
        <v>1121</v>
      </c>
      <c r="J708" s="1" t="s">
        <v>1121</v>
      </c>
    </row>
    <row r="709" spans="1:10" x14ac:dyDescent="0.25">
      <c r="A709" s="1" t="s">
        <v>1625</v>
      </c>
      <c r="B709" s="1">
        <v>95</v>
      </c>
      <c r="C709" s="1">
        <v>1979</v>
      </c>
      <c r="D709" s="1">
        <v>2037</v>
      </c>
      <c r="E709" s="1">
        <v>2292</v>
      </c>
      <c r="F709" s="1">
        <v>2531</v>
      </c>
      <c r="G709" s="1" t="s">
        <v>1121</v>
      </c>
      <c r="H709" s="1" t="s">
        <v>1121</v>
      </c>
      <c r="I709" s="1" t="s">
        <v>1121</v>
      </c>
      <c r="J709" s="1" t="s">
        <v>1121</v>
      </c>
    </row>
    <row r="710" spans="1:10" x14ac:dyDescent="0.25">
      <c r="A710" s="1" t="s">
        <v>1704</v>
      </c>
      <c r="B710" s="1">
        <v>120</v>
      </c>
      <c r="C710" s="1">
        <v>2058</v>
      </c>
      <c r="D710" s="1">
        <v>2106</v>
      </c>
      <c r="E710" s="1">
        <v>2380</v>
      </c>
      <c r="F710" s="1">
        <v>2624</v>
      </c>
      <c r="G710" s="1" t="s">
        <v>1121</v>
      </c>
      <c r="H710" s="1" t="s">
        <v>1121</v>
      </c>
      <c r="I710" s="1" t="s">
        <v>1121</v>
      </c>
      <c r="J710" s="1" t="s">
        <v>1121</v>
      </c>
    </row>
    <row r="711" spans="1:10" x14ac:dyDescent="0.25">
      <c r="A711" s="1" t="s">
        <v>1783</v>
      </c>
      <c r="B711" s="1">
        <v>150</v>
      </c>
      <c r="C711" s="1">
        <v>2136</v>
      </c>
      <c r="D711" s="1">
        <v>2214</v>
      </c>
      <c r="E711" s="1">
        <v>2469</v>
      </c>
      <c r="F711" s="1">
        <v>2750</v>
      </c>
      <c r="G711" s="1" t="s">
        <v>1121</v>
      </c>
      <c r="H711" s="1" t="s">
        <v>1121</v>
      </c>
      <c r="I711" s="1" t="s">
        <v>1121</v>
      </c>
      <c r="J711" s="1" t="s">
        <v>1121</v>
      </c>
    </row>
    <row r="712" spans="1:10" x14ac:dyDescent="0.25">
      <c r="A712" s="1" t="s">
        <v>1852</v>
      </c>
      <c r="B712" s="1">
        <v>185</v>
      </c>
      <c r="C712" s="1">
        <v>2306</v>
      </c>
      <c r="D712" s="1">
        <v>2394</v>
      </c>
      <c r="E712" s="1">
        <v>2682</v>
      </c>
      <c r="F712" s="1">
        <v>2932</v>
      </c>
      <c r="G712" s="1">
        <v>10835</v>
      </c>
      <c r="H712" s="1" t="s">
        <v>1121</v>
      </c>
      <c r="I712" s="1" t="s">
        <v>1121</v>
      </c>
      <c r="J712" s="1" t="s">
        <v>1121</v>
      </c>
    </row>
    <row r="713" spans="1:10" x14ac:dyDescent="0.25">
      <c r="A713" s="1" t="s">
        <v>1912</v>
      </c>
      <c r="B713" s="1">
        <v>240</v>
      </c>
      <c r="C713" s="1">
        <v>2944</v>
      </c>
      <c r="D713" s="1">
        <v>3055</v>
      </c>
      <c r="E713" s="1">
        <v>3333</v>
      </c>
      <c r="F713" s="1">
        <v>3737</v>
      </c>
      <c r="G713" s="1">
        <v>12008</v>
      </c>
      <c r="H713" s="1" t="s">
        <v>1121</v>
      </c>
      <c r="I713" s="1" t="s">
        <v>1121</v>
      </c>
      <c r="J713" s="1" t="s">
        <v>1121</v>
      </c>
    </row>
    <row r="714" spans="1:10" x14ac:dyDescent="0.25">
      <c r="A714" s="1" t="s">
        <v>1971</v>
      </c>
      <c r="B714" s="1">
        <v>300</v>
      </c>
      <c r="C714" s="1">
        <v>3224</v>
      </c>
      <c r="D714" s="1">
        <v>3266</v>
      </c>
      <c r="E714" s="1">
        <v>3575</v>
      </c>
      <c r="F714" s="1">
        <v>3936</v>
      </c>
      <c r="G714" s="1">
        <v>12300</v>
      </c>
      <c r="H714" s="1" t="s">
        <v>1121</v>
      </c>
      <c r="I714" s="1" t="s">
        <v>1121</v>
      </c>
      <c r="J714" s="1" t="s">
        <v>1121</v>
      </c>
    </row>
    <row r="715" spans="1:10" x14ac:dyDescent="0.25">
      <c r="A715" s="1" t="s">
        <v>1245</v>
      </c>
      <c r="B715" s="1">
        <v>400</v>
      </c>
      <c r="C715" s="1">
        <v>3519</v>
      </c>
      <c r="D715" s="1">
        <v>3609</v>
      </c>
      <c r="E715" s="1">
        <v>3887</v>
      </c>
      <c r="F715" s="1">
        <v>4334</v>
      </c>
      <c r="G715" s="1">
        <v>12634</v>
      </c>
      <c r="H715" s="1">
        <v>26662</v>
      </c>
      <c r="I715" s="1" t="s">
        <v>1121</v>
      </c>
      <c r="J715" s="1" t="s">
        <v>1121</v>
      </c>
    </row>
    <row r="716" spans="1:10" x14ac:dyDescent="0.25">
      <c r="A716" s="1" t="s">
        <v>1351</v>
      </c>
      <c r="B716" s="1">
        <v>500</v>
      </c>
      <c r="C716" s="1">
        <v>3964</v>
      </c>
      <c r="D716" s="1">
        <v>3982</v>
      </c>
      <c r="E716" s="1">
        <v>4297</v>
      </c>
      <c r="F716" s="1">
        <v>5316</v>
      </c>
      <c r="G716" s="1">
        <v>14718</v>
      </c>
      <c r="H716" s="1">
        <v>26951</v>
      </c>
      <c r="I716" s="1">
        <v>59784</v>
      </c>
      <c r="J716" s="1" t="s">
        <v>1121</v>
      </c>
    </row>
    <row r="717" spans="1:10" x14ac:dyDescent="0.25">
      <c r="A717" s="1" t="s">
        <v>1450</v>
      </c>
      <c r="B717" s="1">
        <v>630</v>
      </c>
      <c r="C717" s="1">
        <v>4422</v>
      </c>
      <c r="D717" s="1">
        <v>4442</v>
      </c>
      <c r="E717" s="1">
        <v>5375</v>
      </c>
      <c r="F717" s="1">
        <v>5817</v>
      </c>
      <c r="G717" s="1">
        <v>15038</v>
      </c>
      <c r="H717" s="1">
        <v>29085</v>
      </c>
      <c r="I717" s="1">
        <v>60165</v>
      </c>
      <c r="J717" s="1" t="s">
        <v>1121</v>
      </c>
    </row>
    <row r="718" spans="1:10" x14ac:dyDescent="0.25">
      <c r="A718" s="1" t="s">
        <v>1542</v>
      </c>
      <c r="B718" s="1">
        <v>800</v>
      </c>
      <c r="C718" s="1">
        <v>4523</v>
      </c>
      <c r="D718" s="1">
        <v>4593</v>
      </c>
      <c r="E718" s="1">
        <v>6048</v>
      </c>
      <c r="F718" s="1">
        <v>6464</v>
      </c>
      <c r="G718" s="1">
        <v>16492</v>
      </c>
      <c r="H718" s="1">
        <v>29327</v>
      </c>
      <c r="I718" s="1">
        <v>60821</v>
      </c>
      <c r="J718" s="1">
        <v>120695</v>
      </c>
    </row>
    <row r="719" spans="1:10" x14ac:dyDescent="0.25">
      <c r="A719" s="1" t="s">
        <v>1626</v>
      </c>
      <c r="B719" s="1">
        <v>1000</v>
      </c>
      <c r="C719" s="1">
        <v>4956</v>
      </c>
      <c r="D719" s="1">
        <v>5047</v>
      </c>
      <c r="E719" s="1">
        <v>6100</v>
      </c>
      <c r="F719" s="1">
        <v>6548</v>
      </c>
      <c r="G719" s="1">
        <v>17874</v>
      </c>
      <c r="H719" s="1">
        <v>29695</v>
      </c>
      <c r="I719" s="1">
        <v>63111</v>
      </c>
      <c r="J719" s="1">
        <v>120773</v>
      </c>
    </row>
    <row r="720" spans="1:10" x14ac:dyDescent="0.25">
      <c r="A720" s="1" t="s">
        <v>1705</v>
      </c>
      <c r="B720" s="1">
        <v>1200</v>
      </c>
      <c r="C720" s="1" t="s">
        <v>1121</v>
      </c>
      <c r="D720" s="1" t="s">
        <v>1121</v>
      </c>
      <c r="E720" s="1" t="s">
        <v>1121</v>
      </c>
      <c r="F720" s="1" t="s">
        <v>1121</v>
      </c>
      <c r="G720" s="1">
        <v>18648</v>
      </c>
      <c r="H720" s="1">
        <v>29771</v>
      </c>
      <c r="I720" s="1">
        <v>63665</v>
      </c>
      <c r="J720" s="1">
        <v>123104</v>
      </c>
    </row>
    <row r="721" spans="1:10" x14ac:dyDescent="0.25">
      <c r="A721" s="1" t="s">
        <v>1784</v>
      </c>
      <c r="B721" s="1">
        <v>1400</v>
      </c>
      <c r="C721" s="1" t="s">
        <v>1121</v>
      </c>
      <c r="D721" s="1" t="s">
        <v>1121</v>
      </c>
      <c r="E721" s="1" t="s">
        <v>1121</v>
      </c>
      <c r="F721" s="1" t="s">
        <v>1121</v>
      </c>
      <c r="G721" s="1">
        <v>20019</v>
      </c>
      <c r="H721" s="1">
        <v>30421</v>
      </c>
      <c r="I721" s="1">
        <v>64601</v>
      </c>
      <c r="J721" s="1">
        <v>126300</v>
      </c>
    </row>
    <row r="722" spans="1:10" x14ac:dyDescent="0.25">
      <c r="A722" s="1" t="s">
        <v>1853</v>
      </c>
      <c r="B722" s="1">
        <v>1600</v>
      </c>
      <c r="C722" s="1" t="s">
        <v>1121</v>
      </c>
      <c r="D722" s="1" t="s">
        <v>1121</v>
      </c>
      <c r="E722" s="1" t="s">
        <v>1121</v>
      </c>
      <c r="F722" s="1" t="s">
        <v>1121</v>
      </c>
      <c r="G722" s="1">
        <v>20838</v>
      </c>
      <c r="H722" s="1">
        <v>31480</v>
      </c>
      <c r="I722" s="1">
        <v>64976</v>
      </c>
      <c r="J722" s="1">
        <v>126352</v>
      </c>
    </row>
    <row r="723" spans="1:10" x14ac:dyDescent="0.25">
      <c r="A723" s="1" t="s">
        <v>1913</v>
      </c>
      <c r="B723" s="1">
        <v>2000</v>
      </c>
      <c r="C723" s="1" t="s">
        <v>1121</v>
      </c>
      <c r="D723" s="1" t="s">
        <v>1121</v>
      </c>
      <c r="E723" s="1" t="s">
        <v>1121</v>
      </c>
      <c r="F723" s="1" t="s">
        <v>1121</v>
      </c>
      <c r="G723" s="1">
        <v>22511</v>
      </c>
      <c r="H723" s="1">
        <v>33090</v>
      </c>
      <c r="I723" s="1">
        <v>67228</v>
      </c>
      <c r="J723" s="1">
        <v>139108</v>
      </c>
    </row>
    <row r="724" spans="1:10" x14ac:dyDescent="0.25">
      <c r="A724" s="1" t="s">
        <v>1972</v>
      </c>
      <c r="B724" s="1">
        <v>2500</v>
      </c>
      <c r="C724" s="1" t="s">
        <v>1121</v>
      </c>
      <c r="D724" s="1" t="s">
        <v>1121</v>
      </c>
      <c r="E724" s="1" t="s">
        <v>1121</v>
      </c>
      <c r="F724" s="1" t="s">
        <v>1121</v>
      </c>
      <c r="G724" s="1">
        <v>24388</v>
      </c>
      <c r="H724" s="1">
        <v>35104</v>
      </c>
      <c r="I724" s="1">
        <v>69678</v>
      </c>
      <c r="J724" s="1">
        <v>144008</v>
      </c>
    </row>
    <row r="726" spans="1:10" x14ac:dyDescent="0.25">
      <c r="A726" s="1" t="s">
        <v>4</v>
      </c>
      <c r="B726" s="1" t="s">
        <v>314</v>
      </c>
      <c r="C726" s="1" t="s">
        <v>2003</v>
      </c>
    </row>
    <row r="727" spans="1:10" x14ac:dyDescent="0.25">
      <c r="A727" s="1" t="s">
        <v>1121</v>
      </c>
      <c r="B727" s="1" t="s">
        <v>1121</v>
      </c>
      <c r="C727" s="1">
        <v>1</v>
      </c>
      <c r="D727" s="1">
        <v>2</v>
      </c>
      <c r="E727" s="1">
        <v>3</v>
      </c>
      <c r="F727" s="1">
        <v>4</v>
      </c>
      <c r="G727" s="1">
        <v>5</v>
      </c>
      <c r="H727" s="1">
        <v>6</v>
      </c>
      <c r="I727" s="1">
        <v>7</v>
      </c>
      <c r="J727" s="1">
        <v>8</v>
      </c>
    </row>
    <row r="728" spans="1:10" x14ac:dyDescent="0.25">
      <c r="A728" s="1" t="s">
        <v>1121</v>
      </c>
      <c r="B728" s="1" t="s">
        <v>1121</v>
      </c>
      <c r="C728" s="1" t="s">
        <v>5</v>
      </c>
    </row>
    <row r="729" spans="1:10" x14ac:dyDescent="0.25">
      <c r="A729" s="1" t="s">
        <v>1121</v>
      </c>
      <c r="B729" s="1" t="s">
        <v>1121</v>
      </c>
      <c r="C729" s="1">
        <v>6</v>
      </c>
      <c r="D729" s="1" t="s">
        <v>1129</v>
      </c>
      <c r="E729" s="1">
        <v>20</v>
      </c>
      <c r="F729" s="1">
        <v>35</v>
      </c>
      <c r="G729" s="1" t="s">
        <v>376</v>
      </c>
      <c r="H729" s="1">
        <v>220</v>
      </c>
      <c r="I729" s="1">
        <v>330</v>
      </c>
      <c r="J729" s="1">
        <v>500</v>
      </c>
    </row>
    <row r="730" spans="1:10" x14ac:dyDescent="0.25">
      <c r="A730" s="1" t="s">
        <v>1352</v>
      </c>
      <c r="B730" s="1">
        <v>35</v>
      </c>
      <c r="C730" s="1">
        <v>1627</v>
      </c>
      <c r="D730" s="1">
        <v>1730</v>
      </c>
      <c r="E730" s="1">
        <v>2011</v>
      </c>
      <c r="F730" s="1" t="s">
        <v>1121</v>
      </c>
      <c r="G730" s="1" t="s">
        <v>1121</v>
      </c>
      <c r="H730" s="1" t="s">
        <v>1121</v>
      </c>
      <c r="I730" s="1" t="s">
        <v>1121</v>
      </c>
      <c r="J730" s="1" t="s">
        <v>1121</v>
      </c>
    </row>
    <row r="731" spans="1:10" x14ac:dyDescent="0.25">
      <c r="A731" s="1" t="s">
        <v>1451</v>
      </c>
      <c r="B731" s="1">
        <v>50</v>
      </c>
      <c r="C731" s="1">
        <v>2044</v>
      </c>
      <c r="D731" s="1">
        <v>2088</v>
      </c>
      <c r="E731" s="1">
        <v>2377</v>
      </c>
      <c r="F731" s="1">
        <v>2774</v>
      </c>
      <c r="G731" s="1" t="s">
        <v>1121</v>
      </c>
      <c r="H731" s="1" t="s">
        <v>1121</v>
      </c>
      <c r="I731" s="1" t="s">
        <v>1121</v>
      </c>
      <c r="J731" s="1" t="s">
        <v>1121</v>
      </c>
    </row>
    <row r="732" spans="1:10" x14ac:dyDescent="0.25">
      <c r="A732" s="1" t="s">
        <v>1543</v>
      </c>
      <c r="B732" s="1">
        <v>70</v>
      </c>
      <c r="C732" s="1">
        <v>2518</v>
      </c>
      <c r="D732" s="1">
        <v>2570</v>
      </c>
      <c r="E732" s="1">
        <v>2868</v>
      </c>
      <c r="F732" s="1">
        <v>3303</v>
      </c>
      <c r="G732" s="1" t="s">
        <v>1121</v>
      </c>
      <c r="H732" s="1" t="s">
        <v>1121</v>
      </c>
      <c r="I732" s="1" t="s">
        <v>1121</v>
      </c>
      <c r="J732" s="1" t="s">
        <v>1121</v>
      </c>
    </row>
    <row r="733" spans="1:10" x14ac:dyDescent="0.25">
      <c r="A733" s="1" t="s">
        <v>1627</v>
      </c>
      <c r="B733" s="1">
        <v>95</v>
      </c>
      <c r="C733" s="1">
        <v>3092</v>
      </c>
      <c r="D733" s="1">
        <v>3152</v>
      </c>
      <c r="E733" s="1">
        <v>3502</v>
      </c>
      <c r="F733" s="1">
        <v>3946</v>
      </c>
      <c r="G733" s="1" t="s">
        <v>1121</v>
      </c>
      <c r="H733" s="1" t="s">
        <v>1121</v>
      </c>
      <c r="I733" s="1" t="s">
        <v>1121</v>
      </c>
      <c r="J733" s="1" t="s">
        <v>1121</v>
      </c>
    </row>
    <row r="734" spans="1:10" x14ac:dyDescent="0.25">
      <c r="A734" s="1" t="s">
        <v>1706</v>
      </c>
      <c r="B734" s="1">
        <v>120</v>
      </c>
      <c r="C734" s="1">
        <v>3673</v>
      </c>
      <c r="D734" s="1">
        <v>3766</v>
      </c>
      <c r="E734" s="1">
        <v>4092</v>
      </c>
      <c r="F734" s="1">
        <v>4619</v>
      </c>
      <c r="G734" s="1" t="s">
        <v>1121</v>
      </c>
      <c r="H734" s="1" t="s">
        <v>1121</v>
      </c>
      <c r="I734" s="1" t="s">
        <v>1121</v>
      </c>
      <c r="J734" s="1" t="s">
        <v>1121</v>
      </c>
    </row>
    <row r="735" spans="1:10" x14ac:dyDescent="0.25">
      <c r="A735" s="1" t="s">
        <v>1785</v>
      </c>
      <c r="B735" s="1">
        <v>150</v>
      </c>
      <c r="C735" s="1">
        <v>4644</v>
      </c>
      <c r="D735" s="1">
        <v>4670</v>
      </c>
      <c r="E735" s="1">
        <v>5042</v>
      </c>
      <c r="F735" s="1">
        <v>5458</v>
      </c>
      <c r="G735" s="1" t="s">
        <v>1121</v>
      </c>
      <c r="H735" s="1" t="s">
        <v>1121</v>
      </c>
      <c r="I735" s="1" t="s">
        <v>1121</v>
      </c>
      <c r="J735" s="1" t="s">
        <v>1121</v>
      </c>
    </row>
    <row r="736" spans="1:10" x14ac:dyDescent="0.25">
      <c r="A736" s="1" t="s">
        <v>1854</v>
      </c>
      <c r="B736" s="1">
        <v>185</v>
      </c>
      <c r="C736" s="1">
        <v>5411</v>
      </c>
      <c r="D736" s="1">
        <v>5436</v>
      </c>
      <c r="E736" s="1">
        <v>5920</v>
      </c>
      <c r="F736" s="1">
        <v>6355</v>
      </c>
      <c r="G736" s="1">
        <v>14472</v>
      </c>
      <c r="H736" s="1" t="s">
        <v>1121</v>
      </c>
      <c r="I736" s="1" t="s">
        <v>1121</v>
      </c>
      <c r="J736" s="1" t="s">
        <v>1121</v>
      </c>
    </row>
    <row r="737" spans="1:10" x14ac:dyDescent="0.25">
      <c r="A737" s="1" t="s">
        <v>1914</v>
      </c>
      <c r="B737" s="1">
        <v>240</v>
      </c>
      <c r="C737" s="1">
        <v>6662</v>
      </c>
      <c r="D737" s="1">
        <v>6691</v>
      </c>
      <c r="E737" s="1">
        <v>7133</v>
      </c>
      <c r="F737" s="1">
        <v>7688</v>
      </c>
      <c r="G737" s="1">
        <v>16428</v>
      </c>
      <c r="H737" s="1" t="s">
        <v>1121</v>
      </c>
      <c r="I737" s="1" t="s">
        <v>1121</v>
      </c>
      <c r="J737" s="1" t="s">
        <v>1121</v>
      </c>
    </row>
    <row r="738" spans="1:10" x14ac:dyDescent="0.25">
      <c r="A738" s="1" t="s">
        <v>1973</v>
      </c>
      <c r="B738" s="1">
        <v>300</v>
      </c>
      <c r="C738" s="1">
        <v>7597</v>
      </c>
      <c r="D738" s="1">
        <v>7683</v>
      </c>
      <c r="E738" s="1">
        <v>8624</v>
      </c>
      <c r="F738" s="1">
        <v>9134</v>
      </c>
      <c r="G738" s="1">
        <v>18286</v>
      </c>
      <c r="H738" s="1" t="s">
        <v>1121</v>
      </c>
      <c r="I738" s="1" t="s">
        <v>1121</v>
      </c>
      <c r="J738" s="1" t="s">
        <v>1121</v>
      </c>
    </row>
    <row r="739" spans="1:10" x14ac:dyDescent="0.25">
      <c r="A739" s="1" t="s">
        <v>1246</v>
      </c>
      <c r="B739" s="1">
        <v>400</v>
      </c>
      <c r="C739" s="1">
        <v>10146</v>
      </c>
      <c r="D739" s="1">
        <v>10639</v>
      </c>
      <c r="E739" s="1">
        <v>11125</v>
      </c>
      <c r="F739" s="1">
        <v>11695</v>
      </c>
      <c r="G739" s="1">
        <v>20762</v>
      </c>
      <c r="H739" s="1">
        <v>31020</v>
      </c>
      <c r="I739" s="1" t="s">
        <v>1121</v>
      </c>
      <c r="J739" s="1" t="s">
        <v>1121</v>
      </c>
    </row>
    <row r="740" spans="1:10" x14ac:dyDescent="0.25">
      <c r="A740" s="1" t="s">
        <v>1353</v>
      </c>
      <c r="B740" s="1">
        <v>500</v>
      </c>
      <c r="C740" s="1">
        <v>12562</v>
      </c>
      <c r="D740" s="1">
        <v>13022</v>
      </c>
      <c r="E740" s="1">
        <v>13573</v>
      </c>
      <c r="F740" s="1">
        <v>14187</v>
      </c>
      <c r="G740" s="1">
        <v>23432</v>
      </c>
      <c r="H740" s="1">
        <v>33268</v>
      </c>
      <c r="I740" s="1">
        <v>72879</v>
      </c>
      <c r="J740" s="1" t="s">
        <v>1121</v>
      </c>
    </row>
    <row r="741" spans="1:10" x14ac:dyDescent="0.25">
      <c r="A741" s="1" t="s">
        <v>1452</v>
      </c>
      <c r="B741" s="1">
        <v>630</v>
      </c>
      <c r="C741" s="1">
        <v>15369</v>
      </c>
      <c r="D741" s="1">
        <v>16112</v>
      </c>
      <c r="E741" s="1">
        <v>16642</v>
      </c>
      <c r="F741" s="1">
        <v>17372</v>
      </c>
      <c r="G741" s="1">
        <v>27155</v>
      </c>
      <c r="H741" s="1">
        <v>36703</v>
      </c>
      <c r="I741" s="1">
        <v>72902</v>
      </c>
      <c r="J741" s="1" t="s">
        <v>1121</v>
      </c>
    </row>
    <row r="742" spans="1:10" x14ac:dyDescent="0.25">
      <c r="A742" s="1" t="s">
        <v>1544</v>
      </c>
      <c r="B742" s="1">
        <v>800</v>
      </c>
      <c r="C742" s="1">
        <v>19504</v>
      </c>
      <c r="D742" s="1">
        <v>20010</v>
      </c>
      <c r="E742" s="1">
        <v>20685</v>
      </c>
      <c r="F742" s="1">
        <v>21406</v>
      </c>
      <c r="G742" s="1">
        <v>31035</v>
      </c>
      <c r="H742" s="1">
        <v>41942</v>
      </c>
      <c r="I742" s="1">
        <v>74759</v>
      </c>
      <c r="J742" s="1">
        <v>149316</v>
      </c>
    </row>
    <row r="743" spans="1:10" x14ac:dyDescent="0.25">
      <c r="A743" s="1" t="s">
        <v>1628</v>
      </c>
      <c r="B743" s="1">
        <v>1000</v>
      </c>
      <c r="C743" s="1">
        <v>25750</v>
      </c>
      <c r="D743" s="1">
        <v>26011</v>
      </c>
      <c r="E743" s="1">
        <v>27586</v>
      </c>
      <c r="F743" s="1">
        <v>27799</v>
      </c>
      <c r="G743" s="1">
        <v>38148</v>
      </c>
      <c r="H743" s="1">
        <v>49892</v>
      </c>
      <c r="I743" s="1">
        <v>86060</v>
      </c>
      <c r="J743" s="1">
        <v>154921</v>
      </c>
    </row>
    <row r="744" spans="1:10" x14ac:dyDescent="0.25">
      <c r="A744" s="1" t="s">
        <v>1707</v>
      </c>
      <c r="B744" s="1">
        <v>1200</v>
      </c>
      <c r="C744" s="1" t="s">
        <v>1121</v>
      </c>
      <c r="D744" s="1" t="s">
        <v>1121</v>
      </c>
      <c r="E744" s="1" t="s">
        <v>1121</v>
      </c>
      <c r="F744" s="1" t="s">
        <v>1121</v>
      </c>
      <c r="G744" s="1">
        <v>42321</v>
      </c>
      <c r="H744" s="1">
        <v>55567</v>
      </c>
      <c r="I744" s="1">
        <v>86092</v>
      </c>
      <c r="J744" s="1">
        <v>163297</v>
      </c>
    </row>
    <row r="745" spans="1:10" x14ac:dyDescent="0.25">
      <c r="A745" s="1" t="s">
        <v>1786</v>
      </c>
      <c r="B745" s="1">
        <v>1400</v>
      </c>
      <c r="C745" s="1" t="s">
        <v>1121</v>
      </c>
      <c r="D745" s="1" t="s">
        <v>1121</v>
      </c>
      <c r="E745" s="1" t="s">
        <v>1121</v>
      </c>
      <c r="F745" s="1" t="s">
        <v>1121</v>
      </c>
      <c r="G745" s="1">
        <v>47169</v>
      </c>
      <c r="H745" s="1">
        <v>57576</v>
      </c>
      <c r="I745" s="1">
        <v>91030</v>
      </c>
      <c r="J745" s="1">
        <v>177806</v>
      </c>
    </row>
    <row r="746" spans="1:10" x14ac:dyDescent="0.25">
      <c r="A746" s="1" t="s">
        <v>1855</v>
      </c>
      <c r="B746" s="1">
        <v>1600</v>
      </c>
      <c r="C746" s="1" t="s">
        <v>1121</v>
      </c>
      <c r="D746" s="1" t="s">
        <v>1121</v>
      </c>
      <c r="E746" s="1" t="s">
        <v>1121</v>
      </c>
      <c r="F746" s="1" t="s">
        <v>1121</v>
      </c>
      <c r="G746" s="1">
        <v>51568</v>
      </c>
      <c r="H746" s="1">
        <v>64023</v>
      </c>
      <c r="I746" s="1">
        <v>95152</v>
      </c>
      <c r="J746" s="1">
        <v>187192</v>
      </c>
    </row>
    <row r="747" spans="1:10" x14ac:dyDescent="0.25">
      <c r="A747" s="1" t="s">
        <v>1915</v>
      </c>
      <c r="B747" s="1">
        <v>2000</v>
      </c>
      <c r="C747" s="1" t="s">
        <v>1121</v>
      </c>
      <c r="D747" s="1" t="s">
        <v>1121</v>
      </c>
      <c r="E747" s="1" t="s">
        <v>1121</v>
      </c>
      <c r="F747" s="1" t="s">
        <v>1121</v>
      </c>
      <c r="G747" s="1">
        <v>62745</v>
      </c>
      <c r="H747" s="1">
        <v>72850</v>
      </c>
      <c r="I747" s="1">
        <v>105249</v>
      </c>
      <c r="J747" s="1">
        <v>196881</v>
      </c>
    </row>
    <row r="748" spans="1:10" x14ac:dyDescent="0.25">
      <c r="A748" s="1" t="s">
        <v>1974</v>
      </c>
      <c r="B748" s="1">
        <v>2500</v>
      </c>
      <c r="C748" s="1" t="s">
        <v>1121</v>
      </c>
      <c r="D748" s="1" t="s">
        <v>1121</v>
      </c>
      <c r="E748" s="1" t="s">
        <v>1121</v>
      </c>
      <c r="F748" s="1" t="s">
        <v>1121</v>
      </c>
      <c r="G748" s="1">
        <v>74562</v>
      </c>
      <c r="H748" s="1">
        <v>85054</v>
      </c>
      <c r="I748" s="1">
        <v>117531</v>
      </c>
      <c r="J748" s="1">
        <v>219518</v>
      </c>
    </row>
    <row r="750" spans="1:10" x14ac:dyDescent="0.25">
      <c r="A750" s="1" t="s">
        <v>4</v>
      </c>
      <c r="B750" s="1" t="s">
        <v>314</v>
      </c>
      <c r="C750" s="1" t="s">
        <v>2003</v>
      </c>
    </row>
    <row r="751" spans="1:10" x14ac:dyDescent="0.25">
      <c r="A751" s="1" t="s">
        <v>1121</v>
      </c>
      <c r="B751" s="1" t="s">
        <v>1121</v>
      </c>
      <c r="C751" s="1">
        <v>1</v>
      </c>
      <c r="D751" s="1">
        <v>2</v>
      </c>
      <c r="E751" s="1">
        <v>3</v>
      </c>
      <c r="F751" s="1">
        <v>4</v>
      </c>
    </row>
    <row r="752" spans="1:10" x14ac:dyDescent="0.25">
      <c r="A752" s="1" t="s">
        <v>1121</v>
      </c>
      <c r="B752" s="1" t="s">
        <v>1121</v>
      </c>
      <c r="C752" s="1" t="s">
        <v>377</v>
      </c>
      <c r="D752" s="1" t="s">
        <v>1121</v>
      </c>
      <c r="E752" s="1" t="s">
        <v>1121</v>
      </c>
      <c r="F752" s="1" t="s">
        <v>1121</v>
      </c>
    </row>
    <row r="753" spans="1:7" x14ac:dyDescent="0.25">
      <c r="A753" s="1" t="s">
        <v>1121</v>
      </c>
      <c r="B753" s="1" t="s">
        <v>1121</v>
      </c>
      <c r="C753" s="1" t="s">
        <v>378</v>
      </c>
      <c r="D753" s="1" t="s">
        <v>379</v>
      </c>
      <c r="E753" s="1" t="s">
        <v>378</v>
      </c>
      <c r="F753" s="1" t="s">
        <v>379</v>
      </c>
    </row>
    <row r="754" spans="1:7" x14ac:dyDescent="0.25">
      <c r="A754" s="1" t="s">
        <v>1121</v>
      </c>
      <c r="B754" s="1" t="s">
        <v>1121</v>
      </c>
      <c r="C754" s="1" t="s">
        <v>380</v>
      </c>
    </row>
    <row r="755" spans="1:7" x14ac:dyDescent="0.25">
      <c r="A755" s="1" t="s">
        <v>1121</v>
      </c>
      <c r="B755" s="1" t="s">
        <v>1121</v>
      </c>
      <c r="C755" s="1">
        <v>4</v>
      </c>
      <c r="D755" s="1">
        <v>4</v>
      </c>
      <c r="E755" s="1">
        <v>5</v>
      </c>
      <c r="F755" s="1">
        <v>5</v>
      </c>
    </row>
    <row r="756" spans="1:7" x14ac:dyDescent="0.25">
      <c r="A756" s="1" t="s">
        <v>1354</v>
      </c>
      <c r="B756" s="1">
        <v>16</v>
      </c>
      <c r="C756" s="1">
        <v>254</v>
      </c>
      <c r="D756" s="1">
        <v>587</v>
      </c>
      <c r="E756" s="1">
        <v>277</v>
      </c>
      <c r="F756" s="1">
        <v>696</v>
      </c>
    </row>
    <row r="757" spans="1:7" x14ac:dyDescent="0.25">
      <c r="A757" s="1" t="s">
        <v>1453</v>
      </c>
      <c r="B757" s="1">
        <v>25</v>
      </c>
      <c r="C757" s="1">
        <v>304</v>
      </c>
      <c r="D757" s="1">
        <v>826</v>
      </c>
      <c r="E757" s="1">
        <v>335</v>
      </c>
      <c r="F757" s="1">
        <v>994</v>
      </c>
    </row>
    <row r="758" spans="1:7" x14ac:dyDescent="0.25">
      <c r="A758" s="1" t="s">
        <v>1545</v>
      </c>
      <c r="B758" s="1">
        <v>35</v>
      </c>
      <c r="C758" s="1">
        <v>340</v>
      </c>
      <c r="D758" s="1">
        <v>1072</v>
      </c>
      <c r="E758" s="1">
        <v>380</v>
      </c>
      <c r="F758" s="1">
        <v>1306</v>
      </c>
    </row>
    <row r="759" spans="1:7" x14ac:dyDescent="0.25">
      <c r="A759" s="1" t="s">
        <v>1629</v>
      </c>
      <c r="B759" s="1">
        <v>50</v>
      </c>
      <c r="C759" s="1">
        <v>398</v>
      </c>
      <c r="D759" s="1">
        <v>1380</v>
      </c>
      <c r="E759" s="1">
        <v>455</v>
      </c>
      <c r="F759" s="1">
        <v>1667</v>
      </c>
    </row>
    <row r="760" spans="1:7" x14ac:dyDescent="0.25">
      <c r="A760" s="1" t="s">
        <v>1708</v>
      </c>
      <c r="B760" s="1">
        <v>75</v>
      </c>
      <c r="C760" s="1">
        <v>448</v>
      </c>
      <c r="D760" s="1">
        <v>1905</v>
      </c>
      <c r="E760" s="1">
        <v>539</v>
      </c>
      <c r="F760" s="1">
        <v>2306</v>
      </c>
    </row>
    <row r="761" spans="1:7" x14ac:dyDescent="0.25">
      <c r="A761" s="1" t="s">
        <v>1787</v>
      </c>
      <c r="B761" s="1">
        <v>95</v>
      </c>
      <c r="C761" s="1">
        <v>539</v>
      </c>
      <c r="D761" s="1">
        <v>2442</v>
      </c>
      <c r="E761" s="1">
        <v>642</v>
      </c>
      <c r="F761" s="1">
        <v>3018</v>
      </c>
    </row>
    <row r="762" spans="1:7" x14ac:dyDescent="0.25">
      <c r="A762" s="1" t="s">
        <v>1856</v>
      </c>
      <c r="B762" s="1">
        <v>120</v>
      </c>
      <c r="C762" s="1">
        <v>618</v>
      </c>
      <c r="D762" s="1">
        <v>3018</v>
      </c>
      <c r="E762" s="1">
        <v>756</v>
      </c>
      <c r="F762" s="1">
        <v>3786</v>
      </c>
    </row>
    <row r="763" spans="1:7" x14ac:dyDescent="0.25">
      <c r="A763" s="1" t="s">
        <v>1916</v>
      </c>
      <c r="B763" s="1">
        <v>150</v>
      </c>
      <c r="C763" s="1">
        <v>722</v>
      </c>
      <c r="D763" s="1">
        <v>3647</v>
      </c>
      <c r="E763" s="1">
        <v>960</v>
      </c>
      <c r="F763" s="1">
        <v>4545</v>
      </c>
    </row>
    <row r="764" spans="1:7" x14ac:dyDescent="0.25">
      <c r="A764" s="1" t="s">
        <v>1975</v>
      </c>
      <c r="B764" s="1">
        <v>185</v>
      </c>
      <c r="C764" s="1">
        <v>916</v>
      </c>
      <c r="D764" s="1">
        <v>4496</v>
      </c>
      <c r="E764" s="1">
        <v>1131</v>
      </c>
      <c r="F764" s="1">
        <v>5639</v>
      </c>
    </row>
    <row r="765" spans="1:7" x14ac:dyDescent="0.25">
      <c r="A765" s="1" t="s">
        <v>1247</v>
      </c>
      <c r="B765" s="1">
        <v>240</v>
      </c>
      <c r="C765" s="1">
        <v>1116</v>
      </c>
      <c r="D765" s="1">
        <v>5836</v>
      </c>
      <c r="E765" s="1">
        <v>1395</v>
      </c>
      <c r="F765" s="1">
        <v>7280</v>
      </c>
    </row>
    <row r="767" spans="1:7" x14ac:dyDescent="0.25">
      <c r="A767" s="1" t="s">
        <v>4</v>
      </c>
      <c r="B767" s="1" t="s">
        <v>314</v>
      </c>
      <c r="C767" s="1" t="s">
        <v>381</v>
      </c>
      <c r="D767" s="1" t="s">
        <v>2003</v>
      </c>
    </row>
    <row r="768" spans="1:7" x14ac:dyDescent="0.25">
      <c r="A768" s="1" t="s">
        <v>1121</v>
      </c>
      <c r="B768" s="1" t="s">
        <v>1121</v>
      </c>
      <c r="C768" s="1" t="s">
        <v>1121</v>
      </c>
      <c r="D768" s="1">
        <v>1</v>
      </c>
      <c r="E768" s="1">
        <v>2</v>
      </c>
      <c r="F768" s="1">
        <v>3</v>
      </c>
      <c r="G768" s="1">
        <v>4</v>
      </c>
    </row>
    <row r="769" spans="1:7" x14ac:dyDescent="0.25">
      <c r="A769" s="1" t="s">
        <v>1121</v>
      </c>
      <c r="B769" s="1" t="s">
        <v>1121</v>
      </c>
      <c r="C769" s="1" t="s">
        <v>1121</v>
      </c>
      <c r="D769" s="1" t="s">
        <v>5</v>
      </c>
      <c r="E769" s="1" t="s">
        <v>1121</v>
      </c>
      <c r="F769" s="1" t="s">
        <v>1121</v>
      </c>
      <c r="G769" s="1" t="s">
        <v>1121</v>
      </c>
    </row>
    <row r="770" spans="1:7" x14ac:dyDescent="0.25">
      <c r="A770" s="1" t="s">
        <v>1121</v>
      </c>
      <c r="B770" s="1" t="s">
        <v>1121</v>
      </c>
      <c r="C770" s="1" t="s">
        <v>1121</v>
      </c>
      <c r="D770" s="1">
        <v>110</v>
      </c>
      <c r="E770" s="1">
        <v>220</v>
      </c>
      <c r="F770" s="1">
        <v>330</v>
      </c>
      <c r="G770" s="1">
        <v>500</v>
      </c>
    </row>
    <row r="771" spans="1:7" x14ac:dyDescent="0.25">
      <c r="A771" s="1" t="s">
        <v>1355</v>
      </c>
      <c r="B771" s="1">
        <v>185</v>
      </c>
      <c r="C771" s="1">
        <v>150</v>
      </c>
      <c r="D771" s="1">
        <v>16325</v>
      </c>
      <c r="E771" s="1" t="s">
        <v>1121</v>
      </c>
      <c r="F771" s="1" t="s">
        <v>1121</v>
      </c>
      <c r="G771" s="1" t="s">
        <v>1121</v>
      </c>
    </row>
    <row r="772" spans="1:7" x14ac:dyDescent="0.25">
      <c r="A772" s="1" t="s">
        <v>1454</v>
      </c>
      <c r="B772" s="1">
        <v>240</v>
      </c>
      <c r="C772" s="1">
        <v>185</v>
      </c>
      <c r="D772" s="1">
        <v>17765</v>
      </c>
      <c r="E772" s="1">
        <v>26850</v>
      </c>
      <c r="F772" s="1" t="s">
        <v>1121</v>
      </c>
      <c r="G772" s="1" t="s">
        <v>1121</v>
      </c>
    </row>
    <row r="773" spans="1:7" x14ac:dyDescent="0.25">
      <c r="A773" s="1" t="s">
        <v>1546</v>
      </c>
      <c r="B773" s="1">
        <v>300</v>
      </c>
      <c r="C773" s="1">
        <v>265</v>
      </c>
      <c r="D773" s="1">
        <v>21076</v>
      </c>
      <c r="E773" s="1">
        <v>29571</v>
      </c>
      <c r="F773" s="1" t="s">
        <v>1121</v>
      </c>
      <c r="G773" s="1" t="s">
        <v>1121</v>
      </c>
    </row>
    <row r="774" spans="1:7" x14ac:dyDescent="0.25">
      <c r="A774" s="1" t="s">
        <v>1630</v>
      </c>
      <c r="B774" s="1">
        <v>400</v>
      </c>
      <c r="C774" s="1">
        <v>280</v>
      </c>
      <c r="D774" s="1">
        <v>23337</v>
      </c>
      <c r="E774" s="1">
        <v>32025</v>
      </c>
      <c r="F774" s="1" t="s">
        <v>1121</v>
      </c>
      <c r="G774" s="1" t="s">
        <v>1121</v>
      </c>
    </row>
    <row r="775" spans="1:7" x14ac:dyDescent="0.25">
      <c r="A775" s="1" t="s">
        <v>1709</v>
      </c>
      <c r="B775" s="1">
        <v>500</v>
      </c>
      <c r="C775" s="1">
        <v>290</v>
      </c>
      <c r="D775" s="1">
        <v>26200</v>
      </c>
      <c r="E775" s="1">
        <v>34660</v>
      </c>
      <c r="F775" s="1" t="s">
        <v>1121</v>
      </c>
      <c r="G775" s="1" t="s">
        <v>1121</v>
      </c>
    </row>
    <row r="776" spans="1:7" x14ac:dyDescent="0.25">
      <c r="A776" s="1" t="s">
        <v>1788</v>
      </c>
      <c r="B776" s="1">
        <v>630</v>
      </c>
      <c r="C776" s="1">
        <v>290</v>
      </c>
      <c r="D776" s="1">
        <v>29585</v>
      </c>
      <c r="E776" s="1">
        <v>37704</v>
      </c>
      <c r="F776" s="1" t="s">
        <v>1121</v>
      </c>
      <c r="G776" s="1" t="s">
        <v>1121</v>
      </c>
    </row>
    <row r="777" spans="1:7" x14ac:dyDescent="0.25">
      <c r="A777" s="1" t="s">
        <v>1857</v>
      </c>
      <c r="B777" s="1">
        <v>800</v>
      </c>
      <c r="C777" s="1">
        <v>450</v>
      </c>
      <c r="D777" s="1">
        <v>34354</v>
      </c>
      <c r="E777" s="1">
        <v>41922</v>
      </c>
      <c r="F777" s="1">
        <v>93272</v>
      </c>
      <c r="G777" s="1">
        <v>129860</v>
      </c>
    </row>
    <row r="778" spans="1:7" x14ac:dyDescent="0.25">
      <c r="A778" s="1" t="s">
        <v>1917</v>
      </c>
      <c r="B778" s="1">
        <v>1000</v>
      </c>
      <c r="C778" s="1">
        <v>95</v>
      </c>
      <c r="D778" s="1">
        <v>36497</v>
      </c>
      <c r="E778" s="1">
        <v>43680</v>
      </c>
      <c r="F778" s="1" t="s">
        <v>1121</v>
      </c>
      <c r="G778" s="1" t="s">
        <v>1121</v>
      </c>
    </row>
    <row r="779" spans="1:7" x14ac:dyDescent="0.25">
      <c r="A779" s="1" t="s">
        <v>1976</v>
      </c>
      <c r="B779" s="1">
        <v>1000</v>
      </c>
      <c r="C779" s="1">
        <v>240</v>
      </c>
      <c r="D779" s="1">
        <v>39913</v>
      </c>
      <c r="E779" s="1">
        <v>47159</v>
      </c>
      <c r="F779" s="1" t="s">
        <v>1121</v>
      </c>
      <c r="G779" s="1" t="s">
        <v>1121</v>
      </c>
    </row>
    <row r="780" spans="1:7" x14ac:dyDescent="0.25">
      <c r="A780" s="1" t="s">
        <v>1248</v>
      </c>
      <c r="B780" s="1">
        <v>1000</v>
      </c>
      <c r="C780" s="1">
        <v>350</v>
      </c>
      <c r="D780" s="1">
        <v>41972</v>
      </c>
      <c r="E780" s="1">
        <v>49855</v>
      </c>
      <c r="F780" s="1" t="s">
        <v>1121</v>
      </c>
      <c r="G780" s="1" t="s">
        <v>1121</v>
      </c>
    </row>
    <row r="781" spans="1:7" x14ac:dyDescent="0.25">
      <c r="A781" s="1" t="s">
        <v>1356</v>
      </c>
      <c r="B781" s="1">
        <v>1200</v>
      </c>
      <c r="C781" s="1">
        <v>95</v>
      </c>
      <c r="D781" s="1">
        <v>40986</v>
      </c>
      <c r="E781" s="1">
        <v>48284</v>
      </c>
      <c r="F781" s="1" t="s">
        <v>1121</v>
      </c>
      <c r="G781" s="1" t="s">
        <v>1121</v>
      </c>
    </row>
    <row r="782" spans="1:7" x14ac:dyDescent="0.25">
      <c r="A782" s="1" t="s">
        <v>1455</v>
      </c>
      <c r="B782" s="1">
        <v>1200</v>
      </c>
      <c r="C782" s="1">
        <v>240</v>
      </c>
      <c r="D782" s="1">
        <v>44418</v>
      </c>
      <c r="E782" s="1">
        <v>51757</v>
      </c>
      <c r="F782" s="1" t="s">
        <v>1121</v>
      </c>
      <c r="G782" s="1" t="s">
        <v>1121</v>
      </c>
    </row>
    <row r="783" spans="1:7" x14ac:dyDescent="0.25">
      <c r="A783" s="1" t="s">
        <v>1547</v>
      </c>
      <c r="B783" s="1">
        <v>1200</v>
      </c>
      <c r="C783" s="1">
        <v>350</v>
      </c>
      <c r="D783" s="1">
        <v>46462</v>
      </c>
      <c r="E783" s="1">
        <v>54459</v>
      </c>
      <c r="F783" s="1" t="s">
        <v>1121</v>
      </c>
      <c r="G783" s="1" t="s">
        <v>1121</v>
      </c>
    </row>
    <row r="784" spans="1:7" x14ac:dyDescent="0.25">
      <c r="A784" s="1" t="s">
        <v>1631</v>
      </c>
      <c r="B784" s="1">
        <v>1400</v>
      </c>
      <c r="C784" s="1">
        <v>95</v>
      </c>
      <c r="D784" s="1">
        <v>46060</v>
      </c>
      <c r="E784" s="1">
        <v>53192</v>
      </c>
      <c r="F784" s="1" t="s">
        <v>1121</v>
      </c>
      <c r="G784" s="1" t="s">
        <v>1121</v>
      </c>
    </row>
    <row r="785" spans="1:7" x14ac:dyDescent="0.25">
      <c r="A785" s="1" t="s">
        <v>1710</v>
      </c>
      <c r="B785" s="1">
        <v>1400</v>
      </c>
      <c r="C785" s="1">
        <v>240</v>
      </c>
      <c r="D785" s="1">
        <v>49476</v>
      </c>
      <c r="E785" s="1">
        <v>56666</v>
      </c>
      <c r="F785" s="1" t="s">
        <v>1121</v>
      </c>
      <c r="G785" s="1" t="s">
        <v>1121</v>
      </c>
    </row>
    <row r="786" spans="1:7" x14ac:dyDescent="0.25">
      <c r="A786" s="1" t="s">
        <v>1789</v>
      </c>
      <c r="B786" s="1">
        <v>1400</v>
      </c>
      <c r="C786" s="1">
        <v>350</v>
      </c>
      <c r="D786" s="1">
        <v>51523</v>
      </c>
      <c r="E786" s="1">
        <v>59899</v>
      </c>
      <c r="F786" s="1" t="s">
        <v>1121</v>
      </c>
      <c r="G786" s="1" t="s">
        <v>1121</v>
      </c>
    </row>
    <row r="787" spans="1:7" x14ac:dyDescent="0.25">
      <c r="A787" s="1" t="s">
        <v>1858</v>
      </c>
      <c r="B787" s="1">
        <v>1600</v>
      </c>
      <c r="C787" s="1">
        <v>95</v>
      </c>
      <c r="D787" s="1">
        <v>50836</v>
      </c>
      <c r="E787" s="1">
        <v>58669</v>
      </c>
      <c r="F787" s="1" t="s">
        <v>1121</v>
      </c>
      <c r="G787" s="1" t="s">
        <v>1121</v>
      </c>
    </row>
    <row r="788" spans="1:7" x14ac:dyDescent="0.25">
      <c r="A788" s="1" t="s">
        <v>1918</v>
      </c>
      <c r="B788" s="1">
        <v>1600</v>
      </c>
      <c r="C788" s="1">
        <v>240</v>
      </c>
      <c r="D788" s="1">
        <v>54247</v>
      </c>
      <c r="E788" s="1">
        <v>62178</v>
      </c>
      <c r="F788" s="1" t="s">
        <v>1121</v>
      </c>
      <c r="G788" s="1" t="s">
        <v>1121</v>
      </c>
    </row>
    <row r="789" spans="1:7" x14ac:dyDescent="0.25">
      <c r="A789" s="1" t="s">
        <v>1977</v>
      </c>
      <c r="B789" s="1">
        <v>1600</v>
      </c>
      <c r="C789" s="1">
        <v>350</v>
      </c>
      <c r="D789" s="1">
        <v>56302</v>
      </c>
      <c r="E789" s="1">
        <v>64897</v>
      </c>
      <c r="F789" s="1">
        <v>120383</v>
      </c>
      <c r="G789" s="1">
        <v>169533</v>
      </c>
    </row>
    <row r="790" spans="1:7" x14ac:dyDescent="0.25">
      <c r="A790" s="1" t="s">
        <v>1249</v>
      </c>
      <c r="B790" s="1">
        <v>2000</v>
      </c>
      <c r="C790" s="1">
        <v>95</v>
      </c>
      <c r="D790" s="1">
        <v>61808</v>
      </c>
      <c r="E790" s="1">
        <v>68995</v>
      </c>
      <c r="F790" s="1" t="s">
        <v>1121</v>
      </c>
      <c r="G790" s="1" t="s">
        <v>1121</v>
      </c>
    </row>
    <row r="791" spans="1:7" x14ac:dyDescent="0.25">
      <c r="A791" s="1" t="s">
        <v>1357</v>
      </c>
      <c r="B791" s="1">
        <v>2000</v>
      </c>
      <c r="C791" s="1">
        <v>350</v>
      </c>
      <c r="D791" s="1">
        <v>66550</v>
      </c>
      <c r="E791" s="1">
        <v>75215</v>
      </c>
      <c r="F791" s="1" t="s">
        <v>1121</v>
      </c>
      <c r="G791" s="1" t="s">
        <v>1121</v>
      </c>
    </row>
    <row r="792" spans="1:7" x14ac:dyDescent="0.25">
      <c r="A792" s="1" t="s">
        <v>1456</v>
      </c>
      <c r="B792" s="1">
        <v>2500</v>
      </c>
      <c r="C792" s="1">
        <v>240</v>
      </c>
      <c r="D792" s="1">
        <v>76824</v>
      </c>
      <c r="E792" s="1">
        <v>84433</v>
      </c>
      <c r="F792" s="1">
        <v>142481</v>
      </c>
      <c r="G792" s="1">
        <v>198374</v>
      </c>
    </row>
    <row r="793" spans="1:7" x14ac:dyDescent="0.25">
      <c r="A793" s="1" t="s">
        <v>1548</v>
      </c>
      <c r="B793" s="1">
        <v>2500</v>
      </c>
      <c r="C793" s="1">
        <v>350</v>
      </c>
      <c r="D793" s="1">
        <v>78876</v>
      </c>
      <c r="E793" s="1">
        <v>87118</v>
      </c>
      <c r="F793" s="1">
        <v>145557</v>
      </c>
      <c r="G793" s="1">
        <v>202656</v>
      </c>
    </row>
    <row r="795" spans="1:7" x14ac:dyDescent="0.25">
      <c r="A795" s="1" t="s">
        <v>4</v>
      </c>
      <c r="B795" s="1" t="s">
        <v>125</v>
      </c>
      <c r="C795" s="1" t="s">
        <v>5</v>
      </c>
      <c r="D795" s="1" t="s">
        <v>36</v>
      </c>
    </row>
    <row r="796" spans="1:7" x14ac:dyDescent="0.25">
      <c r="A796" s="1" t="s">
        <v>382</v>
      </c>
      <c r="B796" s="1" t="s">
        <v>383</v>
      </c>
      <c r="C796" s="1" t="s">
        <v>1143</v>
      </c>
      <c r="D796" s="1">
        <v>2343</v>
      </c>
    </row>
    <row r="797" spans="1:7" x14ac:dyDescent="0.25">
      <c r="A797" s="1" t="s">
        <v>384</v>
      </c>
      <c r="B797" s="1" t="s">
        <v>385</v>
      </c>
      <c r="C797" s="1" t="s">
        <v>1291</v>
      </c>
      <c r="D797" s="1">
        <v>37459</v>
      </c>
    </row>
    <row r="799" spans="1:7" x14ac:dyDescent="0.25">
      <c r="A799" s="1" t="s">
        <v>4</v>
      </c>
      <c r="B799" s="1" t="s">
        <v>5</v>
      </c>
      <c r="C799" s="1" t="s">
        <v>386</v>
      </c>
      <c r="D799" s="1" t="s">
        <v>2003</v>
      </c>
    </row>
    <row r="800" spans="1:7" x14ac:dyDescent="0.25">
      <c r="A800" s="1" t="s">
        <v>1121</v>
      </c>
      <c r="B800" s="1" t="s">
        <v>1121</v>
      </c>
      <c r="C800" s="1" t="s">
        <v>1121</v>
      </c>
      <c r="D800" s="1">
        <v>1</v>
      </c>
      <c r="E800" s="1">
        <v>2</v>
      </c>
      <c r="F800" s="1">
        <v>3</v>
      </c>
      <c r="G800" s="1">
        <v>4</v>
      </c>
    </row>
    <row r="801" spans="1:7" x14ac:dyDescent="0.25">
      <c r="A801" s="1" t="s">
        <v>1121</v>
      </c>
      <c r="B801" s="1" t="s">
        <v>1121</v>
      </c>
      <c r="C801" s="1" t="s">
        <v>1121</v>
      </c>
      <c r="D801" s="1" t="s">
        <v>387</v>
      </c>
    </row>
    <row r="802" spans="1:7" x14ac:dyDescent="0.25">
      <c r="A802" s="1" t="s">
        <v>1121</v>
      </c>
      <c r="B802" s="1" t="s">
        <v>1121</v>
      </c>
      <c r="C802" s="1" t="s">
        <v>1121</v>
      </c>
      <c r="D802" s="1" t="s">
        <v>388</v>
      </c>
      <c r="E802" s="1" t="s">
        <v>389</v>
      </c>
      <c r="F802" s="1" t="s">
        <v>388</v>
      </c>
      <c r="G802" s="1" t="s">
        <v>389</v>
      </c>
    </row>
    <row r="803" spans="1:7" x14ac:dyDescent="0.25">
      <c r="A803" s="1" t="s">
        <v>1121</v>
      </c>
      <c r="B803" s="1" t="s">
        <v>1121</v>
      </c>
      <c r="C803" s="1" t="s">
        <v>1121</v>
      </c>
      <c r="D803" s="1" t="s">
        <v>390</v>
      </c>
      <c r="E803" s="1" t="s">
        <v>391</v>
      </c>
    </row>
    <row r="804" spans="1:7" x14ac:dyDescent="0.25">
      <c r="A804" s="1" t="s">
        <v>1358</v>
      </c>
      <c r="B804" s="1" t="s">
        <v>138</v>
      </c>
      <c r="C804" s="1" t="s">
        <v>392</v>
      </c>
      <c r="D804" s="1">
        <v>496</v>
      </c>
      <c r="E804" s="1">
        <v>496</v>
      </c>
      <c r="F804" s="1">
        <v>1388</v>
      </c>
      <c r="G804" s="1">
        <v>1771</v>
      </c>
    </row>
    <row r="805" spans="1:7" x14ac:dyDescent="0.25">
      <c r="A805" s="1" t="s">
        <v>1457</v>
      </c>
      <c r="B805" s="3">
        <v>43997</v>
      </c>
      <c r="C805" s="1" t="s">
        <v>392</v>
      </c>
      <c r="D805" s="1">
        <v>1428</v>
      </c>
      <c r="E805" s="1">
        <v>1428</v>
      </c>
      <c r="F805" s="1">
        <v>2320</v>
      </c>
      <c r="G805" s="1">
        <v>2703</v>
      </c>
    </row>
    <row r="806" spans="1:7" x14ac:dyDescent="0.25">
      <c r="A806" s="1" t="s">
        <v>1549</v>
      </c>
      <c r="B806" s="1" t="s">
        <v>1281</v>
      </c>
      <c r="C806" s="1" t="s">
        <v>392</v>
      </c>
      <c r="D806" s="1">
        <v>6599</v>
      </c>
      <c r="E806" s="1">
        <v>6599</v>
      </c>
      <c r="F806" s="1">
        <v>7912</v>
      </c>
      <c r="G806" s="1">
        <v>8437</v>
      </c>
    </row>
    <row r="807" spans="1:7" x14ac:dyDescent="0.25">
      <c r="A807" s="1" t="s">
        <v>1632</v>
      </c>
      <c r="B807" s="1" t="s">
        <v>1277</v>
      </c>
      <c r="C807" s="1" t="s">
        <v>393</v>
      </c>
      <c r="D807" s="1">
        <v>14936</v>
      </c>
      <c r="E807" s="1">
        <v>18271</v>
      </c>
      <c r="F807" s="1">
        <v>16716</v>
      </c>
      <c r="G807" s="1">
        <v>20707</v>
      </c>
    </row>
    <row r="808" spans="1:7" x14ac:dyDescent="0.25">
      <c r="A808" s="1" t="s">
        <v>1711</v>
      </c>
      <c r="B808" s="1" t="s">
        <v>1277</v>
      </c>
      <c r="C808" s="1" t="s">
        <v>394</v>
      </c>
      <c r="D808" s="1">
        <v>8536</v>
      </c>
      <c r="E808" s="1">
        <v>11871</v>
      </c>
      <c r="F808" s="1">
        <v>11161</v>
      </c>
      <c r="G808" s="1">
        <v>15021</v>
      </c>
    </row>
    <row r="809" spans="1:7" x14ac:dyDescent="0.25">
      <c r="A809" s="1" t="s">
        <v>1790</v>
      </c>
      <c r="B809" s="1" t="s">
        <v>1292</v>
      </c>
      <c r="C809" s="1" t="s">
        <v>393</v>
      </c>
      <c r="D809" s="1">
        <v>21952</v>
      </c>
      <c r="E809" s="1">
        <v>32172</v>
      </c>
      <c r="F809" s="1">
        <v>24577</v>
      </c>
      <c r="G809" s="1">
        <v>35322</v>
      </c>
    </row>
    <row r="810" spans="1:7" x14ac:dyDescent="0.25">
      <c r="A810" s="1" t="s">
        <v>1859</v>
      </c>
      <c r="B810" s="1" t="s">
        <v>1292</v>
      </c>
      <c r="C810" s="1" t="s">
        <v>394</v>
      </c>
      <c r="D810" s="1">
        <v>11806</v>
      </c>
      <c r="E810" s="1">
        <v>22027</v>
      </c>
      <c r="F810" s="1">
        <v>14431</v>
      </c>
      <c r="G810" s="1">
        <v>25177</v>
      </c>
    </row>
    <row r="812" spans="1:7" x14ac:dyDescent="0.25">
      <c r="A812" s="1" t="s">
        <v>4</v>
      </c>
      <c r="B812" s="1" t="s">
        <v>125</v>
      </c>
      <c r="C812" s="1" t="s">
        <v>36</v>
      </c>
    </row>
    <row r="813" spans="1:7" x14ac:dyDescent="0.25">
      <c r="A813" s="1" t="s">
        <v>395</v>
      </c>
      <c r="B813" s="1" t="s">
        <v>396</v>
      </c>
      <c r="C813" s="1">
        <v>496</v>
      </c>
    </row>
    <row r="814" spans="1:7" x14ac:dyDescent="0.25">
      <c r="A814" s="1" t="s">
        <v>397</v>
      </c>
      <c r="B814" s="1" t="s">
        <v>398</v>
      </c>
      <c r="C814" s="1">
        <v>1338</v>
      </c>
    </row>
    <row r="815" spans="1:7" x14ac:dyDescent="0.25">
      <c r="A815" s="1" t="s">
        <v>399</v>
      </c>
      <c r="B815" s="1" t="s">
        <v>400</v>
      </c>
      <c r="C815" s="1">
        <v>1771</v>
      </c>
    </row>
    <row r="817" spans="1:4" x14ac:dyDescent="0.25">
      <c r="A817" s="1" t="s">
        <v>4</v>
      </c>
      <c r="B817" s="1" t="s">
        <v>125</v>
      </c>
      <c r="C817" s="1" t="s">
        <v>36</v>
      </c>
    </row>
    <row r="818" spans="1:4" x14ac:dyDescent="0.25">
      <c r="A818" s="1" t="s">
        <v>401</v>
      </c>
      <c r="B818" s="1" t="s">
        <v>253</v>
      </c>
      <c r="C818" s="1" t="s">
        <v>368</v>
      </c>
    </row>
    <row r="819" spans="1:4" x14ac:dyDescent="0.25">
      <c r="A819" s="1" t="s">
        <v>402</v>
      </c>
      <c r="B819" s="1" t="s">
        <v>256</v>
      </c>
      <c r="C819" s="1" t="s">
        <v>403</v>
      </c>
    </row>
    <row r="821" spans="1:4" x14ac:dyDescent="0.25">
      <c r="A821" s="1" t="s">
        <v>4</v>
      </c>
      <c r="B821" s="1" t="s">
        <v>404</v>
      </c>
      <c r="C821" s="1" t="s">
        <v>405</v>
      </c>
      <c r="D821" s="1" t="s">
        <v>36</v>
      </c>
    </row>
    <row r="822" spans="1:4" x14ac:dyDescent="0.25">
      <c r="A822" s="1" t="s">
        <v>406</v>
      </c>
      <c r="B822" s="1">
        <v>1</v>
      </c>
      <c r="C822" s="1" t="s">
        <v>1250</v>
      </c>
      <c r="D822" s="1">
        <v>15329</v>
      </c>
    </row>
    <row r="823" spans="1:4" x14ac:dyDescent="0.25">
      <c r="A823" s="1" t="s">
        <v>407</v>
      </c>
      <c r="B823" s="1">
        <v>1</v>
      </c>
      <c r="C823" s="1" t="s">
        <v>1282</v>
      </c>
      <c r="D823" s="1">
        <v>18517</v>
      </c>
    </row>
    <row r="824" spans="1:4" x14ac:dyDescent="0.25">
      <c r="A824" s="1" t="s">
        <v>408</v>
      </c>
      <c r="B824" s="1">
        <v>2</v>
      </c>
      <c r="C824" s="1" t="s">
        <v>1250</v>
      </c>
      <c r="D824" s="1">
        <v>23088</v>
      </c>
    </row>
    <row r="825" spans="1:4" x14ac:dyDescent="0.25">
      <c r="A825" s="1" t="s">
        <v>409</v>
      </c>
      <c r="B825" s="1">
        <v>3</v>
      </c>
      <c r="C825" s="1" t="s">
        <v>1250</v>
      </c>
      <c r="D825" s="1">
        <v>23636</v>
      </c>
    </row>
    <row r="826" spans="1:4" x14ac:dyDescent="0.25">
      <c r="A826" s="1" t="s">
        <v>410</v>
      </c>
      <c r="B826" s="1">
        <v>4</v>
      </c>
      <c r="C826" s="1" t="s">
        <v>1250</v>
      </c>
      <c r="D826" s="1">
        <v>41090</v>
      </c>
    </row>
    <row r="827" spans="1:4" x14ac:dyDescent="0.25">
      <c r="A827" s="1" t="s">
        <v>411</v>
      </c>
      <c r="B827" s="1">
        <v>4</v>
      </c>
      <c r="C827" s="1" t="s">
        <v>1278</v>
      </c>
      <c r="D827" s="1">
        <v>53502</v>
      </c>
    </row>
    <row r="828" spans="1:4" x14ac:dyDescent="0.25">
      <c r="A828" s="1" t="s">
        <v>412</v>
      </c>
      <c r="B828" s="1">
        <v>4</v>
      </c>
      <c r="C828" s="1" t="s">
        <v>1146</v>
      </c>
      <c r="D828" s="1">
        <v>87659</v>
      </c>
    </row>
    <row r="830" spans="1:4" x14ac:dyDescent="0.25">
      <c r="A830" s="1" t="s">
        <v>4</v>
      </c>
      <c r="B830" s="1" t="s">
        <v>125</v>
      </c>
      <c r="C830" s="1" t="s">
        <v>36</v>
      </c>
    </row>
    <row r="831" spans="1:4" x14ac:dyDescent="0.25">
      <c r="A831" s="1" t="s">
        <v>413</v>
      </c>
      <c r="B831" s="1" t="s">
        <v>414</v>
      </c>
      <c r="C831" s="1">
        <v>3</v>
      </c>
    </row>
    <row r="832" spans="1:4" x14ac:dyDescent="0.25">
      <c r="A832" s="1" t="s">
        <v>415</v>
      </c>
      <c r="B832" s="1" t="s">
        <v>416</v>
      </c>
      <c r="C832" s="1">
        <v>8</v>
      </c>
    </row>
    <row r="833" spans="1:3" x14ac:dyDescent="0.25">
      <c r="A833" s="1" t="s">
        <v>417</v>
      </c>
      <c r="B833" s="1" t="s">
        <v>418</v>
      </c>
      <c r="C833" s="1">
        <v>14</v>
      </c>
    </row>
    <row r="834" spans="1:3" x14ac:dyDescent="0.25">
      <c r="A834" s="1" t="s">
        <v>419</v>
      </c>
      <c r="B834" s="1" t="s">
        <v>420</v>
      </c>
      <c r="C834" s="1">
        <v>134</v>
      </c>
    </row>
    <row r="835" spans="1:3" x14ac:dyDescent="0.25">
      <c r="A835" s="1" t="s">
        <v>421</v>
      </c>
      <c r="B835" s="1" t="s">
        <v>422</v>
      </c>
      <c r="C835" s="1">
        <v>292</v>
      </c>
    </row>
    <row r="836" spans="1:3" x14ac:dyDescent="0.25">
      <c r="A836" s="1" t="s">
        <v>423</v>
      </c>
      <c r="B836" s="1" t="s">
        <v>424</v>
      </c>
      <c r="C836" s="1">
        <v>521</v>
      </c>
    </row>
    <row r="837" spans="1:3" x14ac:dyDescent="0.25">
      <c r="A837" s="1" t="s">
        <v>425</v>
      </c>
      <c r="B837" s="1" t="s">
        <v>426</v>
      </c>
      <c r="C837" s="1">
        <v>2176</v>
      </c>
    </row>
    <row r="838" spans="1:3" x14ac:dyDescent="0.25">
      <c r="A838" s="1" t="s">
        <v>427</v>
      </c>
      <c r="B838" s="1" t="s">
        <v>428</v>
      </c>
      <c r="C838" s="1">
        <v>2256</v>
      </c>
    </row>
    <row r="840" spans="1:3" x14ac:dyDescent="0.25">
      <c r="A840" s="1" t="s">
        <v>4</v>
      </c>
      <c r="B840" s="1" t="s">
        <v>405</v>
      </c>
      <c r="C840" s="1" t="s">
        <v>36</v>
      </c>
    </row>
    <row r="841" spans="1:3" x14ac:dyDescent="0.25">
      <c r="A841" s="1" t="s">
        <v>429</v>
      </c>
      <c r="B841" s="1" t="s">
        <v>1250</v>
      </c>
      <c r="C841" s="1">
        <v>1556</v>
      </c>
    </row>
    <row r="842" spans="1:3" x14ac:dyDescent="0.25">
      <c r="A842" s="1" t="s">
        <v>430</v>
      </c>
      <c r="B842" s="1" t="s">
        <v>1278</v>
      </c>
      <c r="C842" s="1">
        <v>2192</v>
      </c>
    </row>
    <row r="843" spans="1:3" x14ac:dyDescent="0.25">
      <c r="A843" s="1" t="s">
        <v>431</v>
      </c>
      <c r="B843" s="1" t="s">
        <v>1146</v>
      </c>
      <c r="C843" s="1">
        <v>3905</v>
      </c>
    </row>
    <row r="845" spans="1:3" x14ac:dyDescent="0.25">
      <c r="A845" s="1" t="s">
        <v>4</v>
      </c>
      <c r="B845" s="1" t="s">
        <v>36</v>
      </c>
    </row>
    <row r="846" spans="1:3" x14ac:dyDescent="0.25">
      <c r="A846" s="1" t="s">
        <v>432</v>
      </c>
      <c r="B846" s="1">
        <v>586</v>
      </c>
    </row>
    <row r="848" spans="1:3" x14ac:dyDescent="0.25">
      <c r="A848" s="1" t="s">
        <v>4</v>
      </c>
      <c r="B848" s="1" t="s">
        <v>36</v>
      </c>
    </row>
    <row r="849" spans="1:10" x14ac:dyDescent="0.25">
      <c r="A849" s="1" t="s">
        <v>433</v>
      </c>
      <c r="B849" s="1">
        <v>1410</v>
      </c>
    </row>
    <row r="851" spans="1:10" x14ac:dyDescent="0.25">
      <c r="A851" s="1" t="s">
        <v>4</v>
      </c>
      <c r="B851" s="1" t="s">
        <v>36</v>
      </c>
    </row>
    <row r="852" spans="1:10" x14ac:dyDescent="0.25">
      <c r="A852" s="1" t="s">
        <v>434</v>
      </c>
      <c r="B852" s="1">
        <v>102</v>
      </c>
    </row>
    <row r="854" spans="1:10" x14ac:dyDescent="0.25">
      <c r="A854" s="1" t="s">
        <v>4</v>
      </c>
      <c r="B854" s="1" t="s">
        <v>314</v>
      </c>
      <c r="C854" s="1" t="s">
        <v>2003</v>
      </c>
    </row>
    <row r="855" spans="1:10" x14ac:dyDescent="0.25">
      <c r="A855" s="1" t="s">
        <v>1121</v>
      </c>
      <c r="B855" s="1" t="s">
        <v>1121</v>
      </c>
      <c r="C855" s="1">
        <v>1</v>
      </c>
      <c r="D855" s="1">
        <v>2</v>
      </c>
      <c r="E855" s="1">
        <v>3</v>
      </c>
      <c r="F855" s="1">
        <v>4</v>
      </c>
      <c r="G855" s="1">
        <v>5</v>
      </c>
      <c r="H855" s="1">
        <v>6</v>
      </c>
      <c r="I855" s="1">
        <v>7</v>
      </c>
      <c r="J855" s="1">
        <v>8</v>
      </c>
    </row>
    <row r="856" spans="1:10" x14ac:dyDescent="0.25">
      <c r="A856" s="1" t="s">
        <v>1121</v>
      </c>
      <c r="B856" s="1" t="s">
        <v>1121</v>
      </c>
      <c r="C856" s="1" t="s">
        <v>5</v>
      </c>
    </row>
    <row r="857" spans="1:10" x14ac:dyDescent="0.25">
      <c r="A857" s="1" t="s">
        <v>1121</v>
      </c>
      <c r="B857" s="1" t="s">
        <v>1121</v>
      </c>
      <c r="C857" s="1">
        <v>6</v>
      </c>
      <c r="D857" s="1" t="s">
        <v>1129</v>
      </c>
      <c r="E857" s="1">
        <v>20</v>
      </c>
      <c r="F857" s="1">
        <v>35</v>
      </c>
      <c r="G857" s="1" t="s">
        <v>376</v>
      </c>
      <c r="H857" s="1">
        <v>220</v>
      </c>
      <c r="I857" s="1">
        <v>330</v>
      </c>
      <c r="J857" s="1">
        <v>500</v>
      </c>
    </row>
    <row r="858" spans="1:10" x14ac:dyDescent="0.25">
      <c r="A858" s="1" t="s">
        <v>1359</v>
      </c>
      <c r="B858" s="1">
        <v>35</v>
      </c>
      <c r="C858" s="1">
        <v>20923</v>
      </c>
      <c r="D858" s="1">
        <v>21058</v>
      </c>
      <c r="E858" s="1">
        <v>76056</v>
      </c>
      <c r="F858" s="1" t="s">
        <v>1121</v>
      </c>
      <c r="G858" s="1" t="s">
        <v>1121</v>
      </c>
      <c r="H858" s="1" t="s">
        <v>1121</v>
      </c>
      <c r="I858" s="1" t="s">
        <v>1121</v>
      </c>
      <c r="J858" s="1" t="s">
        <v>1121</v>
      </c>
    </row>
    <row r="859" spans="1:10" x14ac:dyDescent="0.25">
      <c r="A859" s="1" t="s">
        <v>1458</v>
      </c>
      <c r="B859" s="1">
        <v>50</v>
      </c>
      <c r="C859" s="1">
        <v>22000</v>
      </c>
      <c r="D859" s="1">
        <v>22132</v>
      </c>
      <c r="E859" s="1">
        <v>77152</v>
      </c>
      <c r="F859" s="1">
        <v>77911</v>
      </c>
      <c r="G859" s="1" t="s">
        <v>1121</v>
      </c>
      <c r="H859" s="1" t="s">
        <v>1121</v>
      </c>
      <c r="I859" s="1" t="s">
        <v>1121</v>
      </c>
      <c r="J859" s="1" t="s">
        <v>1121</v>
      </c>
    </row>
    <row r="860" spans="1:10" x14ac:dyDescent="0.25">
      <c r="A860" s="1" t="s">
        <v>1550</v>
      </c>
      <c r="B860" s="1">
        <v>70</v>
      </c>
      <c r="C860" s="1">
        <v>23419</v>
      </c>
      <c r="D860" s="1">
        <v>23575</v>
      </c>
      <c r="E860" s="1">
        <v>78626</v>
      </c>
      <c r="F860" s="1">
        <v>79499</v>
      </c>
      <c r="G860" s="1" t="s">
        <v>1121</v>
      </c>
      <c r="H860" s="1" t="s">
        <v>1121</v>
      </c>
      <c r="I860" s="1" t="s">
        <v>1121</v>
      </c>
      <c r="J860" s="1" t="s">
        <v>1121</v>
      </c>
    </row>
    <row r="861" spans="1:10" x14ac:dyDescent="0.25">
      <c r="A861" s="1" t="s">
        <v>1633</v>
      </c>
      <c r="B861" s="1">
        <v>95</v>
      </c>
      <c r="C861" s="1">
        <v>25138</v>
      </c>
      <c r="D861" s="1">
        <v>25318</v>
      </c>
      <c r="E861" s="1">
        <v>80394</v>
      </c>
      <c r="F861" s="1">
        <v>81392</v>
      </c>
      <c r="G861" s="1" t="s">
        <v>1121</v>
      </c>
      <c r="H861" s="1" t="s">
        <v>1121</v>
      </c>
      <c r="I861" s="1" t="s">
        <v>1121</v>
      </c>
      <c r="J861" s="1" t="s">
        <v>1121</v>
      </c>
    </row>
    <row r="862" spans="1:10" x14ac:dyDescent="0.25">
      <c r="A862" s="1" t="s">
        <v>1712</v>
      </c>
      <c r="B862" s="1">
        <v>120</v>
      </c>
      <c r="C862" s="1">
        <v>26881</v>
      </c>
      <c r="D862" s="1">
        <v>27067</v>
      </c>
      <c r="E862" s="1">
        <v>82167</v>
      </c>
      <c r="F862" s="1">
        <v>83214</v>
      </c>
      <c r="G862" s="1" t="s">
        <v>1121</v>
      </c>
      <c r="H862" s="1" t="s">
        <v>1121</v>
      </c>
      <c r="I862" s="1" t="s">
        <v>1121</v>
      </c>
      <c r="J862" s="1" t="s">
        <v>1121</v>
      </c>
    </row>
    <row r="863" spans="1:10" x14ac:dyDescent="0.25">
      <c r="A863" s="1" t="s">
        <v>1791</v>
      </c>
      <c r="B863" s="1">
        <v>150</v>
      </c>
      <c r="C863" s="1">
        <v>29689</v>
      </c>
      <c r="D863" s="1">
        <v>29768</v>
      </c>
      <c r="E863" s="1">
        <v>84988</v>
      </c>
      <c r="F863" s="1">
        <v>85673</v>
      </c>
      <c r="G863" s="1" t="s">
        <v>1121</v>
      </c>
      <c r="H863" s="1" t="s">
        <v>1121</v>
      </c>
      <c r="I863" s="1" t="s">
        <v>1121</v>
      </c>
      <c r="J863" s="1" t="s">
        <v>1121</v>
      </c>
    </row>
    <row r="864" spans="1:10" x14ac:dyDescent="0.25">
      <c r="A864" s="1" t="s">
        <v>1860</v>
      </c>
      <c r="B864" s="1">
        <v>185</v>
      </c>
      <c r="C864" s="1">
        <v>31991</v>
      </c>
      <c r="D864" s="1">
        <v>32064</v>
      </c>
      <c r="E864" s="1">
        <v>87425</v>
      </c>
      <c r="F864" s="1">
        <v>88365</v>
      </c>
      <c r="G864" s="1">
        <v>98598</v>
      </c>
      <c r="H864" s="1" t="s">
        <v>1121</v>
      </c>
      <c r="I864" s="1" t="s">
        <v>1121</v>
      </c>
      <c r="J864" s="1" t="s">
        <v>1121</v>
      </c>
    </row>
    <row r="865" spans="1:10" x14ac:dyDescent="0.25">
      <c r="A865" s="1" t="s">
        <v>1919</v>
      </c>
      <c r="B865" s="1">
        <v>240</v>
      </c>
      <c r="C865" s="1">
        <v>35587</v>
      </c>
      <c r="D865" s="1">
        <v>35676</v>
      </c>
      <c r="E865" s="1">
        <v>91064</v>
      </c>
      <c r="F865" s="1">
        <v>92116</v>
      </c>
      <c r="G865" s="1">
        <v>104466</v>
      </c>
      <c r="H865" s="1" t="s">
        <v>1121</v>
      </c>
      <c r="I865" s="1" t="s">
        <v>1121</v>
      </c>
      <c r="J865" s="1" t="s">
        <v>1121</v>
      </c>
    </row>
    <row r="866" spans="1:10" x14ac:dyDescent="0.25">
      <c r="A866" s="1" t="s">
        <v>1978</v>
      </c>
      <c r="B866" s="1">
        <v>300</v>
      </c>
      <c r="C866" s="1">
        <v>38371</v>
      </c>
      <c r="D866" s="1">
        <v>38628</v>
      </c>
      <c r="E866" s="1">
        <v>95256</v>
      </c>
      <c r="F866" s="1">
        <v>96384</v>
      </c>
      <c r="G866" s="1">
        <v>110043</v>
      </c>
      <c r="H866" s="1" t="s">
        <v>1121</v>
      </c>
      <c r="I866" s="1" t="s">
        <v>1121</v>
      </c>
      <c r="J866" s="1" t="s">
        <v>1121</v>
      </c>
    </row>
    <row r="867" spans="1:10" x14ac:dyDescent="0.25">
      <c r="A867" s="1" t="s">
        <v>1251</v>
      </c>
      <c r="B867" s="1">
        <v>400</v>
      </c>
      <c r="C867" s="1">
        <v>45830</v>
      </c>
      <c r="D867" s="1">
        <v>47310</v>
      </c>
      <c r="E867" s="1">
        <v>102759</v>
      </c>
      <c r="F867" s="1">
        <v>103922</v>
      </c>
      <c r="G867" s="1">
        <v>117471</v>
      </c>
      <c r="H867" s="1">
        <v>167040</v>
      </c>
      <c r="I867" s="1" t="s">
        <v>1121</v>
      </c>
      <c r="J867" s="1" t="s">
        <v>1121</v>
      </c>
    </row>
    <row r="868" spans="1:10" x14ac:dyDescent="0.25">
      <c r="A868" s="1" t="s">
        <v>1360</v>
      </c>
      <c r="B868" s="1">
        <v>500</v>
      </c>
      <c r="C868" s="1">
        <v>53063</v>
      </c>
      <c r="D868" s="1">
        <v>54442</v>
      </c>
      <c r="E868" s="1">
        <v>109847</v>
      </c>
      <c r="F868" s="1">
        <v>111146</v>
      </c>
      <c r="G868" s="1">
        <v>125480</v>
      </c>
      <c r="H868" s="1">
        <v>173785</v>
      </c>
      <c r="I868" s="1">
        <v>227897</v>
      </c>
      <c r="J868" s="1" t="s">
        <v>1121</v>
      </c>
    </row>
    <row r="869" spans="1:10" x14ac:dyDescent="0.25">
      <c r="A869" s="1" t="s">
        <v>1459</v>
      </c>
      <c r="B869" s="1">
        <v>630</v>
      </c>
      <c r="C869" s="1">
        <v>61476</v>
      </c>
      <c r="D869" s="1">
        <v>63596</v>
      </c>
      <c r="E869" s="1">
        <v>119055</v>
      </c>
      <c r="F869" s="1">
        <v>120435</v>
      </c>
      <c r="G869" s="1">
        <v>136649</v>
      </c>
      <c r="H869" s="1">
        <v>184087</v>
      </c>
      <c r="I869" s="1">
        <v>227968</v>
      </c>
      <c r="J869" s="1" t="s">
        <v>1121</v>
      </c>
    </row>
    <row r="870" spans="1:10" x14ac:dyDescent="0.25">
      <c r="A870" s="1" t="s">
        <v>1551</v>
      </c>
      <c r="B870" s="1">
        <v>800</v>
      </c>
      <c r="C870" s="1">
        <v>73562</v>
      </c>
      <c r="D870" s="1">
        <v>75279</v>
      </c>
      <c r="E870" s="1">
        <v>130859</v>
      </c>
      <c r="F870" s="1">
        <v>132384</v>
      </c>
      <c r="G870" s="1">
        <v>148288</v>
      </c>
      <c r="H870" s="1">
        <v>199806</v>
      </c>
      <c r="I870" s="1">
        <v>233539</v>
      </c>
      <c r="J870" s="1">
        <v>343211</v>
      </c>
    </row>
    <row r="871" spans="1:10" x14ac:dyDescent="0.25">
      <c r="A871" s="1" t="s">
        <v>1634</v>
      </c>
      <c r="B871" s="1">
        <v>1000</v>
      </c>
      <c r="C871" s="1">
        <v>92290</v>
      </c>
      <c r="D871" s="1">
        <v>93272</v>
      </c>
      <c r="E871" s="1">
        <v>151562</v>
      </c>
      <c r="F871" s="1">
        <v>151562</v>
      </c>
      <c r="G871" s="1">
        <v>169628</v>
      </c>
      <c r="H871" s="1">
        <v>223656</v>
      </c>
      <c r="I871" s="1">
        <v>267441</v>
      </c>
      <c r="J871" s="1">
        <v>360027</v>
      </c>
    </row>
    <row r="872" spans="1:10" x14ac:dyDescent="0.25">
      <c r="A872" s="1" t="s">
        <v>1713</v>
      </c>
      <c r="B872" s="1">
        <v>1200</v>
      </c>
      <c r="C872" s="1" t="s">
        <v>1121</v>
      </c>
      <c r="D872" s="1" t="s">
        <v>1121</v>
      </c>
      <c r="E872" s="1" t="s">
        <v>1121</v>
      </c>
      <c r="F872" s="1" t="s">
        <v>1121</v>
      </c>
      <c r="G872" s="1">
        <v>182148</v>
      </c>
      <c r="H872" s="1">
        <v>240682</v>
      </c>
      <c r="I872" s="1">
        <v>267539</v>
      </c>
      <c r="J872" s="1">
        <v>385155</v>
      </c>
    </row>
    <row r="873" spans="1:10" x14ac:dyDescent="0.25">
      <c r="A873" s="1" t="s">
        <v>1792</v>
      </c>
      <c r="B873" s="1">
        <v>1400</v>
      </c>
      <c r="C873" s="1" t="s">
        <v>1121</v>
      </c>
      <c r="D873" s="1" t="s">
        <v>1121</v>
      </c>
      <c r="E873" s="1" t="s">
        <v>1121</v>
      </c>
      <c r="F873" s="1" t="s">
        <v>1121</v>
      </c>
      <c r="G873" s="1">
        <v>196692</v>
      </c>
      <c r="H873" s="1">
        <v>246707</v>
      </c>
      <c r="I873" s="1">
        <v>282350</v>
      </c>
      <c r="J873" s="1">
        <v>428680</v>
      </c>
    </row>
    <row r="874" spans="1:10" x14ac:dyDescent="0.25">
      <c r="A874" s="1" t="s">
        <v>1861</v>
      </c>
      <c r="B874" s="1">
        <v>1600</v>
      </c>
      <c r="C874" s="1" t="s">
        <v>1121</v>
      </c>
      <c r="D874" s="1" t="s">
        <v>1121</v>
      </c>
      <c r="E874" s="1" t="s">
        <v>1121</v>
      </c>
      <c r="F874" s="1" t="s">
        <v>1121</v>
      </c>
      <c r="G874" s="1">
        <v>209886</v>
      </c>
      <c r="H874" s="1">
        <v>266048</v>
      </c>
      <c r="I874" s="1">
        <v>294717</v>
      </c>
      <c r="J874" s="1">
        <v>456839</v>
      </c>
    </row>
    <row r="875" spans="1:10" x14ac:dyDescent="0.25">
      <c r="A875" s="1" t="s">
        <v>1920</v>
      </c>
      <c r="B875" s="1">
        <v>2000</v>
      </c>
      <c r="C875" s="1" t="s">
        <v>1121</v>
      </c>
      <c r="D875" s="1" t="s">
        <v>1121</v>
      </c>
      <c r="E875" s="1" t="s">
        <v>1121</v>
      </c>
      <c r="F875" s="1" t="s">
        <v>1121</v>
      </c>
      <c r="G875" s="1">
        <v>243419</v>
      </c>
      <c r="H875" s="1">
        <v>292531</v>
      </c>
      <c r="I875" s="1">
        <v>325007</v>
      </c>
      <c r="J875" s="1">
        <v>485907</v>
      </c>
    </row>
    <row r="876" spans="1:10" x14ac:dyDescent="0.25">
      <c r="A876" s="1" t="s">
        <v>1979</v>
      </c>
      <c r="B876" s="1">
        <v>2500</v>
      </c>
      <c r="C876" s="1" t="s">
        <v>1121</v>
      </c>
      <c r="D876" s="1" t="s">
        <v>1121</v>
      </c>
      <c r="E876" s="1" t="s">
        <v>1121</v>
      </c>
      <c r="F876" s="1" t="s">
        <v>1121</v>
      </c>
      <c r="G876" s="1">
        <v>278871</v>
      </c>
      <c r="H876" s="1">
        <v>329141</v>
      </c>
      <c r="I876" s="1">
        <v>361854</v>
      </c>
      <c r="J876" s="1">
        <v>553819</v>
      </c>
    </row>
    <row r="878" spans="1:10" x14ac:dyDescent="0.25">
      <c r="A878" s="1" t="s">
        <v>4</v>
      </c>
      <c r="B878" s="1" t="s">
        <v>5</v>
      </c>
      <c r="C878" s="1" t="s">
        <v>2003</v>
      </c>
    </row>
    <row r="879" spans="1:10" x14ac:dyDescent="0.25">
      <c r="A879" s="1" t="s">
        <v>1121</v>
      </c>
      <c r="B879" s="1" t="s">
        <v>1121</v>
      </c>
      <c r="C879" s="1">
        <v>1</v>
      </c>
      <c r="D879" s="1">
        <v>2</v>
      </c>
      <c r="E879" s="1">
        <v>3</v>
      </c>
      <c r="F879" s="1">
        <v>4</v>
      </c>
    </row>
    <row r="880" spans="1:10" x14ac:dyDescent="0.25">
      <c r="A880" s="1" t="s">
        <v>1121</v>
      </c>
      <c r="B880" s="1" t="s">
        <v>1121</v>
      </c>
      <c r="C880" s="1" t="s">
        <v>435</v>
      </c>
    </row>
    <row r="881" spans="1:6" x14ac:dyDescent="0.25">
      <c r="A881" s="1" t="s">
        <v>1121</v>
      </c>
      <c r="B881" s="1" t="s">
        <v>1121</v>
      </c>
      <c r="C881" s="1" t="s">
        <v>436</v>
      </c>
      <c r="D881" s="1" t="s">
        <v>437</v>
      </c>
      <c r="E881" s="1" t="s">
        <v>438</v>
      </c>
      <c r="F881" s="1" t="s">
        <v>439</v>
      </c>
    </row>
    <row r="882" spans="1:6" x14ac:dyDescent="0.25">
      <c r="A882" s="1" t="s">
        <v>1361</v>
      </c>
      <c r="B882" s="1" t="s">
        <v>138</v>
      </c>
      <c r="C882" s="1">
        <v>499</v>
      </c>
      <c r="D882" s="1">
        <v>798</v>
      </c>
      <c r="E882" s="1" t="s">
        <v>1121</v>
      </c>
      <c r="F882" s="1" t="s">
        <v>1121</v>
      </c>
    </row>
    <row r="883" spans="1:6" x14ac:dyDescent="0.25">
      <c r="A883" s="1" t="s">
        <v>1460</v>
      </c>
      <c r="B883" s="3">
        <v>44002</v>
      </c>
      <c r="C883" s="1">
        <v>767</v>
      </c>
      <c r="D883" s="1">
        <v>1151</v>
      </c>
      <c r="E883" s="1" t="s">
        <v>1121</v>
      </c>
      <c r="F883" s="1" t="s">
        <v>1121</v>
      </c>
    </row>
    <row r="884" spans="1:6" x14ac:dyDescent="0.25">
      <c r="A884" s="1" t="s">
        <v>1552</v>
      </c>
      <c r="B884" s="1">
        <v>35</v>
      </c>
      <c r="C884" s="1">
        <v>2158</v>
      </c>
      <c r="D884" s="1">
        <v>2997</v>
      </c>
      <c r="E884" s="1" t="s">
        <v>1121</v>
      </c>
      <c r="F884" s="1" t="s">
        <v>1121</v>
      </c>
    </row>
    <row r="885" spans="1:6" x14ac:dyDescent="0.25">
      <c r="A885" s="1" t="s">
        <v>1635</v>
      </c>
      <c r="B885" s="1" t="s">
        <v>376</v>
      </c>
      <c r="C885" s="1">
        <v>2267</v>
      </c>
      <c r="D885" s="1">
        <v>3392</v>
      </c>
      <c r="E885" s="1">
        <v>5086</v>
      </c>
      <c r="F885" s="1">
        <v>6612</v>
      </c>
    </row>
    <row r="886" spans="1:6" x14ac:dyDescent="0.25">
      <c r="A886" s="1" t="s">
        <v>1714</v>
      </c>
      <c r="B886" s="1">
        <v>220</v>
      </c>
      <c r="C886" s="1">
        <v>4684</v>
      </c>
      <c r="D886" s="1">
        <v>7962</v>
      </c>
      <c r="E886" s="1">
        <v>9600</v>
      </c>
      <c r="F886" s="1">
        <v>12480</v>
      </c>
    </row>
    <row r="887" spans="1:6" x14ac:dyDescent="0.25">
      <c r="A887" s="1" t="s">
        <v>1793</v>
      </c>
      <c r="B887" s="1">
        <v>330</v>
      </c>
      <c r="C887" s="1">
        <v>4966</v>
      </c>
      <c r="D887" s="1">
        <v>8442</v>
      </c>
      <c r="E887" s="1">
        <v>9944</v>
      </c>
      <c r="F887" s="1">
        <v>12927</v>
      </c>
    </row>
    <row r="888" spans="1:6" x14ac:dyDescent="0.25">
      <c r="A888" s="1" t="s">
        <v>1862</v>
      </c>
      <c r="B888" s="1">
        <v>500</v>
      </c>
      <c r="C888" s="1">
        <v>8944</v>
      </c>
      <c r="D888" s="1">
        <v>15205</v>
      </c>
      <c r="E888" s="1">
        <v>13446</v>
      </c>
      <c r="F888" s="1">
        <v>17480</v>
      </c>
    </row>
    <row r="889" spans="1:6" x14ac:dyDescent="0.25">
      <c r="A889" s="1" t="s">
        <v>1921</v>
      </c>
      <c r="B889" s="1">
        <v>750</v>
      </c>
      <c r="C889" s="1">
        <v>20467</v>
      </c>
      <c r="D889" s="1" t="s">
        <v>1121</v>
      </c>
      <c r="E889" s="1" t="s">
        <v>1121</v>
      </c>
      <c r="F889" s="1" t="s">
        <v>1121</v>
      </c>
    </row>
    <row r="891" spans="1:6" x14ac:dyDescent="0.25">
      <c r="A891" s="1" t="s">
        <v>4</v>
      </c>
      <c r="B891" s="1" t="s">
        <v>5</v>
      </c>
      <c r="C891" s="1" t="s">
        <v>2003</v>
      </c>
    </row>
    <row r="892" spans="1:6" x14ac:dyDescent="0.25">
      <c r="A892" s="1" t="s">
        <v>1121</v>
      </c>
      <c r="B892" s="1" t="s">
        <v>1121</v>
      </c>
      <c r="C892" s="1">
        <v>1</v>
      </c>
      <c r="D892" s="1">
        <v>2</v>
      </c>
      <c r="E892" s="1">
        <v>3</v>
      </c>
      <c r="F892" s="1">
        <v>4</v>
      </c>
    </row>
    <row r="893" spans="1:6" x14ac:dyDescent="0.25">
      <c r="A893" s="1" t="s">
        <v>1121</v>
      </c>
      <c r="B893" s="1" t="s">
        <v>1121</v>
      </c>
      <c r="C893" s="1" t="s">
        <v>435</v>
      </c>
    </row>
    <row r="894" spans="1:6" x14ac:dyDescent="0.25">
      <c r="A894" s="1" t="s">
        <v>1121</v>
      </c>
      <c r="B894" s="1" t="s">
        <v>1121</v>
      </c>
      <c r="C894" s="1" t="s">
        <v>436</v>
      </c>
      <c r="D894" s="1" t="s">
        <v>437</v>
      </c>
      <c r="E894" s="1" t="s">
        <v>438</v>
      </c>
      <c r="F894" s="1" t="s">
        <v>439</v>
      </c>
    </row>
    <row r="895" spans="1:6" x14ac:dyDescent="0.25">
      <c r="A895" s="1" t="s">
        <v>1362</v>
      </c>
      <c r="B895" s="1" t="s">
        <v>138</v>
      </c>
      <c r="C895" s="1">
        <v>8</v>
      </c>
      <c r="D895" s="1">
        <v>11</v>
      </c>
      <c r="E895" s="1" t="s">
        <v>1121</v>
      </c>
      <c r="F895" s="1" t="s">
        <v>1121</v>
      </c>
    </row>
    <row r="896" spans="1:6" x14ac:dyDescent="0.25">
      <c r="A896" s="1" t="s">
        <v>1461</v>
      </c>
      <c r="B896" s="3">
        <v>44002</v>
      </c>
      <c r="C896" s="1">
        <v>18</v>
      </c>
      <c r="D896" s="1">
        <v>37</v>
      </c>
      <c r="E896" s="1" t="s">
        <v>1121</v>
      </c>
      <c r="F896" s="1" t="s">
        <v>1121</v>
      </c>
    </row>
    <row r="897" spans="1:6" x14ac:dyDescent="0.25">
      <c r="A897" s="1" t="s">
        <v>1553</v>
      </c>
      <c r="B897" s="1">
        <v>35</v>
      </c>
      <c r="C897" s="1">
        <v>48</v>
      </c>
      <c r="D897" s="1">
        <v>76</v>
      </c>
      <c r="E897" s="1" t="s">
        <v>1121</v>
      </c>
      <c r="F897" s="1" t="s">
        <v>1121</v>
      </c>
    </row>
    <row r="898" spans="1:6" x14ac:dyDescent="0.25">
      <c r="A898" s="1" t="s">
        <v>1636</v>
      </c>
      <c r="B898" s="1" t="s">
        <v>376</v>
      </c>
      <c r="C898" s="1">
        <v>50</v>
      </c>
      <c r="D898" s="1">
        <v>77</v>
      </c>
      <c r="E898" s="1">
        <v>148</v>
      </c>
      <c r="F898" s="1">
        <v>192</v>
      </c>
    </row>
    <row r="899" spans="1:6" x14ac:dyDescent="0.25">
      <c r="A899" s="1" t="s">
        <v>1715</v>
      </c>
      <c r="B899" s="1">
        <v>220</v>
      </c>
      <c r="C899" s="1">
        <v>135</v>
      </c>
      <c r="D899" s="1">
        <v>147</v>
      </c>
      <c r="E899" s="1">
        <v>209</v>
      </c>
      <c r="F899" s="1">
        <v>271</v>
      </c>
    </row>
    <row r="900" spans="1:6" x14ac:dyDescent="0.25">
      <c r="A900" s="1" t="s">
        <v>1794</v>
      </c>
      <c r="B900" s="1">
        <v>330</v>
      </c>
      <c r="C900" s="1">
        <v>135</v>
      </c>
      <c r="D900" s="1">
        <v>249</v>
      </c>
      <c r="E900" s="1">
        <v>210</v>
      </c>
      <c r="F900" s="1">
        <v>273</v>
      </c>
    </row>
    <row r="901" spans="1:6" x14ac:dyDescent="0.25">
      <c r="A901" s="1" t="s">
        <v>1863</v>
      </c>
      <c r="B901" s="1">
        <v>500</v>
      </c>
      <c r="C901" s="1">
        <v>155</v>
      </c>
      <c r="D901" s="1">
        <v>277</v>
      </c>
      <c r="E901" s="1">
        <v>230</v>
      </c>
      <c r="F901" s="1">
        <v>298</v>
      </c>
    </row>
    <row r="902" spans="1:6" x14ac:dyDescent="0.25">
      <c r="A902" s="1" t="s">
        <v>1922</v>
      </c>
      <c r="B902" s="1">
        <v>750</v>
      </c>
      <c r="C902" s="1">
        <v>362</v>
      </c>
      <c r="D902" s="1" t="s">
        <v>1121</v>
      </c>
      <c r="E902" s="1" t="s">
        <v>1121</v>
      </c>
      <c r="F902" s="1" t="s">
        <v>1121</v>
      </c>
    </row>
    <row r="904" spans="1:6" x14ac:dyDescent="0.25">
      <c r="A904" s="1" t="s">
        <v>4</v>
      </c>
      <c r="B904" s="1" t="s">
        <v>5</v>
      </c>
      <c r="C904" s="1" t="s">
        <v>2003</v>
      </c>
    </row>
    <row r="905" spans="1:6" x14ac:dyDescent="0.25">
      <c r="A905" s="1" t="s">
        <v>1121</v>
      </c>
      <c r="B905" s="1" t="s">
        <v>1121</v>
      </c>
      <c r="C905" s="1">
        <v>1</v>
      </c>
      <c r="D905" s="1">
        <v>2</v>
      </c>
      <c r="E905" s="1">
        <v>3</v>
      </c>
      <c r="F905" s="1">
        <v>4</v>
      </c>
    </row>
    <row r="906" spans="1:6" x14ac:dyDescent="0.25">
      <c r="A906" s="1" t="s">
        <v>1121</v>
      </c>
      <c r="B906" s="1" t="s">
        <v>1121</v>
      </c>
      <c r="C906" s="1" t="s">
        <v>435</v>
      </c>
    </row>
    <row r="907" spans="1:6" x14ac:dyDescent="0.25">
      <c r="A907" s="1" t="s">
        <v>1121</v>
      </c>
      <c r="B907" s="1" t="s">
        <v>1121</v>
      </c>
      <c r="C907" s="1" t="s">
        <v>436</v>
      </c>
      <c r="D907" s="1" t="s">
        <v>437</v>
      </c>
      <c r="E907" s="1" t="s">
        <v>438</v>
      </c>
      <c r="F907" s="1" t="s">
        <v>439</v>
      </c>
    </row>
    <row r="908" spans="1:6" x14ac:dyDescent="0.25">
      <c r="A908" s="1" t="s">
        <v>1363</v>
      </c>
      <c r="B908" s="1" t="s">
        <v>138</v>
      </c>
      <c r="C908" s="1">
        <v>517</v>
      </c>
      <c r="D908" s="1">
        <v>602</v>
      </c>
      <c r="E908" s="1" t="s">
        <v>1121</v>
      </c>
      <c r="F908" s="1" t="s">
        <v>1121</v>
      </c>
    </row>
    <row r="909" spans="1:6" x14ac:dyDescent="0.25">
      <c r="A909" s="1" t="s">
        <v>1462</v>
      </c>
      <c r="B909" s="3">
        <v>44002</v>
      </c>
      <c r="C909" s="1">
        <v>699</v>
      </c>
      <c r="D909" s="1">
        <v>784</v>
      </c>
      <c r="E909" s="1" t="s">
        <v>1121</v>
      </c>
      <c r="F909" s="1" t="s">
        <v>1121</v>
      </c>
    </row>
    <row r="910" spans="1:6" x14ac:dyDescent="0.25">
      <c r="A910" s="1" t="s">
        <v>1554</v>
      </c>
      <c r="B910" s="1">
        <v>35</v>
      </c>
      <c r="C910" s="1">
        <v>1335</v>
      </c>
      <c r="D910" s="1">
        <v>2270</v>
      </c>
      <c r="E910" s="1" t="s">
        <v>1121</v>
      </c>
      <c r="F910" s="1" t="s">
        <v>1121</v>
      </c>
    </row>
    <row r="911" spans="1:6" x14ac:dyDescent="0.25">
      <c r="A911" s="1" t="s">
        <v>1637</v>
      </c>
      <c r="B911" s="1" t="s">
        <v>376</v>
      </c>
      <c r="C911" s="1">
        <v>1944</v>
      </c>
      <c r="D911" s="1">
        <v>3305</v>
      </c>
      <c r="E911" s="1">
        <v>6816</v>
      </c>
      <c r="F911" s="1">
        <v>8860</v>
      </c>
    </row>
    <row r="912" spans="1:6" x14ac:dyDescent="0.25">
      <c r="A912" s="1" t="s">
        <v>1716</v>
      </c>
      <c r="B912" s="1">
        <v>220</v>
      </c>
      <c r="C912" s="1">
        <v>2756</v>
      </c>
      <c r="D912" s="1">
        <v>4685</v>
      </c>
      <c r="E912" s="1">
        <v>9099</v>
      </c>
      <c r="F912" s="1">
        <v>11828</v>
      </c>
    </row>
    <row r="913" spans="1:6" x14ac:dyDescent="0.25">
      <c r="A913" s="1" t="s">
        <v>1795</v>
      </c>
      <c r="B913" s="1">
        <v>330</v>
      </c>
      <c r="C913" s="1">
        <v>3255</v>
      </c>
      <c r="D913" s="1">
        <v>5534</v>
      </c>
      <c r="E913" s="1">
        <v>9356</v>
      </c>
      <c r="F913" s="1">
        <v>12162</v>
      </c>
    </row>
    <row r="914" spans="1:6" x14ac:dyDescent="0.25">
      <c r="A914" s="1" t="s">
        <v>1864</v>
      </c>
      <c r="B914" s="1">
        <v>500</v>
      </c>
      <c r="C914" s="1">
        <v>5483</v>
      </c>
      <c r="D914" s="1">
        <v>9321</v>
      </c>
      <c r="E914" s="1">
        <v>11588</v>
      </c>
      <c r="F914" s="1">
        <v>15065</v>
      </c>
    </row>
    <row r="915" spans="1:6" x14ac:dyDescent="0.25">
      <c r="A915" s="1" t="s">
        <v>1923</v>
      </c>
      <c r="B915" s="1">
        <v>750</v>
      </c>
      <c r="C915" s="1">
        <v>8098</v>
      </c>
      <c r="D915" s="1" t="s">
        <v>1121</v>
      </c>
      <c r="E915" s="1" t="s">
        <v>1121</v>
      </c>
      <c r="F915" s="1" t="s">
        <v>1121</v>
      </c>
    </row>
    <row r="917" spans="1:6" x14ac:dyDescent="0.25">
      <c r="A917" s="1" t="s">
        <v>4</v>
      </c>
      <c r="B917" s="1" t="s">
        <v>5</v>
      </c>
      <c r="C917" s="1" t="s">
        <v>2003</v>
      </c>
    </row>
    <row r="918" spans="1:6" x14ac:dyDescent="0.25">
      <c r="A918" s="1" t="s">
        <v>1121</v>
      </c>
      <c r="B918" s="1" t="s">
        <v>1121</v>
      </c>
      <c r="C918" s="1">
        <v>1</v>
      </c>
      <c r="D918" s="1">
        <v>2</v>
      </c>
    </row>
    <row r="919" spans="1:6" x14ac:dyDescent="0.25">
      <c r="A919" s="1" t="s">
        <v>1121</v>
      </c>
      <c r="B919" s="1" t="s">
        <v>1121</v>
      </c>
      <c r="C919" s="1" t="s">
        <v>435</v>
      </c>
    </row>
    <row r="920" spans="1:6" x14ac:dyDescent="0.25">
      <c r="A920" s="1" t="s">
        <v>1121</v>
      </c>
      <c r="B920" s="1" t="s">
        <v>1121</v>
      </c>
      <c r="C920" s="1" t="s">
        <v>440</v>
      </c>
      <c r="D920" s="1" t="s">
        <v>441</v>
      </c>
    </row>
    <row r="921" spans="1:6" x14ac:dyDescent="0.25">
      <c r="A921" s="1" t="s">
        <v>1364</v>
      </c>
      <c r="B921" s="1" t="s">
        <v>138</v>
      </c>
      <c r="C921" s="1">
        <v>12</v>
      </c>
      <c r="D921" s="1" t="s">
        <v>1121</v>
      </c>
    </row>
    <row r="922" spans="1:6" x14ac:dyDescent="0.25">
      <c r="A922" s="1" t="s">
        <v>1463</v>
      </c>
      <c r="B922" s="3">
        <v>44002</v>
      </c>
      <c r="C922" s="1">
        <v>17</v>
      </c>
      <c r="D922" s="1" t="s">
        <v>1121</v>
      </c>
    </row>
    <row r="923" spans="1:6" x14ac:dyDescent="0.25">
      <c r="A923" s="1" t="s">
        <v>1555</v>
      </c>
      <c r="B923" s="1" t="s">
        <v>1144</v>
      </c>
      <c r="C923" s="1">
        <v>101</v>
      </c>
      <c r="D923" s="1">
        <v>198</v>
      </c>
    </row>
    <row r="925" spans="1:6" x14ac:dyDescent="0.25">
      <c r="A925" s="1" t="s">
        <v>4</v>
      </c>
      <c r="B925" s="1" t="s">
        <v>442</v>
      </c>
      <c r="C925" s="1" t="s">
        <v>36</v>
      </c>
    </row>
    <row r="926" spans="1:6" x14ac:dyDescent="0.25">
      <c r="A926" s="1" t="s">
        <v>443</v>
      </c>
      <c r="B926" s="1" t="s">
        <v>444</v>
      </c>
      <c r="C926" s="1">
        <v>341</v>
      </c>
    </row>
    <row r="927" spans="1:6" x14ac:dyDescent="0.25">
      <c r="A927" s="1" t="s">
        <v>445</v>
      </c>
      <c r="B927" s="1">
        <v>95</v>
      </c>
      <c r="C927" s="1">
        <v>431</v>
      </c>
    </row>
    <row r="928" spans="1:6" x14ac:dyDescent="0.25">
      <c r="A928" s="1" t="s">
        <v>446</v>
      </c>
      <c r="B928" s="1">
        <v>120</v>
      </c>
      <c r="C928" s="1">
        <v>503</v>
      </c>
    </row>
    <row r="929" spans="1:4" x14ac:dyDescent="0.25">
      <c r="A929" s="1" t="s">
        <v>447</v>
      </c>
      <c r="B929" s="1">
        <v>150</v>
      </c>
      <c r="C929" s="1">
        <v>583</v>
      </c>
    </row>
    <row r="930" spans="1:4" x14ac:dyDescent="0.25">
      <c r="A930" s="1" t="s">
        <v>448</v>
      </c>
      <c r="B930" s="1">
        <v>185</v>
      </c>
      <c r="C930" s="1">
        <v>716</v>
      </c>
    </row>
    <row r="931" spans="1:4" x14ac:dyDescent="0.25">
      <c r="A931" s="1" t="s">
        <v>449</v>
      </c>
      <c r="B931" s="1">
        <v>240</v>
      </c>
      <c r="C931" s="1">
        <v>895</v>
      </c>
    </row>
    <row r="932" spans="1:4" x14ac:dyDescent="0.25">
      <c r="A932" s="1" t="s">
        <v>450</v>
      </c>
      <c r="B932" s="1">
        <v>300</v>
      </c>
      <c r="C932" s="1">
        <v>1125</v>
      </c>
    </row>
    <row r="933" spans="1:4" x14ac:dyDescent="0.25">
      <c r="A933" s="1" t="s">
        <v>451</v>
      </c>
      <c r="B933" s="1">
        <v>330</v>
      </c>
      <c r="C933" s="1">
        <v>1168</v>
      </c>
    </row>
    <row r="934" spans="1:4" x14ac:dyDescent="0.25">
      <c r="A934" s="1" t="s">
        <v>452</v>
      </c>
      <c r="B934" s="1" t="s">
        <v>1287</v>
      </c>
      <c r="C934" s="1">
        <v>1225</v>
      </c>
    </row>
    <row r="935" spans="1:4" x14ac:dyDescent="0.25">
      <c r="A935" s="1" t="s">
        <v>453</v>
      </c>
      <c r="B935" s="1" t="s">
        <v>1293</v>
      </c>
      <c r="C935" s="1">
        <v>1577</v>
      </c>
    </row>
    <row r="936" spans="1:4" x14ac:dyDescent="0.25">
      <c r="A936" s="1" t="s">
        <v>454</v>
      </c>
      <c r="B936" s="1" t="s">
        <v>455</v>
      </c>
      <c r="C936" s="1">
        <v>1930</v>
      </c>
    </row>
    <row r="938" spans="1:4" x14ac:dyDescent="0.25">
      <c r="A938" s="1" t="s">
        <v>124</v>
      </c>
      <c r="B938" s="1" t="s">
        <v>5</v>
      </c>
      <c r="C938" s="1" t="s">
        <v>456</v>
      </c>
      <c r="D938" s="1" t="s">
        <v>457</v>
      </c>
    </row>
    <row r="939" spans="1:4" x14ac:dyDescent="0.25">
      <c r="A939" s="1" t="s">
        <v>458</v>
      </c>
      <c r="B939" s="3">
        <v>44002</v>
      </c>
      <c r="C939" s="1" t="s">
        <v>1252</v>
      </c>
      <c r="D939" s="1">
        <v>1</v>
      </c>
    </row>
    <row r="940" spans="1:4" x14ac:dyDescent="0.25">
      <c r="A940" s="1" t="s">
        <v>459</v>
      </c>
      <c r="B940" s="1">
        <v>35</v>
      </c>
      <c r="C940" s="1" t="s">
        <v>1253</v>
      </c>
      <c r="D940" s="1">
        <v>1</v>
      </c>
    </row>
    <row r="941" spans="1:4" x14ac:dyDescent="0.25">
      <c r="A941" s="1" t="s">
        <v>460</v>
      </c>
      <c r="B941" s="1">
        <v>110</v>
      </c>
      <c r="C941" s="1" t="s">
        <v>1279</v>
      </c>
      <c r="D941" s="1">
        <v>1</v>
      </c>
    </row>
    <row r="942" spans="1:4" x14ac:dyDescent="0.25">
      <c r="A942" s="1" t="s">
        <v>461</v>
      </c>
      <c r="B942" s="1">
        <v>220</v>
      </c>
      <c r="C942" s="1" t="s">
        <v>1294</v>
      </c>
      <c r="D942" s="1">
        <v>1</v>
      </c>
    </row>
    <row r="943" spans="1:4" x14ac:dyDescent="0.25">
      <c r="A943" s="1" t="s">
        <v>462</v>
      </c>
      <c r="B943" s="1">
        <v>330</v>
      </c>
      <c r="C943" s="1" t="s">
        <v>1296</v>
      </c>
      <c r="D943" s="1">
        <v>2</v>
      </c>
    </row>
    <row r="944" spans="1:4" x14ac:dyDescent="0.25">
      <c r="A944" s="1" t="s">
        <v>463</v>
      </c>
      <c r="B944" s="1">
        <v>500</v>
      </c>
      <c r="C944" s="1" t="s">
        <v>1296</v>
      </c>
      <c r="D944" s="1">
        <v>3</v>
      </c>
    </row>
    <row r="945" spans="1:8" x14ac:dyDescent="0.25">
      <c r="A945" s="1" t="s">
        <v>464</v>
      </c>
      <c r="B945" s="1">
        <v>750</v>
      </c>
      <c r="C945" s="1" t="s">
        <v>1296</v>
      </c>
      <c r="D945" s="1">
        <v>5</v>
      </c>
    </row>
    <row r="947" spans="1:8" x14ac:dyDescent="0.25">
      <c r="A947" s="1" t="s">
        <v>4</v>
      </c>
      <c r="B947" s="1" t="s">
        <v>465</v>
      </c>
      <c r="C947" s="1" t="s">
        <v>36</v>
      </c>
    </row>
    <row r="948" spans="1:8" x14ac:dyDescent="0.25">
      <c r="A948" s="1" t="s">
        <v>466</v>
      </c>
      <c r="B948" s="1" t="s">
        <v>467</v>
      </c>
      <c r="C948" s="1">
        <v>141</v>
      </c>
    </row>
    <row r="949" spans="1:8" x14ac:dyDescent="0.25">
      <c r="A949" s="1" t="s">
        <v>468</v>
      </c>
      <c r="B949" s="1" t="s">
        <v>469</v>
      </c>
      <c r="C949" s="1">
        <v>151</v>
      </c>
    </row>
    <row r="950" spans="1:8" x14ac:dyDescent="0.25">
      <c r="A950" s="1" t="s">
        <v>470</v>
      </c>
      <c r="B950" s="1" t="s">
        <v>471</v>
      </c>
      <c r="C950" s="1">
        <v>185</v>
      </c>
    </row>
    <row r="951" spans="1:8" x14ac:dyDescent="0.25">
      <c r="A951" s="1" t="s">
        <v>472</v>
      </c>
      <c r="B951" s="1" t="s">
        <v>473</v>
      </c>
      <c r="C951" s="1">
        <v>244</v>
      </c>
    </row>
    <row r="952" spans="1:8" x14ac:dyDescent="0.25">
      <c r="A952" s="1" t="s">
        <v>474</v>
      </c>
      <c r="B952" s="1" t="s">
        <v>475</v>
      </c>
      <c r="C952" s="1">
        <v>299</v>
      </c>
    </row>
    <row r="953" spans="1:8" x14ac:dyDescent="0.25">
      <c r="A953" s="1" t="s">
        <v>476</v>
      </c>
      <c r="B953" s="1" t="s">
        <v>477</v>
      </c>
      <c r="C953" s="1">
        <v>342</v>
      </c>
    </row>
    <row r="954" spans="1:8" x14ac:dyDescent="0.25">
      <c r="A954" s="1" t="s">
        <v>478</v>
      </c>
      <c r="B954" s="1" t="s">
        <v>479</v>
      </c>
      <c r="C954" s="1">
        <v>388</v>
      </c>
    </row>
    <row r="955" spans="1:8" x14ac:dyDescent="0.25">
      <c r="A955" s="1" t="s">
        <v>480</v>
      </c>
      <c r="B955" s="1" t="s">
        <v>481</v>
      </c>
      <c r="C955" s="1">
        <v>464</v>
      </c>
    </row>
    <row r="956" spans="1:8" x14ac:dyDescent="0.25">
      <c r="A956" s="1" t="s">
        <v>482</v>
      </c>
      <c r="B956" s="1" t="s">
        <v>483</v>
      </c>
      <c r="C956" s="1">
        <v>720</v>
      </c>
    </row>
    <row r="957" spans="1:8" x14ac:dyDescent="0.25">
      <c r="A957" s="1" t="s">
        <v>484</v>
      </c>
      <c r="B957" s="1" t="s">
        <v>485</v>
      </c>
      <c r="C957" s="1">
        <v>915</v>
      </c>
    </row>
    <row r="959" spans="1:8" x14ac:dyDescent="0.25">
      <c r="A959" s="1" t="s">
        <v>4</v>
      </c>
      <c r="B959" s="1" t="s">
        <v>486</v>
      </c>
      <c r="C959" s="1" t="s">
        <v>442</v>
      </c>
      <c r="D959" s="1" t="s">
        <v>487</v>
      </c>
      <c r="E959" s="1" t="s">
        <v>2003</v>
      </c>
    </row>
    <row r="960" spans="1:8" x14ac:dyDescent="0.25">
      <c r="A960" s="1" t="s">
        <v>1121</v>
      </c>
      <c r="B960" s="1" t="s">
        <v>1121</v>
      </c>
      <c r="C960" s="1" t="s">
        <v>1121</v>
      </c>
      <c r="D960" s="1" t="s">
        <v>1121</v>
      </c>
      <c r="E960" s="1">
        <v>1</v>
      </c>
      <c r="F960" s="1">
        <v>2</v>
      </c>
      <c r="G960" s="1">
        <v>3</v>
      </c>
      <c r="H960" s="1">
        <v>4</v>
      </c>
    </row>
    <row r="961" spans="1:8" x14ac:dyDescent="0.25">
      <c r="A961" s="1" t="s">
        <v>1121</v>
      </c>
      <c r="B961" s="1" t="s">
        <v>1121</v>
      </c>
      <c r="C961" s="1" t="s">
        <v>1121</v>
      </c>
      <c r="D961" s="1" t="s">
        <v>1121</v>
      </c>
      <c r="E961" s="1" t="s">
        <v>488</v>
      </c>
      <c r="G961" s="1" t="s">
        <v>1121</v>
      </c>
      <c r="H961" s="1" t="s">
        <v>1121</v>
      </c>
    </row>
    <row r="962" spans="1:8" x14ac:dyDescent="0.25">
      <c r="A962" s="1" t="s">
        <v>1121</v>
      </c>
      <c r="B962" s="1" t="s">
        <v>1121</v>
      </c>
      <c r="C962" s="1" t="s">
        <v>1121</v>
      </c>
      <c r="D962" s="1" t="s">
        <v>1121</v>
      </c>
      <c r="E962" s="1" t="s">
        <v>489</v>
      </c>
      <c r="F962" s="1" t="s">
        <v>490</v>
      </c>
      <c r="G962" s="1" t="s">
        <v>491</v>
      </c>
      <c r="H962" s="1" t="s">
        <v>492</v>
      </c>
    </row>
    <row r="963" spans="1:8" x14ac:dyDescent="0.25">
      <c r="A963" s="1" t="s">
        <v>1365</v>
      </c>
      <c r="B963" s="1">
        <v>1</v>
      </c>
      <c r="C963" s="1">
        <v>16</v>
      </c>
      <c r="D963" s="1">
        <v>25</v>
      </c>
      <c r="E963" s="1">
        <v>121</v>
      </c>
      <c r="F963" s="1">
        <v>133</v>
      </c>
      <c r="G963" s="1" t="s">
        <v>1121</v>
      </c>
      <c r="H963" s="1" t="s">
        <v>1121</v>
      </c>
    </row>
    <row r="964" spans="1:8" x14ac:dyDescent="0.25">
      <c r="A964" s="1" t="s">
        <v>1464</v>
      </c>
      <c r="B964" s="1">
        <v>1</v>
      </c>
      <c r="C964" s="1">
        <v>35</v>
      </c>
      <c r="D964" s="1" t="s">
        <v>1121</v>
      </c>
      <c r="E964" s="1" t="s">
        <v>1121</v>
      </c>
      <c r="F964" s="1" t="s">
        <v>1121</v>
      </c>
      <c r="G964" s="1">
        <v>391</v>
      </c>
      <c r="H964" s="1" t="s">
        <v>1121</v>
      </c>
    </row>
    <row r="965" spans="1:8" x14ac:dyDescent="0.25">
      <c r="A965" s="1" t="s">
        <v>1556</v>
      </c>
      <c r="B965" s="1">
        <v>1</v>
      </c>
      <c r="C965" s="1">
        <v>50</v>
      </c>
      <c r="D965" s="1" t="s">
        <v>1121</v>
      </c>
      <c r="E965" s="1" t="s">
        <v>1121</v>
      </c>
      <c r="F965" s="1" t="s">
        <v>1121</v>
      </c>
      <c r="G965" s="1">
        <v>400</v>
      </c>
      <c r="H965" s="1" t="s">
        <v>1121</v>
      </c>
    </row>
    <row r="966" spans="1:8" x14ac:dyDescent="0.25">
      <c r="A966" s="1" t="s">
        <v>1638</v>
      </c>
      <c r="B966" s="1">
        <v>1</v>
      </c>
      <c r="C966" s="1">
        <v>70</v>
      </c>
      <c r="D966" s="1" t="s">
        <v>1121</v>
      </c>
      <c r="E966" s="1" t="s">
        <v>1121</v>
      </c>
      <c r="F966" s="1" t="s">
        <v>1121</v>
      </c>
      <c r="G966" s="1">
        <v>413</v>
      </c>
      <c r="H966" s="1" t="s">
        <v>1121</v>
      </c>
    </row>
    <row r="967" spans="1:8" x14ac:dyDescent="0.25">
      <c r="A967" s="1" t="s">
        <v>1717</v>
      </c>
      <c r="B967" s="1">
        <v>1</v>
      </c>
      <c r="C967" s="1">
        <v>95</v>
      </c>
      <c r="D967" s="1" t="s">
        <v>1121</v>
      </c>
      <c r="E967" s="1" t="s">
        <v>1121</v>
      </c>
      <c r="F967" s="1" t="s">
        <v>1121</v>
      </c>
      <c r="G967" s="1">
        <v>431</v>
      </c>
      <c r="H967" s="1" t="s">
        <v>1121</v>
      </c>
    </row>
    <row r="968" spans="1:8" x14ac:dyDescent="0.25">
      <c r="A968" s="1" t="s">
        <v>1796</v>
      </c>
      <c r="B968" s="1">
        <v>1</v>
      </c>
      <c r="C968" s="1">
        <v>120</v>
      </c>
      <c r="D968" s="1" t="s">
        <v>1121</v>
      </c>
      <c r="E968" s="1" t="s">
        <v>1121</v>
      </c>
      <c r="F968" s="1" t="s">
        <v>1121</v>
      </c>
      <c r="G968" s="1">
        <v>449</v>
      </c>
      <c r="H968" s="1" t="s">
        <v>1121</v>
      </c>
    </row>
    <row r="969" spans="1:8" x14ac:dyDescent="0.25">
      <c r="A969" s="1" t="s">
        <v>1865</v>
      </c>
      <c r="B969" s="1">
        <v>1</v>
      </c>
      <c r="C969" s="1">
        <v>150</v>
      </c>
      <c r="D969" s="1" t="s">
        <v>1121</v>
      </c>
      <c r="E969" s="1" t="s">
        <v>1121</v>
      </c>
      <c r="F969" s="1" t="s">
        <v>1121</v>
      </c>
      <c r="G969" s="1">
        <v>464</v>
      </c>
      <c r="H969" s="1" t="s">
        <v>1121</v>
      </c>
    </row>
    <row r="970" spans="1:8" x14ac:dyDescent="0.25">
      <c r="A970" s="1" t="s">
        <v>1924</v>
      </c>
      <c r="B970" s="1">
        <v>1</v>
      </c>
      <c r="C970" s="1">
        <v>185</v>
      </c>
      <c r="D970" s="1" t="s">
        <v>1121</v>
      </c>
      <c r="E970" s="1" t="s">
        <v>1121</v>
      </c>
      <c r="F970" s="1" t="s">
        <v>1121</v>
      </c>
      <c r="G970" s="1">
        <v>490</v>
      </c>
      <c r="H970" s="1" t="s">
        <v>1121</v>
      </c>
    </row>
    <row r="971" spans="1:8" x14ac:dyDescent="0.25">
      <c r="A971" s="1" t="s">
        <v>1980</v>
      </c>
      <c r="B971" s="1">
        <v>1</v>
      </c>
      <c r="C971" s="1">
        <v>240</v>
      </c>
      <c r="D971" s="1" t="s">
        <v>1121</v>
      </c>
      <c r="E971" s="1" t="s">
        <v>1121</v>
      </c>
      <c r="F971" s="1" t="s">
        <v>1121</v>
      </c>
      <c r="G971" s="1">
        <v>529</v>
      </c>
      <c r="H971" s="1" t="s">
        <v>1121</v>
      </c>
    </row>
    <row r="972" spans="1:8" x14ac:dyDescent="0.25">
      <c r="A972" s="1" t="s">
        <v>1254</v>
      </c>
      <c r="B972" s="1">
        <v>2</v>
      </c>
      <c r="C972" s="1">
        <v>10</v>
      </c>
      <c r="D972" s="1" t="s">
        <v>1121</v>
      </c>
      <c r="E972" s="1" t="s">
        <v>1121</v>
      </c>
      <c r="F972" s="1" t="s">
        <v>1121</v>
      </c>
      <c r="G972" s="1" t="s">
        <v>1121</v>
      </c>
      <c r="H972" s="1">
        <v>110</v>
      </c>
    </row>
    <row r="973" spans="1:8" x14ac:dyDescent="0.25">
      <c r="A973" s="1" t="s">
        <v>1366</v>
      </c>
      <c r="B973" s="1">
        <v>2</v>
      </c>
      <c r="C973" s="1">
        <v>16</v>
      </c>
      <c r="D973" s="1" t="s">
        <v>1121</v>
      </c>
      <c r="E973" s="1" t="s">
        <v>1121</v>
      </c>
      <c r="F973" s="1" t="s">
        <v>1121</v>
      </c>
      <c r="G973" s="1" t="s">
        <v>1121</v>
      </c>
      <c r="H973" s="1">
        <v>120</v>
      </c>
    </row>
    <row r="974" spans="1:8" x14ac:dyDescent="0.25">
      <c r="A974" s="1" t="s">
        <v>1465</v>
      </c>
      <c r="B974" s="1">
        <v>2</v>
      </c>
      <c r="C974" s="1">
        <v>25</v>
      </c>
      <c r="D974" s="1" t="s">
        <v>1121</v>
      </c>
      <c r="E974" s="1" t="s">
        <v>1121</v>
      </c>
      <c r="F974" s="1" t="s">
        <v>1121</v>
      </c>
      <c r="G974" s="1" t="s">
        <v>1121</v>
      </c>
      <c r="H974" s="1">
        <v>128</v>
      </c>
    </row>
    <row r="975" spans="1:8" x14ac:dyDescent="0.25">
      <c r="A975" s="1" t="s">
        <v>1557</v>
      </c>
      <c r="B975" s="1">
        <v>2</v>
      </c>
      <c r="C975" s="1">
        <v>50</v>
      </c>
      <c r="D975" s="1" t="s">
        <v>1121</v>
      </c>
      <c r="E975" s="1" t="s">
        <v>1121</v>
      </c>
      <c r="F975" s="1" t="s">
        <v>1121</v>
      </c>
      <c r="G975" s="1" t="s">
        <v>1121</v>
      </c>
      <c r="H975" s="1">
        <v>153</v>
      </c>
    </row>
    <row r="976" spans="1:8" x14ac:dyDescent="0.25">
      <c r="A976" s="1" t="s">
        <v>1639</v>
      </c>
      <c r="B976" s="1">
        <v>3</v>
      </c>
      <c r="C976" s="1">
        <v>16</v>
      </c>
      <c r="D976" s="1">
        <v>25</v>
      </c>
      <c r="E976" s="1">
        <v>141</v>
      </c>
      <c r="F976" s="1">
        <v>155</v>
      </c>
      <c r="G976" s="1" t="s">
        <v>1121</v>
      </c>
      <c r="H976" s="1" t="s">
        <v>1121</v>
      </c>
    </row>
    <row r="977" spans="1:8" x14ac:dyDescent="0.25">
      <c r="A977" s="1" t="s">
        <v>1718</v>
      </c>
      <c r="B977" s="1">
        <v>3</v>
      </c>
      <c r="C977" s="1">
        <v>16</v>
      </c>
      <c r="D977" s="1">
        <v>55</v>
      </c>
      <c r="E977" s="1" t="s">
        <v>1121</v>
      </c>
      <c r="F977" s="1">
        <v>177</v>
      </c>
      <c r="G977" s="1" t="s">
        <v>1121</v>
      </c>
      <c r="H977" s="1" t="s">
        <v>1121</v>
      </c>
    </row>
    <row r="978" spans="1:8" x14ac:dyDescent="0.25">
      <c r="A978" s="1" t="s">
        <v>1797</v>
      </c>
      <c r="B978" s="1">
        <v>3</v>
      </c>
      <c r="C978" s="1">
        <v>25</v>
      </c>
      <c r="D978" s="1">
        <v>35</v>
      </c>
      <c r="E978" s="1">
        <v>160</v>
      </c>
      <c r="F978" s="1">
        <v>175</v>
      </c>
      <c r="G978" s="1" t="s">
        <v>1121</v>
      </c>
      <c r="H978" s="1" t="s">
        <v>1121</v>
      </c>
    </row>
    <row r="979" spans="1:8" x14ac:dyDescent="0.25">
      <c r="A979" s="1" t="s">
        <v>1866</v>
      </c>
      <c r="B979" s="1">
        <v>3</v>
      </c>
      <c r="C979" s="1">
        <v>25</v>
      </c>
      <c r="D979" s="1">
        <v>55</v>
      </c>
      <c r="E979" s="1" t="s">
        <v>1121</v>
      </c>
      <c r="F979" s="1">
        <v>194</v>
      </c>
      <c r="G979" s="1" t="s">
        <v>1121</v>
      </c>
      <c r="H979" s="1" t="s">
        <v>1121</v>
      </c>
    </row>
    <row r="980" spans="1:8" x14ac:dyDescent="0.25">
      <c r="A980" s="1" t="s">
        <v>1925</v>
      </c>
      <c r="B980" s="1">
        <v>3</v>
      </c>
      <c r="C980" s="1">
        <v>35</v>
      </c>
      <c r="D980" s="1">
        <v>50</v>
      </c>
      <c r="E980" s="1">
        <v>177</v>
      </c>
      <c r="F980" s="1">
        <v>207</v>
      </c>
      <c r="G980" s="1" t="s">
        <v>1121</v>
      </c>
      <c r="H980" s="1" t="s">
        <v>1121</v>
      </c>
    </row>
    <row r="981" spans="1:8" x14ac:dyDescent="0.25">
      <c r="A981" s="1" t="s">
        <v>1981</v>
      </c>
      <c r="B981" s="1">
        <v>3</v>
      </c>
      <c r="C981" s="1">
        <v>35</v>
      </c>
      <c r="D981" s="1">
        <v>55</v>
      </c>
      <c r="E981" s="1" t="s">
        <v>1121</v>
      </c>
      <c r="F981" s="1">
        <v>206</v>
      </c>
      <c r="G981" s="1" t="s">
        <v>1121</v>
      </c>
      <c r="H981" s="1" t="s">
        <v>1121</v>
      </c>
    </row>
    <row r="982" spans="1:8" x14ac:dyDescent="0.25">
      <c r="A982" s="1" t="s">
        <v>1255</v>
      </c>
      <c r="B982" s="1">
        <v>3</v>
      </c>
      <c r="C982" s="1">
        <v>50</v>
      </c>
      <c r="D982" s="1">
        <v>50</v>
      </c>
      <c r="E982" s="1">
        <v>195</v>
      </c>
      <c r="F982" s="1">
        <v>235</v>
      </c>
      <c r="G982" s="1" t="s">
        <v>1121</v>
      </c>
      <c r="H982" s="1" t="s">
        <v>1121</v>
      </c>
    </row>
    <row r="983" spans="1:8" x14ac:dyDescent="0.25">
      <c r="A983" s="1" t="s">
        <v>1367</v>
      </c>
      <c r="B983" s="1">
        <v>3</v>
      </c>
      <c r="C983" s="1">
        <v>50</v>
      </c>
      <c r="D983" s="1">
        <v>55</v>
      </c>
      <c r="E983" s="1" t="s">
        <v>1121</v>
      </c>
      <c r="F983" s="1">
        <v>225</v>
      </c>
      <c r="G983" s="1" t="s">
        <v>1121</v>
      </c>
      <c r="H983" s="1" t="s">
        <v>1121</v>
      </c>
    </row>
    <row r="984" spans="1:8" x14ac:dyDescent="0.25">
      <c r="A984" s="1" t="s">
        <v>1466</v>
      </c>
      <c r="B984" s="1">
        <v>3</v>
      </c>
      <c r="C984" s="1">
        <v>50</v>
      </c>
      <c r="D984" s="1">
        <v>70</v>
      </c>
      <c r="E984" s="1">
        <v>208</v>
      </c>
      <c r="F984" s="1">
        <v>249</v>
      </c>
      <c r="G984" s="1" t="s">
        <v>1121</v>
      </c>
      <c r="H984" s="1" t="s">
        <v>1121</v>
      </c>
    </row>
    <row r="985" spans="1:8" x14ac:dyDescent="0.25">
      <c r="A985" s="1" t="s">
        <v>1558</v>
      </c>
      <c r="B985" s="1">
        <v>3</v>
      </c>
      <c r="C985" s="1">
        <v>70</v>
      </c>
      <c r="D985" s="1">
        <v>55</v>
      </c>
      <c r="E985" s="1" t="s">
        <v>1121</v>
      </c>
      <c r="F985" s="1">
        <v>261</v>
      </c>
      <c r="G985" s="1" t="s">
        <v>1121</v>
      </c>
      <c r="H985" s="1" t="s">
        <v>1121</v>
      </c>
    </row>
    <row r="986" spans="1:8" x14ac:dyDescent="0.25">
      <c r="A986" s="1" t="s">
        <v>1640</v>
      </c>
      <c r="B986" s="1">
        <v>3</v>
      </c>
      <c r="C986" s="1">
        <v>70</v>
      </c>
      <c r="D986" s="1">
        <v>70</v>
      </c>
      <c r="E986" s="1">
        <v>236</v>
      </c>
      <c r="F986" s="1">
        <v>291</v>
      </c>
      <c r="G986" s="1" t="s">
        <v>1121</v>
      </c>
      <c r="H986" s="1" t="s">
        <v>1121</v>
      </c>
    </row>
    <row r="987" spans="1:8" x14ac:dyDescent="0.25">
      <c r="A987" s="1" t="s">
        <v>1719</v>
      </c>
      <c r="B987" s="1">
        <v>3</v>
      </c>
      <c r="C987" s="1">
        <v>70</v>
      </c>
      <c r="D987" s="1">
        <v>95</v>
      </c>
      <c r="E987" s="1">
        <v>255</v>
      </c>
      <c r="F987" s="1">
        <v>309</v>
      </c>
      <c r="G987" s="1" t="s">
        <v>1121</v>
      </c>
      <c r="H987" s="1" t="s">
        <v>1121</v>
      </c>
    </row>
    <row r="988" spans="1:8" x14ac:dyDescent="0.25">
      <c r="A988" s="1" t="s">
        <v>1798</v>
      </c>
      <c r="B988" s="1">
        <v>3</v>
      </c>
      <c r="C988" s="1">
        <v>95</v>
      </c>
      <c r="D988" s="1">
        <v>70</v>
      </c>
      <c r="E988" s="1">
        <v>268</v>
      </c>
      <c r="F988" s="1">
        <v>317</v>
      </c>
      <c r="G988" s="1" t="s">
        <v>1121</v>
      </c>
      <c r="H988" s="1" t="s">
        <v>1121</v>
      </c>
    </row>
    <row r="989" spans="1:8" x14ac:dyDescent="0.25">
      <c r="A989" s="1" t="s">
        <v>1867</v>
      </c>
      <c r="B989" s="1">
        <v>3</v>
      </c>
      <c r="C989" s="1">
        <v>95</v>
      </c>
      <c r="D989" s="1">
        <v>95</v>
      </c>
      <c r="E989" s="1">
        <v>287</v>
      </c>
      <c r="F989" s="1">
        <v>358</v>
      </c>
      <c r="G989" s="1" t="s">
        <v>1121</v>
      </c>
      <c r="H989" s="1" t="s">
        <v>1121</v>
      </c>
    </row>
    <row r="990" spans="1:8" x14ac:dyDescent="0.25">
      <c r="A990" s="1" t="s">
        <v>1926</v>
      </c>
      <c r="B990" s="1">
        <v>3</v>
      </c>
      <c r="C990" s="1">
        <v>120</v>
      </c>
      <c r="D990" s="1">
        <v>95</v>
      </c>
      <c r="E990" s="1">
        <v>318</v>
      </c>
      <c r="F990" s="1">
        <v>407</v>
      </c>
      <c r="H990" s="1" t="s">
        <v>1121</v>
      </c>
    </row>
    <row r="991" spans="1:8" x14ac:dyDescent="0.25">
      <c r="A991" s="1" t="s">
        <v>1982</v>
      </c>
      <c r="B991" s="1">
        <v>3</v>
      </c>
      <c r="C991" s="1">
        <v>150</v>
      </c>
      <c r="D991" s="1">
        <v>95</v>
      </c>
      <c r="E991" s="1">
        <v>365</v>
      </c>
      <c r="F991" s="1">
        <v>452</v>
      </c>
      <c r="G991" s="1" t="s">
        <v>1121</v>
      </c>
      <c r="H991" s="1" t="s">
        <v>1121</v>
      </c>
    </row>
    <row r="992" spans="1:8" x14ac:dyDescent="0.25">
      <c r="A992" s="1" t="s">
        <v>1256</v>
      </c>
      <c r="B992" s="1">
        <v>3</v>
      </c>
      <c r="C992" s="1">
        <v>185</v>
      </c>
      <c r="D992" s="1">
        <v>95</v>
      </c>
      <c r="E992" s="1">
        <v>409</v>
      </c>
      <c r="F992" s="1">
        <v>478</v>
      </c>
      <c r="G992" s="1" t="s">
        <v>1121</v>
      </c>
      <c r="H992" s="1" t="s">
        <v>1121</v>
      </c>
    </row>
    <row r="993" spans="1:8" x14ac:dyDescent="0.25">
      <c r="A993" s="1" t="s">
        <v>1368</v>
      </c>
      <c r="B993" s="1">
        <v>3</v>
      </c>
      <c r="C993" s="1">
        <v>240</v>
      </c>
      <c r="D993" s="1">
        <v>95</v>
      </c>
      <c r="E993" s="1">
        <v>482</v>
      </c>
      <c r="F993" s="1">
        <v>563</v>
      </c>
      <c r="G993" s="1" t="s">
        <v>1121</v>
      </c>
      <c r="H993" s="1" t="s">
        <v>1121</v>
      </c>
    </row>
    <row r="994" spans="1:8" x14ac:dyDescent="0.25">
      <c r="A994" s="1" t="s">
        <v>1467</v>
      </c>
      <c r="B994" s="1">
        <v>4</v>
      </c>
      <c r="C994" s="1">
        <v>16</v>
      </c>
      <c r="D994" s="1" t="s">
        <v>1121</v>
      </c>
      <c r="E994" s="1" t="s">
        <v>1121</v>
      </c>
      <c r="F994" s="1" t="s">
        <v>1121</v>
      </c>
      <c r="G994" s="1" t="s">
        <v>1121</v>
      </c>
      <c r="H994" s="1">
        <v>146</v>
      </c>
    </row>
    <row r="995" spans="1:8" x14ac:dyDescent="0.25">
      <c r="A995" s="1" t="s">
        <v>1559</v>
      </c>
      <c r="B995" s="1">
        <v>4</v>
      </c>
      <c r="C995" s="1">
        <v>16</v>
      </c>
      <c r="D995" s="1">
        <v>25</v>
      </c>
      <c r="E995" s="1" t="s">
        <v>1121</v>
      </c>
      <c r="F995" s="1">
        <v>166</v>
      </c>
      <c r="G995" s="1" t="s">
        <v>1121</v>
      </c>
      <c r="H995" s="1" t="s">
        <v>1121</v>
      </c>
    </row>
    <row r="996" spans="1:8" x14ac:dyDescent="0.25">
      <c r="A996" s="1" t="s">
        <v>1641</v>
      </c>
      <c r="B996" s="1">
        <v>4</v>
      </c>
      <c r="C996" s="1">
        <v>25</v>
      </c>
      <c r="D996" s="1" t="s">
        <v>1121</v>
      </c>
      <c r="E996" s="1" t="s">
        <v>1121</v>
      </c>
      <c r="F996" s="1" t="s">
        <v>1121</v>
      </c>
      <c r="G996" s="1" t="s">
        <v>1121</v>
      </c>
      <c r="H996" s="1">
        <v>163</v>
      </c>
    </row>
    <row r="997" spans="1:8" x14ac:dyDescent="0.25">
      <c r="A997" s="1" t="s">
        <v>1720</v>
      </c>
      <c r="B997" s="1">
        <v>4</v>
      </c>
      <c r="C997" s="1">
        <v>25</v>
      </c>
      <c r="D997" s="1">
        <v>35</v>
      </c>
      <c r="E997" s="1" t="s">
        <v>1121</v>
      </c>
      <c r="F997" s="1">
        <v>193</v>
      </c>
      <c r="G997" s="1" t="s">
        <v>1121</v>
      </c>
      <c r="H997" s="1" t="s">
        <v>1121</v>
      </c>
    </row>
    <row r="998" spans="1:8" x14ac:dyDescent="0.25">
      <c r="A998" s="1" t="s">
        <v>1799</v>
      </c>
      <c r="B998" s="1">
        <v>4</v>
      </c>
      <c r="C998" s="1">
        <v>35</v>
      </c>
      <c r="D998" s="1" t="s">
        <v>1121</v>
      </c>
      <c r="E998" s="1" t="s">
        <v>1121</v>
      </c>
      <c r="F998" s="1" t="s">
        <v>1121</v>
      </c>
      <c r="G998" s="1" t="s">
        <v>1121</v>
      </c>
      <c r="H998" s="1">
        <v>185</v>
      </c>
    </row>
    <row r="999" spans="1:8" x14ac:dyDescent="0.25">
      <c r="A999" s="1" t="s">
        <v>1868</v>
      </c>
      <c r="B999" s="1">
        <v>4</v>
      </c>
      <c r="C999" s="1">
        <v>50</v>
      </c>
      <c r="D999" s="1" t="s">
        <v>1121</v>
      </c>
      <c r="E999" s="1" t="s">
        <v>1121</v>
      </c>
      <c r="F999" s="1" t="s">
        <v>1121</v>
      </c>
      <c r="G999" s="1" t="s">
        <v>1121</v>
      </c>
      <c r="H999" s="1">
        <v>219</v>
      </c>
    </row>
    <row r="1000" spans="1:8" x14ac:dyDescent="0.25">
      <c r="A1000" s="1" t="s">
        <v>1927</v>
      </c>
      <c r="B1000" s="1">
        <v>4</v>
      </c>
      <c r="C1000" s="1">
        <v>70</v>
      </c>
      <c r="D1000" s="1" t="s">
        <v>1121</v>
      </c>
      <c r="E1000" s="1" t="s">
        <v>1121</v>
      </c>
      <c r="F1000" s="1" t="s">
        <v>1121</v>
      </c>
      <c r="H1000" s="1">
        <v>262</v>
      </c>
    </row>
    <row r="1001" spans="1:8" x14ac:dyDescent="0.25">
      <c r="A1001" s="1" t="s">
        <v>1983</v>
      </c>
      <c r="B1001" s="1">
        <v>4</v>
      </c>
      <c r="C1001" s="1">
        <v>95</v>
      </c>
      <c r="D1001" s="1" t="s">
        <v>1121</v>
      </c>
      <c r="E1001" s="1" t="s">
        <v>1121</v>
      </c>
      <c r="F1001" s="1" t="s">
        <v>1121</v>
      </c>
      <c r="G1001" s="1" t="s">
        <v>1121</v>
      </c>
      <c r="H1001" s="1">
        <v>310</v>
      </c>
    </row>
    <row r="1002" spans="1:8" x14ac:dyDescent="0.25">
      <c r="A1002" s="1" t="s">
        <v>1257</v>
      </c>
      <c r="B1002" s="1">
        <v>4</v>
      </c>
      <c r="C1002" s="1">
        <v>120</v>
      </c>
      <c r="D1002" s="1" t="s">
        <v>1121</v>
      </c>
      <c r="E1002" s="1" t="s">
        <v>1121</v>
      </c>
      <c r="F1002" s="1" t="s">
        <v>1121</v>
      </c>
      <c r="G1002" s="1" t="s">
        <v>1121</v>
      </c>
      <c r="H1002" s="1">
        <v>364</v>
      </c>
    </row>
    <row r="1004" spans="1:8" x14ac:dyDescent="0.25">
      <c r="A1004" s="1" t="s">
        <v>4</v>
      </c>
      <c r="B1004" s="1" t="s">
        <v>493</v>
      </c>
      <c r="C1004" s="1" t="s">
        <v>36</v>
      </c>
    </row>
    <row r="1005" spans="1:8" x14ac:dyDescent="0.25">
      <c r="A1005" s="1" t="s">
        <v>494</v>
      </c>
      <c r="B1005" s="1">
        <v>504</v>
      </c>
      <c r="C1005" s="1">
        <v>717</v>
      </c>
    </row>
    <row r="1006" spans="1:8" x14ac:dyDescent="0.25">
      <c r="A1006" s="1" t="s">
        <v>495</v>
      </c>
      <c r="B1006" s="1">
        <v>1803</v>
      </c>
      <c r="C1006" s="1">
        <v>1936</v>
      </c>
    </row>
    <row r="1007" spans="1:8" x14ac:dyDescent="0.25">
      <c r="A1007" s="1" t="s">
        <v>496</v>
      </c>
      <c r="B1007" s="1">
        <v>1992</v>
      </c>
      <c r="C1007" s="1">
        <v>2306</v>
      </c>
    </row>
    <row r="1008" spans="1:8" x14ac:dyDescent="0.25">
      <c r="A1008" s="1" t="s">
        <v>497</v>
      </c>
      <c r="B1008" s="1">
        <v>2121</v>
      </c>
      <c r="C1008" s="1">
        <v>2854</v>
      </c>
    </row>
    <row r="1009" spans="1:5" x14ac:dyDescent="0.25">
      <c r="A1009" s="1" t="s">
        <v>498</v>
      </c>
      <c r="B1009" s="1">
        <v>2678</v>
      </c>
      <c r="C1009" s="1">
        <v>5224</v>
      </c>
    </row>
    <row r="1011" spans="1:5" x14ac:dyDescent="0.25">
      <c r="A1011" s="1" t="s">
        <v>4</v>
      </c>
      <c r="B1011" s="1" t="s">
        <v>347</v>
      </c>
      <c r="C1011" s="1" t="s">
        <v>36</v>
      </c>
    </row>
    <row r="1012" spans="1:5" x14ac:dyDescent="0.25">
      <c r="A1012" s="1" t="s">
        <v>499</v>
      </c>
      <c r="B1012" s="1" t="s">
        <v>500</v>
      </c>
      <c r="C1012" s="1">
        <v>6890</v>
      </c>
    </row>
    <row r="1013" spans="1:5" x14ac:dyDescent="0.25">
      <c r="A1013" s="1" t="s">
        <v>501</v>
      </c>
      <c r="B1013" s="1" t="s">
        <v>502</v>
      </c>
      <c r="C1013" s="1">
        <v>2</v>
      </c>
    </row>
    <row r="1015" spans="1:5" x14ac:dyDescent="0.25">
      <c r="A1015" s="1" t="s">
        <v>4</v>
      </c>
      <c r="B1015" s="1" t="s">
        <v>5</v>
      </c>
      <c r="C1015" s="1" t="s">
        <v>2003</v>
      </c>
    </row>
    <row r="1016" spans="1:5" x14ac:dyDescent="0.25">
      <c r="A1016" s="1" t="s">
        <v>1121</v>
      </c>
      <c r="B1016" s="1" t="s">
        <v>1121</v>
      </c>
      <c r="C1016" s="1">
        <v>1</v>
      </c>
      <c r="D1016" s="1">
        <v>2</v>
      </c>
      <c r="E1016" s="1">
        <v>3</v>
      </c>
    </row>
    <row r="1017" spans="1:5" x14ac:dyDescent="0.25">
      <c r="A1017" s="1" t="s">
        <v>1121</v>
      </c>
      <c r="B1017" s="1" t="s">
        <v>1121</v>
      </c>
      <c r="C1017" s="1" t="s">
        <v>347</v>
      </c>
    </row>
    <row r="1018" spans="1:5" x14ac:dyDescent="0.25">
      <c r="A1018" s="1" t="s">
        <v>1121</v>
      </c>
      <c r="B1018" s="1" t="s">
        <v>1121</v>
      </c>
      <c r="C1018" s="1" t="s">
        <v>503</v>
      </c>
      <c r="D1018" s="1" t="s">
        <v>504</v>
      </c>
      <c r="E1018" s="1" t="s">
        <v>505</v>
      </c>
    </row>
    <row r="1019" spans="1:5" x14ac:dyDescent="0.25">
      <c r="A1019" s="1" t="s">
        <v>1369</v>
      </c>
      <c r="B1019" s="1">
        <v>35</v>
      </c>
      <c r="C1019" s="1">
        <v>155</v>
      </c>
      <c r="D1019" s="1">
        <v>20</v>
      </c>
      <c r="E1019" s="1" t="s">
        <v>506</v>
      </c>
    </row>
    <row r="1020" spans="1:5" x14ac:dyDescent="0.25">
      <c r="A1020" s="1" t="s">
        <v>1468</v>
      </c>
      <c r="B1020" s="1" t="s">
        <v>376</v>
      </c>
      <c r="C1020" s="1">
        <v>294</v>
      </c>
      <c r="D1020" s="1">
        <v>38</v>
      </c>
      <c r="E1020" s="1" t="s">
        <v>506</v>
      </c>
    </row>
    <row r="1021" spans="1:5" x14ac:dyDescent="0.25">
      <c r="A1021" s="1" t="s">
        <v>1560</v>
      </c>
      <c r="B1021" s="1">
        <v>220</v>
      </c>
      <c r="C1021" s="1">
        <v>533</v>
      </c>
      <c r="D1021" s="1">
        <v>69</v>
      </c>
      <c r="E1021" s="1" t="s">
        <v>506</v>
      </c>
    </row>
    <row r="1022" spans="1:5" x14ac:dyDescent="0.25">
      <c r="A1022" s="1" t="s">
        <v>1642</v>
      </c>
      <c r="B1022" s="1">
        <v>330</v>
      </c>
      <c r="C1022" s="1">
        <v>1427</v>
      </c>
      <c r="D1022" s="1">
        <v>105</v>
      </c>
      <c r="E1022" s="1" t="s">
        <v>506</v>
      </c>
    </row>
    <row r="1023" spans="1:5" x14ac:dyDescent="0.25">
      <c r="A1023" s="1" t="s">
        <v>1721</v>
      </c>
      <c r="B1023" s="1">
        <v>500</v>
      </c>
      <c r="C1023" s="1">
        <v>3585</v>
      </c>
      <c r="D1023" s="1">
        <v>188</v>
      </c>
      <c r="E1023" s="1" t="s">
        <v>507</v>
      </c>
    </row>
    <row r="1024" spans="1:5" x14ac:dyDescent="0.25">
      <c r="A1024" s="1" t="s">
        <v>1800</v>
      </c>
      <c r="B1024" s="1">
        <v>750</v>
      </c>
      <c r="C1024" s="1">
        <v>6841</v>
      </c>
      <c r="D1024" s="1">
        <v>230</v>
      </c>
      <c r="E1024" s="1" t="s">
        <v>507</v>
      </c>
    </row>
    <row r="1026" spans="1:4" x14ac:dyDescent="0.25">
      <c r="A1026" s="1" t="s">
        <v>4</v>
      </c>
      <c r="B1026" s="1" t="s">
        <v>284</v>
      </c>
      <c r="C1026" s="1" t="s">
        <v>6</v>
      </c>
    </row>
    <row r="1027" spans="1:4" x14ac:dyDescent="0.25">
      <c r="A1027" s="1" t="s">
        <v>508</v>
      </c>
      <c r="B1027" s="1" t="s">
        <v>509</v>
      </c>
      <c r="C1027" s="1" t="s">
        <v>510</v>
      </c>
    </row>
    <row r="1028" spans="1:4" x14ac:dyDescent="0.25">
      <c r="A1028" s="1" t="s">
        <v>511</v>
      </c>
      <c r="B1028" s="1" t="s">
        <v>512</v>
      </c>
      <c r="C1028" s="1" t="s">
        <v>513</v>
      </c>
    </row>
    <row r="1029" spans="1:4" x14ac:dyDescent="0.25">
      <c r="A1029" s="1" t="s">
        <v>514</v>
      </c>
      <c r="B1029" s="1" t="s">
        <v>1147</v>
      </c>
      <c r="C1029" s="1" t="s">
        <v>515</v>
      </c>
    </row>
    <row r="1031" spans="1:4" x14ac:dyDescent="0.25">
      <c r="A1031" s="1" t="s">
        <v>4</v>
      </c>
      <c r="B1031" s="1" t="s">
        <v>284</v>
      </c>
      <c r="C1031" s="1" t="s">
        <v>6</v>
      </c>
    </row>
    <row r="1032" spans="1:4" x14ac:dyDescent="0.25">
      <c r="A1032" s="1" t="s">
        <v>516</v>
      </c>
      <c r="B1032" s="1" t="s">
        <v>517</v>
      </c>
      <c r="C1032" s="1">
        <v>3171</v>
      </c>
    </row>
    <row r="1033" spans="1:4" x14ac:dyDescent="0.25">
      <c r="A1033" s="1" t="s">
        <v>518</v>
      </c>
      <c r="B1033" s="1" t="s">
        <v>519</v>
      </c>
      <c r="C1033" s="1">
        <v>2275</v>
      </c>
    </row>
    <row r="1034" spans="1:4" x14ac:dyDescent="0.25">
      <c r="A1034" s="1" t="s">
        <v>520</v>
      </c>
      <c r="B1034" s="1" t="s">
        <v>521</v>
      </c>
      <c r="C1034" s="1">
        <v>595</v>
      </c>
    </row>
    <row r="1035" spans="1:4" x14ac:dyDescent="0.25">
      <c r="A1035" s="1" t="s">
        <v>522</v>
      </c>
      <c r="B1035" s="1" t="s">
        <v>523</v>
      </c>
      <c r="C1035" s="1">
        <v>84</v>
      </c>
    </row>
    <row r="1037" spans="1:4" x14ac:dyDescent="0.25">
      <c r="A1037" s="1" t="s">
        <v>4</v>
      </c>
      <c r="B1037" s="1" t="s">
        <v>5</v>
      </c>
      <c r="C1037" s="1" t="s">
        <v>2003</v>
      </c>
    </row>
    <row r="1038" spans="1:4" x14ac:dyDescent="0.25">
      <c r="C1038" s="1">
        <v>1</v>
      </c>
      <c r="D1038" s="1">
        <v>2</v>
      </c>
    </row>
    <row r="1039" spans="1:4" x14ac:dyDescent="0.25">
      <c r="C1039" s="1" t="s">
        <v>524</v>
      </c>
    </row>
    <row r="1040" spans="1:4" x14ac:dyDescent="0.25">
      <c r="C1040" s="1" t="s">
        <v>388</v>
      </c>
      <c r="D1040" s="1" t="s">
        <v>389</v>
      </c>
    </row>
    <row r="1041" spans="1:4" x14ac:dyDescent="0.25">
      <c r="A1041" s="1" t="s">
        <v>1370</v>
      </c>
      <c r="B1041" s="1" t="s">
        <v>138</v>
      </c>
      <c r="C1041" s="1">
        <v>160</v>
      </c>
      <c r="D1041" s="1">
        <v>186</v>
      </c>
    </row>
    <row r="1042" spans="1:4" x14ac:dyDescent="0.25">
      <c r="A1042" s="1" t="s">
        <v>1469</v>
      </c>
      <c r="B1042" s="3">
        <v>44002</v>
      </c>
      <c r="C1042" s="1">
        <v>287</v>
      </c>
      <c r="D1042" s="1">
        <v>336</v>
      </c>
    </row>
    <row r="1043" spans="1:4" x14ac:dyDescent="0.25">
      <c r="A1043" s="1" t="s">
        <v>1561</v>
      </c>
      <c r="B1043" s="1">
        <v>35</v>
      </c>
      <c r="C1043" s="1">
        <v>659</v>
      </c>
      <c r="D1043" s="1">
        <v>851</v>
      </c>
    </row>
    <row r="1044" spans="1:4" x14ac:dyDescent="0.25">
      <c r="A1044" s="1" t="s">
        <v>1643</v>
      </c>
      <c r="B1044" s="1" t="s">
        <v>376</v>
      </c>
      <c r="C1044" s="1">
        <v>716</v>
      </c>
      <c r="D1044" s="1">
        <v>855</v>
      </c>
    </row>
    <row r="1045" spans="1:4" x14ac:dyDescent="0.25">
      <c r="A1045" s="1" t="s">
        <v>1722</v>
      </c>
      <c r="B1045" s="1">
        <v>220</v>
      </c>
      <c r="C1045" s="1">
        <v>1955</v>
      </c>
      <c r="D1045" s="1">
        <v>2079</v>
      </c>
    </row>
    <row r="1046" spans="1:4" x14ac:dyDescent="0.25">
      <c r="A1046" s="1" t="s">
        <v>1801</v>
      </c>
      <c r="B1046" s="1">
        <v>330</v>
      </c>
      <c r="C1046" s="1">
        <v>2646</v>
      </c>
      <c r="D1046" s="1" t="s">
        <v>1121</v>
      </c>
    </row>
    <row r="1047" spans="1:4" x14ac:dyDescent="0.25">
      <c r="A1047" s="1" t="s">
        <v>1869</v>
      </c>
      <c r="B1047" s="1">
        <v>500</v>
      </c>
      <c r="C1047" s="1">
        <v>2866</v>
      </c>
      <c r="D1047" s="1" t="s">
        <v>1121</v>
      </c>
    </row>
    <row r="1048" spans="1:4" x14ac:dyDescent="0.25">
      <c r="A1048" s="1" t="s">
        <v>1928</v>
      </c>
      <c r="B1048" s="1">
        <v>750</v>
      </c>
      <c r="C1048" s="1">
        <v>6595</v>
      </c>
      <c r="D1048" s="1" t="s">
        <v>1121</v>
      </c>
    </row>
    <row r="1050" spans="1:4" x14ac:dyDescent="0.25">
      <c r="A1050" s="1" t="s">
        <v>4</v>
      </c>
      <c r="B1050" s="1" t="s">
        <v>125</v>
      </c>
      <c r="C1050" s="1" t="s">
        <v>36</v>
      </c>
    </row>
    <row r="1051" spans="1:4" x14ac:dyDescent="0.25">
      <c r="A1051" s="1" t="s">
        <v>525</v>
      </c>
      <c r="B1051" s="1" t="s">
        <v>526</v>
      </c>
      <c r="C1051" s="1">
        <v>30</v>
      </c>
    </row>
    <row r="1052" spans="1:4" x14ac:dyDescent="0.25">
      <c r="A1052" s="1" t="s">
        <v>527</v>
      </c>
      <c r="B1052" s="1" t="s">
        <v>528</v>
      </c>
      <c r="C1052" s="1">
        <v>187</v>
      </c>
    </row>
    <row r="1053" spans="1:4" x14ac:dyDescent="0.25">
      <c r="A1053" s="1" t="s">
        <v>529</v>
      </c>
      <c r="B1053" s="1" t="s">
        <v>530</v>
      </c>
      <c r="C1053" s="1">
        <v>261</v>
      </c>
    </row>
    <row r="1055" spans="1:4" x14ac:dyDescent="0.25">
      <c r="A1055" s="1" t="s">
        <v>4</v>
      </c>
      <c r="B1055" s="1" t="s">
        <v>36</v>
      </c>
    </row>
    <row r="1056" spans="1:4" x14ac:dyDescent="0.25">
      <c r="A1056" s="1" t="s">
        <v>531</v>
      </c>
      <c r="B1056" s="1" t="s">
        <v>532</v>
      </c>
    </row>
    <row r="1058" spans="1:6" x14ac:dyDescent="0.25">
      <c r="A1058" s="1" t="s">
        <v>4</v>
      </c>
      <c r="B1058" s="1" t="s">
        <v>5</v>
      </c>
      <c r="C1058" s="1" t="s">
        <v>2003</v>
      </c>
    </row>
    <row r="1059" spans="1:6" x14ac:dyDescent="0.25">
      <c r="C1059" s="1">
        <v>1</v>
      </c>
      <c r="D1059" s="1">
        <v>2</v>
      </c>
      <c r="E1059" s="1">
        <v>3</v>
      </c>
    </row>
    <row r="1060" spans="1:6" x14ac:dyDescent="0.25">
      <c r="C1060" s="1" t="s">
        <v>125</v>
      </c>
    </row>
    <row r="1061" spans="1:6" x14ac:dyDescent="0.25">
      <c r="C1061" s="1" t="s">
        <v>533</v>
      </c>
      <c r="D1061" s="1" t="s">
        <v>534</v>
      </c>
      <c r="E1061" s="1" t="s">
        <v>535</v>
      </c>
    </row>
    <row r="1062" spans="1:6" x14ac:dyDescent="0.25">
      <c r="A1062" s="1" t="s">
        <v>1371</v>
      </c>
      <c r="B1062" s="1" t="s">
        <v>1220</v>
      </c>
      <c r="C1062" s="1" t="s">
        <v>1121</v>
      </c>
      <c r="D1062" s="1">
        <v>530</v>
      </c>
      <c r="E1062" s="1">
        <v>1803</v>
      </c>
    </row>
    <row r="1063" spans="1:6" x14ac:dyDescent="0.25">
      <c r="A1063" s="1" t="s">
        <v>1470</v>
      </c>
      <c r="B1063" s="1">
        <v>110</v>
      </c>
      <c r="C1063" s="1">
        <v>19892</v>
      </c>
      <c r="D1063" s="1">
        <v>1139</v>
      </c>
      <c r="E1063" s="1">
        <v>3874</v>
      </c>
    </row>
    <row r="1064" spans="1:6" x14ac:dyDescent="0.25">
      <c r="A1064" s="1" t="s">
        <v>1562</v>
      </c>
      <c r="B1064" s="1" t="s">
        <v>1222</v>
      </c>
      <c r="C1064" s="1">
        <v>26498</v>
      </c>
      <c r="D1064" s="1">
        <v>2336</v>
      </c>
      <c r="E1064" s="1">
        <v>8369</v>
      </c>
    </row>
    <row r="1065" spans="1:6" x14ac:dyDescent="0.25">
      <c r="A1065" s="1" t="s">
        <v>1644</v>
      </c>
      <c r="B1065" s="1">
        <v>330</v>
      </c>
      <c r="C1065" s="1" t="s">
        <v>1121</v>
      </c>
      <c r="D1065" s="1">
        <v>4655</v>
      </c>
      <c r="E1065" s="1">
        <v>13778</v>
      </c>
    </row>
    <row r="1066" spans="1:6" x14ac:dyDescent="0.25">
      <c r="A1066" s="1" t="s">
        <v>1723</v>
      </c>
      <c r="B1066" s="1">
        <v>500</v>
      </c>
      <c r="C1066" s="1" t="s">
        <v>1121</v>
      </c>
      <c r="D1066" s="1">
        <v>5200</v>
      </c>
      <c r="E1066" s="1">
        <v>15889</v>
      </c>
    </row>
    <row r="1068" spans="1:6" x14ac:dyDescent="0.25">
      <c r="A1068" s="1" t="s">
        <v>4</v>
      </c>
      <c r="B1068" s="1" t="s">
        <v>536</v>
      </c>
      <c r="C1068" s="1" t="s">
        <v>2003</v>
      </c>
    </row>
    <row r="1069" spans="1:6" x14ac:dyDescent="0.25">
      <c r="C1069" s="1">
        <v>1</v>
      </c>
      <c r="D1069" s="1">
        <v>2</v>
      </c>
      <c r="E1069" s="1">
        <v>3</v>
      </c>
      <c r="F1069" s="1">
        <v>4</v>
      </c>
    </row>
    <row r="1070" spans="1:6" x14ac:dyDescent="0.25">
      <c r="C1070" s="1" t="s">
        <v>5</v>
      </c>
    </row>
    <row r="1071" spans="1:6" x14ac:dyDescent="0.25">
      <c r="C1071" s="1" t="s">
        <v>376</v>
      </c>
      <c r="D1071" s="1">
        <v>220</v>
      </c>
      <c r="E1071" s="1">
        <v>330</v>
      </c>
      <c r="F1071" s="1" t="s">
        <v>1300</v>
      </c>
    </row>
    <row r="1072" spans="1:6" x14ac:dyDescent="0.25">
      <c r="A1072" s="1" t="s">
        <v>1372</v>
      </c>
      <c r="B1072" s="1" t="s">
        <v>1135</v>
      </c>
      <c r="C1072" s="1">
        <v>32718</v>
      </c>
      <c r="D1072" s="1">
        <v>32718</v>
      </c>
      <c r="E1072" s="1">
        <v>37863</v>
      </c>
      <c r="F1072" s="1">
        <v>40321</v>
      </c>
    </row>
    <row r="1073" spans="1:6" x14ac:dyDescent="0.25">
      <c r="A1073" s="1" t="s">
        <v>1471</v>
      </c>
      <c r="B1073" s="1" t="s">
        <v>537</v>
      </c>
      <c r="C1073" s="1">
        <v>54337</v>
      </c>
      <c r="D1073" s="1">
        <v>60482</v>
      </c>
      <c r="E1073" s="1">
        <v>90473</v>
      </c>
      <c r="F1073" s="1">
        <v>121347</v>
      </c>
    </row>
    <row r="1074" spans="1:6" x14ac:dyDescent="0.25">
      <c r="A1074" s="1" t="s">
        <v>1563</v>
      </c>
      <c r="B1074" s="1" t="s">
        <v>538</v>
      </c>
      <c r="C1074" s="1">
        <v>75957</v>
      </c>
      <c r="D1074" s="1">
        <v>89282</v>
      </c>
      <c r="E1074" s="1">
        <v>143082</v>
      </c>
      <c r="F1074" s="1">
        <v>202373</v>
      </c>
    </row>
    <row r="1076" spans="1:6" x14ac:dyDescent="0.25">
      <c r="A1076" s="1" t="s">
        <v>4</v>
      </c>
      <c r="B1076" s="1" t="s">
        <v>539</v>
      </c>
      <c r="C1076" s="1" t="s">
        <v>2003</v>
      </c>
    </row>
    <row r="1077" spans="1:6" x14ac:dyDescent="0.25">
      <c r="C1077" s="1">
        <v>1</v>
      </c>
      <c r="D1077" s="1">
        <v>2</v>
      </c>
      <c r="E1077" s="1">
        <v>3</v>
      </c>
    </row>
    <row r="1078" spans="1:6" x14ac:dyDescent="0.25">
      <c r="C1078" s="1" t="s">
        <v>5</v>
      </c>
    </row>
    <row r="1079" spans="1:6" x14ac:dyDescent="0.25">
      <c r="C1079" s="1">
        <v>330</v>
      </c>
      <c r="D1079" s="1">
        <v>500</v>
      </c>
      <c r="E1079" s="1">
        <v>750</v>
      </c>
    </row>
    <row r="1080" spans="1:6" x14ac:dyDescent="0.25">
      <c r="A1080" s="1" t="s">
        <v>1373</v>
      </c>
      <c r="B1080" s="1">
        <v>700</v>
      </c>
      <c r="C1080" s="1">
        <v>10594</v>
      </c>
      <c r="D1080" s="1">
        <v>11690</v>
      </c>
      <c r="E1080" s="1">
        <v>14796</v>
      </c>
    </row>
    <row r="1081" spans="1:6" x14ac:dyDescent="0.25">
      <c r="A1081" s="1" t="s">
        <v>1472</v>
      </c>
      <c r="B1081" s="1">
        <v>1200</v>
      </c>
      <c r="C1081" s="1">
        <v>16125</v>
      </c>
      <c r="D1081" s="1">
        <v>17793</v>
      </c>
      <c r="E1081" s="1">
        <v>22519</v>
      </c>
    </row>
    <row r="1083" spans="1:6" x14ac:dyDescent="0.25">
      <c r="A1083" s="1" t="s">
        <v>4</v>
      </c>
      <c r="B1083" s="1" t="s">
        <v>539</v>
      </c>
      <c r="C1083" s="1" t="s">
        <v>2003</v>
      </c>
    </row>
    <row r="1084" spans="1:6" x14ac:dyDescent="0.25">
      <c r="C1084" s="1">
        <v>1</v>
      </c>
      <c r="D1084" s="1">
        <v>2</v>
      </c>
      <c r="E1084" s="1">
        <v>3</v>
      </c>
    </row>
    <row r="1085" spans="1:6" x14ac:dyDescent="0.25">
      <c r="C1085" s="1" t="s">
        <v>5</v>
      </c>
    </row>
    <row r="1086" spans="1:6" x14ac:dyDescent="0.25">
      <c r="C1086" s="1">
        <v>330</v>
      </c>
      <c r="D1086" s="1">
        <v>500</v>
      </c>
      <c r="E1086" s="1">
        <v>750</v>
      </c>
    </row>
    <row r="1087" spans="1:6" x14ac:dyDescent="0.25">
      <c r="A1087" s="1" t="s">
        <v>1374</v>
      </c>
      <c r="B1087" s="1">
        <v>325</v>
      </c>
      <c r="C1087" s="1">
        <v>8696</v>
      </c>
      <c r="D1087" s="1">
        <v>9595</v>
      </c>
      <c r="E1087" s="1">
        <v>12144</v>
      </c>
    </row>
    <row r="1088" spans="1:6" x14ac:dyDescent="0.25">
      <c r="A1088" s="1" t="s">
        <v>1473</v>
      </c>
      <c r="B1088" s="1">
        <v>720</v>
      </c>
      <c r="C1088" s="1">
        <v>16096</v>
      </c>
      <c r="D1088" s="1">
        <v>17761</v>
      </c>
      <c r="E1088" s="1">
        <v>22478</v>
      </c>
    </row>
    <row r="1090" spans="1:7" x14ac:dyDescent="0.25">
      <c r="A1090" s="1" t="s">
        <v>4</v>
      </c>
      <c r="B1090" s="1" t="s">
        <v>540</v>
      </c>
      <c r="C1090" s="1" t="s">
        <v>2003</v>
      </c>
    </row>
    <row r="1091" spans="1:7" x14ac:dyDescent="0.25">
      <c r="C1091" s="1">
        <v>1</v>
      </c>
      <c r="D1091" s="1">
        <v>2</v>
      </c>
      <c r="E1091" s="1">
        <v>3</v>
      </c>
    </row>
    <row r="1092" spans="1:7" x14ac:dyDescent="0.25">
      <c r="C1092" s="1" t="s">
        <v>541</v>
      </c>
    </row>
    <row r="1093" spans="1:7" x14ac:dyDescent="0.25">
      <c r="C1093" s="1">
        <v>24</v>
      </c>
      <c r="D1093" s="1">
        <v>36</v>
      </c>
      <c r="E1093" s="1">
        <v>48</v>
      </c>
    </row>
    <row r="1094" spans="1:7" x14ac:dyDescent="0.25">
      <c r="A1094" s="1" t="s">
        <v>1375</v>
      </c>
      <c r="B1094" s="1">
        <v>62</v>
      </c>
      <c r="C1094" s="1">
        <v>519</v>
      </c>
      <c r="D1094" s="1">
        <v>559</v>
      </c>
      <c r="E1094" s="1">
        <v>645</v>
      </c>
    </row>
    <row r="1095" spans="1:7" x14ac:dyDescent="0.25">
      <c r="A1095" s="1" t="s">
        <v>1474</v>
      </c>
      <c r="B1095" s="1">
        <v>83</v>
      </c>
      <c r="C1095" s="1">
        <v>561</v>
      </c>
      <c r="D1095" s="1">
        <v>670</v>
      </c>
      <c r="E1095" s="1">
        <v>677</v>
      </c>
    </row>
    <row r="1096" spans="1:7" x14ac:dyDescent="0.25">
      <c r="A1096" s="1" t="s">
        <v>1564</v>
      </c>
      <c r="B1096" s="1">
        <v>114</v>
      </c>
      <c r="C1096" s="1">
        <v>669</v>
      </c>
      <c r="D1096" s="1">
        <v>711</v>
      </c>
      <c r="E1096" s="1">
        <v>788</v>
      </c>
    </row>
    <row r="1097" spans="1:7" x14ac:dyDescent="0.25">
      <c r="A1097" s="1" t="s">
        <v>1645</v>
      </c>
      <c r="B1097" s="1">
        <v>155</v>
      </c>
      <c r="C1097" s="1">
        <v>754</v>
      </c>
      <c r="D1097" s="1">
        <v>776</v>
      </c>
      <c r="E1097" s="1">
        <v>848</v>
      </c>
    </row>
    <row r="1098" spans="1:7" x14ac:dyDescent="0.25">
      <c r="A1098" s="1" t="s">
        <v>1724</v>
      </c>
      <c r="B1098" s="1">
        <v>188</v>
      </c>
      <c r="C1098" s="1">
        <v>825</v>
      </c>
      <c r="D1098" s="1">
        <v>855</v>
      </c>
      <c r="E1098" s="1">
        <v>902</v>
      </c>
    </row>
    <row r="1099" spans="1:7" x14ac:dyDescent="0.25">
      <c r="A1099" s="1" t="s">
        <v>1802</v>
      </c>
      <c r="B1099" s="1">
        <v>233</v>
      </c>
      <c r="C1099" s="1">
        <v>902</v>
      </c>
      <c r="D1099" s="1">
        <v>917</v>
      </c>
      <c r="E1099" s="1">
        <v>932</v>
      </c>
    </row>
    <row r="1100" spans="1:7" x14ac:dyDescent="0.25">
      <c r="A1100" s="1" t="s">
        <v>1870</v>
      </c>
      <c r="B1100" s="1">
        <v>372</v>
      </c>
      <c r="C1100" s="1">
        <v>1151</v>
      </c>
      <c r="D1100" s="1">
        <v>1281</v>
      </c>
      <c r="E1100" s="1">
        <v>1411</v>
      </c>
    </row>
    <row r="1101" spans="1:7" x14ac:dyDescent="0.25">
      <c r="A1101" s="1" t="s">
        <v>1929</v>
      </c>
      <c r="B1101" s="1">
        <v>624</v>
      </c>
      <c r="C1101" s="1">
        <v>2512</v>
      </c>
      <c r="D1101" s="1">
        <v>2743</v>
      </c>
      <c r="E1101" s="1">
        <v>2973</v>
      </c>
    </row>
    <row r="1103" spans="1:7" x14ac:dyDescent="0.25">
      <c r="A1103" s="1" t="s">
        <v>4</v>
      </c>
      <c r="B1103" s="1" t="s">
        <v>541</v>
      </c>
      <c r="C1103" s="1" t="s">
        <v>2003</v>
      </c>
    </row>
    <row r="1104" spans="1:7" x14ac:dyDescent="0.25">
      <c r="C1104" s="1">
        <v>1</v>
      </c>
      <c r="D1104" s="1">
        <v>2</v>
      </c>
      <c r="E1104" s="1">
        <v>3</v>
      </c>
      <c r="F1104" s="1">
        <v>4</v>
      </c>
      <c r="G1104" s="1">
        <v>5</v>
      </c>
    </row>
    <row r="1105" spans="1:7" x14ac:dyDescent="0.25">
      <c r="C1105" s="1" t="s">
        <v>542</v>
      </c>
    </row>
    <row r="1106" spans="1:7" x14ac:dyDescent="0.25">
      <c r="C1106" s="1">
        <v>20</v>
      </c>
      <c r="D1106" s="1">
        <v>25</v>
      </c>
      <c r="E1106" s="1">
        <v>30</v>
      </c>
      <c r="F1106" s="1">
        <v>35</v>
      </c>
      <c r="G1106" s="1">
        <v>40</v>
      </c>
    </row>
    <row r="1107" spans="1:7" x14ac:dyDescent="0.25">
      <c r="A1107" s="1" t="s">
        <v>1376</v>
      </c>
      <c r="B1107" s="1">
        <v>8</v>
      </c>
      <c r="C1107" s="1">
        <v>213</v>
      </c>
      <c r="D1107" s="1">
        <v>279</v>
      </c>
      <c r="E1107" s="1">
        <v>292</v>
      </c>
      <c r="F1107" s="1">
        <v>317</v>
      </c>
      <c r="G1107" s="1">
        <v>330</v>
      </c>
    </row>
    <row r="1108" spans="1:7" x14ac:dyDescent="0.25">
      <c r="A1108" s="1" t="s">
        <v>1475</v>
      </c>
      <c r="B1108" s="1">
        <v>16</v>
      </c>
      <c r="C1108" s="1">
        <v>219</v>
      </c>
      <c r="D1108" s="1">
        <v>286</v>
      </c>
      <c r="E1108" s="1">
        <v>300</v>
      </c>
      <c r="F1108" s="1">
        <v>325</v>
      </c>
      <c r="G1108" s="1">
        <v>339</v>
      </c>
    </row>
    <row r="1109" spans="1:7" x14ac:dyDescent="0.25">
      <c r="A1109" s="1" t="s">
        <v>1565</v>
      </c>
      <c r="B1109" s="1">
        <v>24</v>
      </c>
      <c r="C1109" s="1">
        <v>238</v>
      </c>
      <c r="D1109" s="1">
        <v>305</v>
      </c>
      <c r="E1109" s="1">
        <v>313</v>
      </c>
      <c r="F1109" s="1">
        <v>339</v>
      </c>
      <c r="G1109" s="1">
        <v>356</v>
      </c>
    </row>
    <row r="1110" spans="1:7" x14ac:dyDescent="0.25">
      <c r="A1110" s="1" t="s">
        <v>1646</v>
      </c>
      <c r="B1110" s="1">
        <v>32</v>
      </c>
      <c r="C1110" s="1">
        <v>244</v>
      </c>
      <c r="D1110" s="1">
        <v>312</v>
      </c>
      <c r="E1110" s="1">
        <v>322</v>
      </c>
      <c r="F1110" s="1">
        <v>349</v>
      </c>
      <c r="G1110" s="1">
        <v>364</v>
      </c>
    </row>
    <row r="1111" spans="1:7" x14ac:dyDescent="0.25">
      <c r="A1111" s="1" t="s">
        <v>1725</v>
      </c>
      <c r="B1111" s="1">
        <v>40</v>
      </c>
      <c r="C1111" s="1">
        <v>251</v>
      </c>
      <c r="D1111" s="1">
        <v>318</v>
      </c>
      <c r="E1111" s="1">
        <v>330</v>
      </c>
      <c r="F1111" s="1">
        <v>357</v>
      </c>
      <c r="G1111" s="1">
        <v>372</v>
      </c>
    </row>
    <row r="1112" spans="1:7" x14ac:dyDescent="0.25">
      <c r="A1112" s="1" t="s">
        <v>1803</v>
      </c>
      <c r="B1112" s="1">
        <v>48</v>
      </c>
      <c r="C1112" s="1">
        <v>257</v>
      </c>
      <c r="D1112" s="1">
        <v>336</v>
      </c>
      <c r="E1112" s="1">
        <v>363</v>
      </c>
      <c r="F1112" s="1">
        <v>383</v>
      </c>
      <c r="G1112" s="1">
        <v>402</v>
      </c>
    </row>
    <row r="1114" spans="1:7" x14ac:dyDescent="0.25">
      <c r="A1114" s="1" t="s">
        <v>4</v>
      </c>
      <c r="B1114" s="1" t="s">
        <v>541</v>
      </c>
      <c r="C1114" s="1" t="s">
        <v>2003</v>
      </c>
    </row>
    <row r="1115" spans="1:7" x14ac:dyDescent="0.25">
      <c r="C1115" s="1">
        <v>1</v>
      </c>
      <c r="D1115" s="1">
        <v>2</v>
      </c>
      <c r="E1115" s="1">
        <v>3</v>
      </c>
    </row>
    <row r="1116" spans="1:7" x14ac:dyDescent="0.25">
      <c r="C1116" s="1" t="s">
        <v>542</v>
      </c>
    </row>
    <row r="1117" spans="1:7" x14ac:dyDescent="0.25">
      <c r="C1117" s="1">
        <v>4</v>
      </c>
      <c r="D1117" s="1">
        <v>15</v>
      </c>
      <c r="E1117" s="1">
        <v>20</v>
      </c>
    </row>
    <row r="1118" spans="1:7" x14ac:dyDescent="0.25">
      <c r="A1118" s="1" t="s">
        <v>1377</v>
      </c>
      <c r="B1118" s="1">
        <v>8</v>
      </c>
      <c r="C1118" s="1">
        <v>223</v>
      </c>
      <c r="D1118" s="1">
        <v>239</v>
      </c>
      <c r="E1118" s="1">
        <v>244</v>
      </c>
    </row>
    <row r="1119" spans="1:7" x14ac:dyDescent="0.25">
      <c r="A1119" s="1" t="s">
        <v>1476</v>
      </c>
      <c r="B1119" s="1">
        <v>16</v>
      </c>
      <c r="C1119" s="1">
        <v>229</v>
      </c>
      <c r="D1119" s="1">
        <v>246</v>
      </c>
      <c r="E1119" s="1">
        <v>251</v>
      </c>
    </row>
    <row r="1120" spans="1:7" x14ac:dyDescent="0.25">
      <c r="A1120" s="1" t="s">
        <v>1566</v>
      </c>
      <c r="B1120" s="1">
        <v>24</v>
      </c>
      <c r="C1120" s="1">
        <v>235</v>
      </c>
      <c r="D1120" s="1">
        <v>252</v>
      </c>
      <c r="E1120" s="1">
        <v>257</v>
      </c>
    </row>
    <row r="1121" spans="1:5" x14ac:dyDescent="0.25">
      <c r="A1121" s="1" t="s">
        <v>1647</v>
      </c>
      <c r="B1121" s="1">
        <v>32</v>
      </c>
      <c r="C1121" s="1">
        <v>241</v>
      </c>
      <c r="D1121" s="1">
        <v>258</v>
      </c>
      <c r="E1121" s="1">
        <v>262</v>
      </c>
    </row>
    <row r="1122" spans="1:5" x14ac:dyDescent="0.25">
      <c r="A1122" s="1" t="s">
        <v>1726</v>
      </c>
      <c r="B1122" s="1">
        <v>40</v>
      </c>
      <c r="C1122" s="1">
        <v>253</v>
      </c>
      <c r="D1122" s="1">
        <v>266</v>
      </c>
      <c r="E1122" s="1">
        <v>277</v>
      </c>
    </row>
    <row r="1123" spans="1:5" x14ac:dyDescent="0.25">
      <c r="A1123" s="1" t="s">
        <v>1804</v>
      </c>
      <c r="B1123" s="1">
        <v>48</v>
      </c>
      <c r="C1123" s="1">
        <v>259</v>
      </c>
      <c r="D1123" s="1">
        <v>272</v>
      </c>
      <c r="E1123" s="1">
        <v>283</v>
      </c>
    </row>
    <row r="1125" spans="1:5" x14ac:dyDescent="0.25">
      <c r="A1125" s="1" t="s">
        <v>4</v>
      </c>
      <c r="B1125" s="1" t="s">
        <v>541</v>
      </c>
      <c r="C1125" s="1" t="s">
        <v>2003</v>
      </c>
    </row>
    <row r="1126" spans="1:5" x14ac:dyDescent="0.25">
      <c r="C1126" s="1">
        <v>1</v>
      </c>
      <c r="D1126" s="1">
        <v>2</v>
      </c>
      <c r="E1126" s="1">
        <v>3</v>
      </c>
    </row>
    <row r="1127" spans="1:5" x14ac:dyDescent="0.25">
      <c r="C1127" s="1" t="s">
        <v>542</v>
      </c>
    </row>
    <row r="1128" spans="1:5" x14ac:dyDescent="0.25">
      <c r="C1128" s="1">
        <v>4</v>
      </c>
      <c r="D1128" s="1">
        <v>15</v>
      </c>
      <c r="E1128" s="1">
        <v>20</v>
      </c>
    </row>
    <row r="1129" spans="1:5" x14ac:dyDescent="0.25">
      <c r="A1129" s="1" t="s">
        <v>1378</v>
      </c>
      <c r="B1129" s="1">
        <v>8</v>
      </c>
      <c r="C1129" s="1">
        <v>356</v>
      </c>
      <c r="D1129" s="1">
        <v>372</v>
      </c>
      <c r="E1129" s="1">
        <v>377</v>
      </c>
    </row>
    <row r="1130" spans="1:5" x14ac:dyDescent="0.25">
      <c r="A1130" s="1" t="s">
        <v>1477</v>
      </c>
      <c r="B1130" s="1">
        <v>16</v>
      </c>
      <c r="C1130" s="1">
        <v>363</v>
      </c>
      <c r="D1130" s="1">
        <v>379</v>
      </c>
      <c r="E1130" s="1">
        <v>384</v>
      </c>
    </row>
    <row r="1131" spans="1:5" x14ac:dyDescent="0.25">
      <c r="A1131" s="1" t="s">
        <v>1567</v>
      </c>
      <c r="B1131" s="1">
        <v>24</v>
      </c>
      <c r="C1131" s="1">
        <v>368</v>
      </c>
      <c r="D1131" s="1">
        <v>385</v>
      </c>
      <c r="E1131" s="1">
        <v>390</v>
      </c>
    </row>
    <row r="1132" spans="1:5" x14ac:dyDescent="0.25">
      <c r="A1132" s="1" t="s">
        <v>1648</v>
      </c>
      <c r="B1132" s="1">
        <v>32</v>
      </c>
      <c r="C1132" s="1">
        <v>374</v>
      </c>
      <c r="D1132" s="1">
        <v>391</v>
      </c>
      <c r="E1132" s="1">
        <v>395</v>
      </c>
    </row>
    <row r="1133" spans="1:5" x14ac:dyDescent="0.25">
      <c r="A1133" s="1" t="s">
        <v>1727</v>
      </c>
      <c r="B1133" s="1">
        <v>40</v>
      </c>
      <c r="C1133" s="1">
        <v>386</v>
      </c>
      <c r="D1133" s="1">
        <v>399</v>
      </c>
      <c r="E1133" s="1">
        <v>410</v>
      </c>
    </row>
    <row r="1134" spans="1:5" x14ac:dyDescent="0.25">
      <c r="A1134" s="1" t="s">
        <v>1805</v>
      </c>
      <c r="B1134" s="1">
        <v>48</v>
      </c>
      <c r="C1134" s="1">
        <v>392</v>
      </c>
      <c r="D1134" s="1">
        <v>405</v>
      </c>
      <c r="E1134" s="1">
        <v>416</v>
      </c>
    </row>
    <row r="1136" spans="1:5" x14ac:dyDescent="0.25">
      <c r="A1136" s="1" t="s">
        <v>2004</v>
      </c>
      <c r="B1136" s="1" t="s">
        <v>36</v>
      </c>
    </row>
    <row r="1137" spans="1:4" x14ac:dyDescent="0.25">
      <c r="A1137" s="1" t="s">
        <v>543</v>
      </c>
      <c r="B1137" s="1">
        <v>19400</v>
      </c>
    </row>
    <row r="1139" spans="1:4" x14ac:dyDescent="0.25">
      <c r="A1139" s="1" t="s">
        <v>4</v>
      </c>
      <c r="B1139" s="1" t="s">
        <v>36</v>
      </c>
    </row>
    <row r="1140" spans="1:4" x14ac:dyDescent="0.25">
      <c r="A1140" s="1" t="s">
        <v>544</v>
      </c>
      <c r="B1140" s="1">
        <v>367</v>
      </c>
    </row>
    <row r="1142" spans="1:4" x14ac:dyDescent="0.25">
      <c r="A1142" s="1" t="s">
        <v>4</v>
      </c>
      <c r="B1142" s="1" t="s">
        <v>125</v>
      </c>
      <c r="C1142" s="1" t="s">
        <v>5</v>
      </c>
      <c r="D1142" s="1" t="s">
        <v>36</v>
      </c>
    </row>
    <row r="1143" spans="1:4" x14ac:dyDescent="0.25">
      <c r="A1143" s="1" t="s">
        <v>545</v>
      </c>
      <c r="B1143" s="1" t="s">
        <v>546</v>
      </c>
      <c r="C1143" s="1" t="s">
        <v>1148</v>
      </c>
      <c r="D1143" s="1">
        <v>184</v>
      </c>
    </row>
    <row r="1144" spans="1:4" x14ac:dyDescent="0.25">
      <c r="A1144" s="1" t="s">
        <v>547</v>
      </c>
      <c r="B1144" s="1" t="s">
        <v>546</v>
      </c>
      <c r="C1144" s="1">
        <v>35</v>
      </c>
      <c r="D1144" s="1">
        <v>1359</v>
      </c>
    </row>
    <row r="1145" spans="1:4" x14ac:dyDescent="0.25">
      <c r="A1145" s="1" t="s">
        <v>548</v>
      </c>
      <c r="B1145" s="1" t="s">
        <v>546</v>
      </c>
      <c r="C1145" s="1">
        <v>110</v>
      </c>
      <c r="D1145" s="1">
        <v>1822</v>
      </c>
    </row>
    <row r="1146" spans="1:4" x14ac:dyDescent="0.25">
      <c r="A1146" s="1" t="s">
        <v>549</v>
      </c>
      <c r="B1146" s="1" t="s">
        <v>546</v>
      </c>
      <c r="C1146" s="1">
        <v>220</v>
      </c>
      <c r="D1146" s="1">
        <v>2344</v>
      </c>
    </row>
    <row r="1147" spans="1:4" x14ac:dyDescent="0.25">
      <c r="A1147" s="1" t="s">
        <v>550</v>
      </c>
      <c r="B1147" s="1" t="s">
        <v>546</v>
      </c>
      <c r="C1147" s="1">
        <v>330</v>
      </c>
      <c r="D1147" s="1">
        <v>2792</v>
      </c>
    </row>
    <row r="1148" spans="1:4" x14ac:dyDescent="0.25">
      <c r="A1148" s="1" t="s">
        <v>551</v>
      </c>
      <c r="B1148" s="1" t="s">
        <v>546</v>
      </c>
      <c r="C1148" s="1">
        <v>500</v>
      </c>
      <c r="D1148" s="1">
        <v>3233</v>
      </c>
    </row>
    <row r="1149" spans="1:4" x14ac:dyDescent="0.25">
      <c r="A1149" s="1" t="s">
        <v>552</v>
      </c>
      <c r="B1149" s="1" t="s">
        <v>546</v>
      </c>
      <c r="C1149" s="1">
        <v>750</v>
      </c>
      <c r="D1149" s="1">
        <v>4482</v>
      </c>
    </row>
    <row r="1150" spans="1:4" x14ac:dyDescent="0.25">
      <c r="A1150" s="1" t="s">
        <v>553</v>
      </c>
      <c r="B1150" s="1" t="s">
        <v>554</v>
      </c>
      <c r="C1150" s="1" t="s">
        <v>555</v>
      </c>
      <c r="D1150" s="1">
        <v>220</v>
      </c>
    </row>
    <row r="1151" spans="1:4" x14ac:dyDescent="0.25">
      <c r="A1151" s="1" t="s">
        <v>556</v>
      </c>
      <c r="B1151" s="1" t="s">
        <v>554</v>
      </c>
      <c r="C1151" s="1" t="s">
        <v>557</v>
      </c>
      <c r="D1151" s="1">
        <v>367</v>
      </c>
    </row>
    <row r="1153" spans="1:4" x14ac:dyDescent="0.25">
      <c r="A1153" s="1" t="s">
        <v>2004</v>
      </c>
      <c r="B1153" s="1" t="s">
        <v>5</v>
      </c>
      <c r="C1153" s="1" t="s">
        <v>36</v>
      </c>
    </row>
    <row r="1154" spans="1:4" x14ac:dyDescent="0.25">
      <c r="A1154" s="1" t="s">
        <v>558</v>
      </c>
      <c r="B1154" s="1" t="s">
        <v>138</v>
      </c>
      <c r="C1154" s="1">
        <v>15</v>
      </c>
    </row>
    <row r="1155" spans="1:4" x14ac:dyDescent="0.25">
      <c r="A1155" s="1" t="s">
        <v>559</v>
      </c>
      <c r="B1155" s="1" t="s">
        <v>560</v>
      </c>
      <c r="C1155" s="1">
        <v>25</v>
      </c>
    </row>
    <row r="1157" spans="1:4" x14ac:dyDescent="0.25">
      <c r="A1157" s="1" t="s">
        <v>4</v>
      </c>
      <c r="B1157" s="1" t="s">
        <v>561</v>
      </c>
      <c r="C1157" s="1" t="s">
        <v>562</v>
      </c>
    </row>
    <row r="1158" spans="1:4" x14ac:dyDescent="0.25">
      <c r="A1158" s="1" t="s">
        <v>563</v>
      </c>
      <c r="B1158" s="1" t="s">
        <v>564</v>
      </c>
      <c r="C1158" s="1">
        <v>7235</v>
      </c>
    </row>
    <row r="1159" spans="1:4" x14ac:dyDescent="0.25">
      <c r="A1159" s="1" t="s">
        <v>565</v>
      </c>
      <c r="B1159" s="1" t="s">
        <v>566</v>
      </c>
      <c r="C1159" s="1">
        <v>29099</v>
      </c>
    </row>
    <row r="1160" spans="1:4" x14ac:dyDescent="0.25">
      <c r="A1160" s="1" t="s">
        <v>567</v>
      </c>
      <c r="B1160" s="1" t="s">
        <v>568</v>
      </c>
      <c r="C1160" s="1">
        <v>65787</v>
      </c>
    </row>
    <row r="1161" spans="1:4" x14ac:dyDescent="0.25">
      <c r="A1161" s="1" t="s">
        <v>569</v>
      </c>
      <c r="B1161" s="1" t="s">
        <v>570</v>
      </c>
      <c r="C1161" s="1">
        <v>139797</v>
      </c>
    </row>
    <row r="1162" spans="1:4" x14ac:dyDescent="0.25">
      <c r="A1162" s="1" t="s">
        <v>571</v>
      </c>
      <c r="B1162" s="1" t="s">
        <v>572</v>
      </c>
      <c r="C1162" s="1">
        <v>154194</v>
      </c>
    </row>
    <row r="1163" spans="1:4" x14ac:dyDescent="0.25">
      <c r="A1163" s="1" t="s">
        <v>573</v>
      </c>
      <c r="B1163" s="1" t="s">
        <v>574</v>
      </c>
      <c r="C1163" s="1">
        <v>160355</v>
      </c>
    </row>
    <row r="1164" spans="1:4" x14ac:dyDescent="0.25">
      <c r="A1164" s="1" t="s">
        <v>575</v>
      </c>
      <c r="B1164" s="1" t="s">
        <v>576</v>
      </c>
      <c r="C1164" s="1">
        <v>232478</v>
      </c>
    </row>
    <row r="1165" spans="1:4" x14ac:dyDescent="0.25">
      <c r="A1165" s="1" t="s">
        <v>577</v>
      </c>
      <c r="B1165" s="1" t="s">
        <v>578</v>
      </c>
      <c r="C1165" s="1">
        <v>364051</v>
      </c>
    </row>
    <row r="1167" spans="1:4" x14ac:dyDescent="0.25">
      <c r="A1167" s="1" t="s">
        <v>4</v>
      </c>
      <c r="B1167" s="1" t="s">
        <v>125</v>
      </c>
      <c r="C1167" s="1" t="s">
        <v>5</v>
      </c>
      <c r="D1167" s="1" t="s">
        <v>562</v>
      </c>
    </row>
    <row r="1168" spans="1:4" x14ac:dyDescent="0.25">
      <c r="A1168" s="1" t="s">
        <v>579</v>
      </c>
      <c r="B1168" s="1" t="s">
        <v>580</v>
      </c>
      <c r="C1168" s="1">
        <v>35</v>
      </c>
      <c r="D1168" s="1">
        <v>1392</v>
      </c>
    </row>
    <row r="1169" spans="1:4" x14ac:dyDescent="0.25">
      <c r="A1169" s="1" t="s">
        <v>581</v>
      </c>
      <c r="B1169" s="1" t="s">
        <v>580</v>
      </c>
      <c r="C1169" s="1" t="s">
        <v>1277</v>
      </c>
      <c r="D1169" s="1">
        <v>2320</v>
      </c>
    </row>
    <row r="1170" spans="1:4" x14ac:dyDescent="0.25">
      <c r="A1170" s="1" t="s">
        <v>582</v>
      </c>
      <c r="B1170" s="1" t="s">
        <v>580</v>
      </c>
      <c r="C1170" s="1">
        <v>330</v>
      </c>
      <c r="D1170" s="1">
        <v>2900</v>
      </c>
    </row>
    <row r="1171" spans="1:4" x14ac:dyDescent="0.25">
      <c r="A1171" s="1" t="s">
        <v>583</v>
      </c>
      <c r="B1171" s="1" t="s">
        <v>580</v>
      </c>
      <c r="C1171" s="1">
        <v>500</v>
      </c>
      <c r="D1171" s="1">
        <v>3479</v>
      </c>
    </row>
    <row r="1172" spans="1:4" x14ac:dyDescent="0.25">
      <c r="A1172" s="1" t="s">
        <v>584</v>
      </c>
      <c r="B1172" s="1" t="s">
        <v>580</v>
      </c>
      <c r="C1172" s="1">
        <v>750</v>
      </c>
      <c r="D1172" s="1">
        <v>5798</v>
      </c>
    </row>
    <row r="1173" spans="1:4" x14ac:dyDescent="0.25">
      <c r="A1173" s="1" t="s">
        <v>585</v>
      </c>
      <c r="B1173" s="1" t="s">
        <v>586</v>
      </c>
      <c r="C1173" s="1">
        <v>35</v>
      </c>
      <c r="D1173" s="1">
        <v>1360</v>
      </c>
    </row>
    <row r="1174" spans="1:4" x14ac:dyDescent="0.25">
      <c r="A1174" s="1" t="s">
        <v>587</v>
      </c>
      <c r="B1174" s="1" t="s">
        <v>259</v>
      </c>
      <c r="C1174" s="1" t="s">
        <v>1283</v>
      </c>
      <c r="D1174" s="1">
        <v>2900</v>
      </c>
    </row>
    <row r="1175" spans="1:4" x14ac:dyDescent="0.25">
      <c r="A1175" s="1" t="s">
        <v>588</v>
      </c>
      <c r="B1175" s="1" t="s">
        <v>259</v>
      </c>
      <c r="C1175" s="1">
        <v>500</v>
      </c>
      <c r="D1175" s="1">
        <v>3479</v>
      </c>
    </row>
    <row r="1176" spans="1:4" x14ac:dyDescent="0.25">
      <c r="A1176" s="1" t="s">
        <v>589</v>
      </c>
      <c r="B1176" s="1" t="s">
        <v>259</v>
      </c>
      <c r="C1176" s="1">
        <v>750</v>
      </c>
      <c r="D1176" s="1">
        <v>4639</v>
      </c>
    </row>
    <row r="1178" spans="1:4" x14ac:dyDescent="0.25">
      <c r="A1178" s="1" t="s">
        <v>4</v>
      </c>
      <c r="B1178" s="1" t="s">
        <v>5</v>
      </c>
      <c r="C1178" s="1" t="s">
        <v>590</v>
      </c>
      <c r="D1178" s="1" t="s">
        <v>562</v>
      </c>
    </row>
    <row r="1179" spans="1:4" x14ac:dyDescent="0.25">
      <c r="A1179" s="1" t="s">
        <v>591</v>
      </c>
      <c r="B1179" s="1" t="s">
        <v>138</v>
      </c>
      <c r="C1179" s="1">
        <v>1</v>
      </c>
      <c r="D1179" s="1">
        <v>165</v>
      </c>
    </row>
    <row r="1180" spans="1:4" x14ac:dyDescent="0.25">
      <c r="A1180" s="1" t="s">
        <v>592</v>
      </c>
      <c r="B1180" s="1" t="s">
        <v>1148</v>
      </c>
      <c r="C1180" s="1">
        <v>2</v>
      </c>
      <c r="D1180" s="1">
        <v>561</v>
      </c>
    </row>
    <row r="1181" spans="1:4" x14ac:dyDescent="0.25">
      <c r="A1181" s="1" t="s">
        <v>593</v>
      </c>
      <c r="B1181" s="1" t="s">
        <v>1148</v>
      </c>
      <c r="C1181" s="1">
        <v>5</v>
      </c>
      <c r="D1181" s="1">
        <v>561</v>
      </c>
    </row>
    <row r="1182" spans="1:4" x14ac:dyDescent="0.25">
      <c r="A1182" s="1" t="s">
        <v>594</v>
      </c>
      <c r="B1182" s="1" t="s">
        <v>1148</v>
      </c>
      <c r="C1182" s="1">
        <v>6</v>
      </c>
      <c r="D1182" s="1">
        <v>2319</v>
      </c>
    </row>
    <row r="1183" spans="1:4" x14ac:dyDescent="0.25">
      <c r="A1183" s="1" t="s">
        <v>595</v>
      </c>
      <c r="B1183" s="1">
        <v>35</v>
      </c>
      <c r="C1183" s="1">
        <v>1</v>
      </c>
      <c r="D1183" s="1">
        <v>971</v>
      </c>
    </row>
    <row r="1184" spans="1:4" x14ac:dyDescent="0.25">
      <c r="A1184" s="1" t="s">
        <v>596</v>
      </c>
      <c r="B1184" s="1">
        <v>35</v>
      </c>
      <c r="C1184" s="1">
        <v>2</v>
      </c>
      <c r="D1184" s="1">
        <v>3300</v>
      </c>
    </row>
    <row r="1185" spans="1:4" x14ac:dyDescent="0.25">
      <c r="A1185" s="1" t="s">
        <v>597</v>
      </c>
      <c r="B1185" s="1">
        <v>35</v>
      </c>
      <c r="C1185" s="1">
        <v>5</v>
      </c>
      <c r="D1185" s="1">
        <v>3300</v>
      </c>
    </row>
    <row r="1186" spans="1:4" x14ac:dyDescent="0.25">
      <c r="A1186" s="1" t="s">
        <v>598</v>
      </c>
      <c r="B1186" s="1">
        <v>35</v>
      </c>
      <c r="C1186" s="1">
        <v>10</v>
      </c>
      <c r="D1186" s="1">
        <v>6270</v>
      </c>
    </row>
    <row r="1187" spans="1:4" x14ac:dyDescent="0.25">
      <c r="A1187" s="1" t="s">
        <v>599</v>
      </c>
      <c r="B1187" s="1">
        <v>35</v>
      </c>
      <c r="C1187" s="1">
        <v>20</v>
      </c>
      <c r="D1187" s="1">
        <v>15006</v>
      </c>
    </row>
    <row r="1188" spans="1:4" x14ac:dyDescent="0.25">
      <c r="A1188" s="1" t="s">
        <v>600</v>
      </c>
      <c r="B1188" s="1">
        <v>35</v>
      </c>
      <c r="C1188" s="1">
        <v>40</v>
      </c>
      <c r="D1188" s="1">
        <v>25374</v>
      </c>
    </row>
    <row r="1189" spans="1:4" x14ac:dyDescent="0.25">
      <c r="A1189" s="1" t="s">
        <v>601</v>
      </c>
      <c r="B1189" s="1">
        <v>35</v>
      </c>
      <c r="C1189" s="1">
        <v>60</v>
      </c>
      <c r="D1189" s="1">
        <v>31566</v>
      </c>
    </row>
    <row r="1190" spans="1:4" x14ac:dyDescent="0.25">
      <c r="A1190" s="1" t="s">
        <v>602</v>
      </c>
      <c r="B1190" s="1" t="s">
        <v>603</v>
      </c>
      <c r="C1190" s="1">
        <v>1</v>
      </c>
      <c r="D1190" s="1">
        <v>1042</v>
      </c>
    </row>
    <row r="1191" spans="1:4" x14ac:dyDescent="0.25">
      <c r="A1191" s="1" t="s">
        <v>604</v>
      </c>
      <c r="B1191" s="1" t="s">
        <v>603</v>
      </c>
      <c r="C1191" s="1">
        <v>2</v>
      </c>
      <c r="D1191" s="1">
        <v>3544</v>
      </c>
    </row>
    <row r="1192" spans="1:4" x14ac:dyDescent="0.25">
      <c r="A1192" s="1" t="s">
        <v>605</v>
      </c>
      <c r="B1192" s="1" t="s">
        <v>603</v>
      </c>
      <c r="C1192" s="1">
        <v>5</v>
      </c>
      <c r="D1192" s="1">
        <v>3544</v>
      </c>
    </row>
    <row r="1193" spans="1:4" x14ac:dyDescent="0.25">
      <c r="A1193" s="1" t="s">
        <v>606</v>
      </c>
      <c r="B1193" s="1" t="s">
        <v>603</v>
      </c>
      <c r="C1193" s="1">
        <v>10</v>
      </c>
      <c r="D1193" s="1">
        <v>5500</v>
      </c>
    </row>
    <row r="1194" spans="1:4" x14ac:dyDescent="0.25">
      <c r="A1194" s="1" t="s">
        <v>607</v>
      </c>
      <c r="B1194" s="1" t="s">
        <v>603</v>
      </c>
      <c r="C1194" s="1">
        <v>30</v>
      </c>
      <c r="D1194" s="1">
        <v>23100</v>
      </c>
    </row>
    <row r="1195" spans="1:4" x14ac:dyDescent="0.25">
      <c r="A1195" s="1" t="s">
        <v>608</v>
      </c>
      <c r="B1195" s="1" t="s">
        <v>603</v>
      </c>
      <c r="C1195" s="1">
        <v>50</v>
      </c>
      <c r="D1195" s="1">
        <v>62913</v>
      </c>
    </row>
    <row r="1196" spans="1:4" x14ac:dyDescent="0.25">
      <c r="A1196" s="1" t="s">
        <v>609</v>
      </c>
      <c r="B1196" s="1" t="s">
        <v>603</v>
      </c>
      <c r="C1196" s="1">
        <v>100</v>
      </c>
      <c r="D1196" s="1">
        <v>79670</v>
      </c>
    </row>
    <row r="1197" spans="1:4" x14ac:dyDescent="0.25">
      <c r="A1197" s="1" t="s">
        <v>610</v>
      </c>
      <c r="B1197" s="1" t="s">
        <v>603</v>
      </c>
      <c r="C1197" s="1">
        <v>150</v>
      </c>
      <c r="D1197" s="1">
        <v>94108</v>
      </c>
    </row>
    <row r="1198" spans="1:4" x14ac:dyDescent="0.25">
      <c r="A1198" s="1" t="s">
        <v>611</v>
      </c>
      <c r="B1198" s="1">
        <v>220</v>
      </c>
      <c r="C1198" s="1">
        <v>1</v>
      </c>
      <c r="D1198" s="1">
        <v>6407</v>
      </c>
    </row>
    <row r="1199" spans="1:4" x14ac:dyDescent="0.25">
      <c r="A1199" s="1" t="s">
        <v>612</v>
      </c>
      <c r="B1199" s="1">
        <v>220</v>
      </c>
      <c r="C1199" s="1">
        <v>2</v>
      </c>
      <c r="D1199" s="1">
        <v>21785</v>
      </c>
    </row>
    <row r="1200" spans="1:4" x14ac:dyDescent="0.25">
      <c r="A1200" s="1" t="s">
        <v>613</v>
      </c>
      <c r="B1200" s="1">
        <v>220</v>
      </c>
      <c r="C1200" s="1">
        <v>5</v>
      </c>
      <c r="D1200" s="1">
        <v>21785</v>
      </c>
    </row>
    <row r="1201" spans="1:4" x14ac:dyDescent="0.25">
      <c r="A1201" s="1" t="s">
        <v>614</v>
      </c>
      <c r="B1201" s="1">
        <v>220</v>
      </c>
      <c r="C1201" s="1">
        <v>10</v>
      </c>
      <c r="D1201" s="1">
        <v>36960</v>
      </c>
    </row>
    <row r="1202" spans="1:4" x14ac:dyDescent="0.25">
      <c r="A1202" s="1" t="s">
        <v>615</v>
      </c>
      <c r="B1202" s="1">
        <v>220</v>
      </c>
      <c r="C1202" s="1">
        <v>30</v>
      </c>
      <c r="D1202" s="1">
        <v>56605</v>
      </c>
    </row>
    <row r="1203" spans="1:4" x14ac:dyDescent="0.25">
      <c r="A1203" s="1" t="s">
        <v>616</v>
      </c>
      <c r="B1203" s="1">
        <v>220</v>
      </c>
      <c r="C1203" s="1">
        <v>50</v>
      </c>
      <c r="D1203" s="1">
        <v>65233</v>
      </c>
    </row>
    <row r="1204" spans="1:4" x14ac:dyDescent="0.25">
      <c r="A1204" s="1" t="s">
        <v>617</v>
      </c>
      <c r="B1204" s="1">
        <v>220</v>
      </c>
      <c r="C1204" s="1">
        <v>100</v>
      </c>
      <c r="D1204" s="1">
        <v>88948</v>
      </c>
    </row>
    <row r="1205" spans="1:4" x14ac:dyDescent="0.25">
      <c r="A1205" s="1" t="s">
        <v>618</v>
      </c>
      <c r="B1205" s="1">
        <v>220</v>
      </c>
      <c r="C1205" s="1">
        <v>150</v>
      </c>
      <c r="D1205" s="1">
        <v>109996</v>
      </c>
    </row>
    <row r="1206" spans="1:4" x14ac:dyDescent="0.25">
      <c r="A1206" s="1" t="s">
        <v>619</v>
      </c>
      <c r="B1206" s="1">
        <v>220</v>
      </c>
      <c r="C1206" s="1">
        <v>250</v>
      </c>
      <c r="D1206" s="1">
        <v>137828</v>
      </c>
    </row>
    <row r="1207" spans="1:4" x14ac:dyDescent="0.25">
      <c r="A1207" s="1" t="s">
        <v>620</v>
      </c>
      <c r="B1207" s="1">
        <v>220</v>
      </c>
      <c r="C1207" s="1">
        <v>350</v>
      </c>
      <c r="D1207" s="1">
        <v>192959</v>
      </c>
    </row>
    <row r="1208" spans="1:4" x14ac:dyDescent="0.25">
      <c r="A1208" s="1" t="s">
        <v>621</v>
      </c>
      <c r="B1208" s="1">
        <v>220</v>
      </c>
      <c r="C1208" s="1">
        <v>450</v>
      </c>
      <c r="D1208" s="1">
        <v>248090</v>
      </c>
    </row>
    <row r="1209" spans="1:4" x14ac:dyDescent="0.25">
      <c r="A1209" s="1" t="s">
        <v>622</v>
      </c>
      <c r="B1209" s="1" t="s">
        <v>1292</v>
      </c>
      <c r="C1209" s="1">
        <v>1</v>
      </c>
      <c r="D1209" s="1">
        <v>8659</v>
      </c>
    </row>
    <row r="1210" spans="1:4" x14ac:dyDescent="0.25">
      <c r="A1210" s="1" t="s">
        <v>623</v>
      </c>
      <c r="B1210" s="1" t="s">
        <v>1292</v>
      </c>
      <c r="C1210" s="1">
        <v>2</v>
      </c>
      <c r="D1210" s="1">
        <v>29439</v>
      </c>
    </row>
    <row r="1211" spans="1:4" x14ac:dyDescent="0.25">
      <c r="A1211" s="1" t="s">
        <v>624</v>
      </c>
      <c r="B1211" s="1" t="s">
        <v>1292</v>
      </c>
      <c r="C1211" s="1">
        <v>5</v>
      </c>
      <c r="D1211" s="1">
        <v>29439</v>
      </c>
    </row>
    <row r="1212" spans="1:4" x14ac:dyDescent="0.25">
      <c r="A1212" s="1" t="s">
        <v>625</v>
      </c>
      <c r="B1212" s="1" t="s">
        <v>1292</v>
      </c>
      <c r="C1212" s="1">
        <v>30</v>
      </c>
      <c r="D1212" s="1">
        <v>76899</v>
      </c>
    </row>
    <row r="1213" spans="1:4" x14ac:dyDescent="0.25">
      <c r="A1213" s="1" t="s">
        <v>626</v>
      </c>
      <c r="B1213" s="1" t="s">
        <v>1292</v>
      </c>
      <c r="C1213" s="1">
        <v>50</v>
      </c>
      <c r="D1213" s="1">
        <v>116955</v>
      </c>
    </row>
    <row r="1214" spans="1:4" x14ac:dyDescent="0.25">
      <c r="A1214" s="1" t="s">
        <v>627</v>
      </c>
      <c r="B1214" s="1" t="s">
        <v>1292</v>
      </c>
      <c r="C1214" s="1">
        <v>100</v>
      </c>
      <c r="D1214" s="1">
        <v>155863</v>
      </c>
    </row>
    <row r="1215" spans="1:4" x14ac:dyDescent="0.25">
      <c r="A1215" s="1" t="s">
        <v>628</v>
      </c>
      <c r="B1215" s="1" t="s">
        <v>1292</v>
      </c>
      <c r="C1215" s="1">
        <v>200</v>
      </c>
      <c r="D1215" s="1">
        <v>208976</v>
      </c>
    </row>
    <row r="1216" spans="1:4" x14ac:dyDescent="0.25">
      <c r="A1216" s="1" t="s">
        <v>629</v>
      </c>
      <c r="B1216" s="1" t="s">
        <v>1292</v>
      </c>
      <c r="C1216" s="1">
        <v>400</v>
      </c>
      <c r="D1216" s="1">
        <v>279252</v>
      </c>
    </row>
    <row r="1217" spans="1:4" x14ac:dyDescent="0.25">
      <c r="A1217" s="1" t="s">
        <v>630</v>
      </c>
      <c r="B1217" s="1" t="s">
        <v>1292</v>
      </c>
      <c r="C1217" s="1">
        <v>600</v>
      </c>
      <c r="D1217" s="1">
        <v>331900</v>
      </c>
    </row>
    <row r="1218" spans="1:4" x14ac:dyDescent="0.25">
      <c r="A1218" s="1" t="s">
        <v>631</v>
      </c>
      <c r="B1218" s="1">
        <v>750</v>
      </c>
      <c r="C1218" s="1">
        <v>1</v>
      </c>
      <c r="D1218" s="1">
        <v>8863</v>
      </c>
    </row>
    <row r="1219" spans="1:4" x14ac:dyDescent="0.25">
      <c r="A1219" s="1" t="s">
        <v>632</v>
      </c>
      <c r="B1219" s="1">
        <v>750</v>
      </c>
      <c r="C1219" s="1">
        <v>2</v>
      </c>
      <c r="D1219" s="1">
        <v>30135</v>
      </c>
    </row>
    <row r="1220" spans="1:4" x14ac:dyDescent="0.25">
      <c r="A1220" s="1" t="s">
        <v>633</v>
      </c>
      <c r="B1220" s="1">
        <v>750</v>
      </c>
      <c r="C1220" s="1">
        <v>5</v>
      </c>
      <c r="D1220" s="1">
        <v>30135</v>
      </c>
    </row>
    <row r="1221" spans="1:4" x14ac:dyDescent="0.25">
      <c r="A1221" s="1" t="s">
        <v>634</v>
      </c>
      <c r="B1221" s="1">
        <v>750</v>
      </c>
      <c r="C1221" s="1">
        <v>50</v>
      </c>
      <c r="D1221" s="1">
        <v>81468</v>
      </c>
    </row>
    <row r="1222" spans="1:4" x14ac:dyDescent="0.25">
      <c r="A1222" s="1" t="s">
        <v>635</v>
      </c>
      <c r="B1222" s="1">
        <v>750</v>
      </c>
      <c r="C1222" s="1">
        <v>100</v>
      </c>
      <c r="D1222" s="1">
        <v>127102</v>
      </c>
    </row>
    <row r="1223" spans="1:4" x14ac:dyDescent="0.25">
      <c r="A1223" s="1" t="s">
        <v>636</v>
      </c>
      <c r="B1223" s="1">
        <v>750</v>
      </c>
      <c r="C1223" s="1">
        <v>200</v>
      </c>
      <c r="D1223" s="1">
        <v>228459</v>
      </c>
    </row>
    <row r="1224" spans="1:4" x14ac:dyDescent="0.25">
      <c r="A1224" s="1" t="s">
        <v>637</v>
      </c>
      <c r="B1224" s="1">
        <v>750</v>
      </c>
      <c r="C1224" s="1">
        <v>300</v>
      </c>
      <c r="D1224" s="1">
        <v>261045</v>
      </c>
    </row>
    <row r="1225" spans="1:4" x14ac:dyDescent="0.25">
      <c r="A1225" s="1" t="s">
        <v>638</v>
      </c>
      <c r="B1225" s="1">
        <v>750</v>
      </c>
      <c r="C1225" s="1">
        <v>500</v>
      </c>
      <c r="D1225" s="1">
        <v>329930</v>
      </c>
    </row>
    <row r="1226" spans="1:4" x14ac:dyDescent="0.25">
      <c r="A1226" s="1" t="s">
        <v>639</v>
      </c>
      <c r="B1226" s="1">
        <v>750</v>
      </c>
      <c r="C1226" s="1">
        <v>700</v>
      </c>
      <c r="D1226" s="1">
        <v>402061</v>
      </c>
    </row>
    <row r="1228" spans="1:4" x14ac:dyDescent="0.25">
      <c r="A1228" s="1" t="s">
        <v>4</v>
      </c>
      <c r="B1228" s="1" t="s">
        <v>536</v>
      </c>
      <c r="C1228" s="1" t="s">
        <v>562</v>
      </c>
    </row>
    <row r="1229" spans="1:4" x14ac:dyDescent="0.25">
      <c r="A1229" s="1" t="s">
        <v>640</v>
      </c>
      <c r="B1229" s="1" t="s">
        <v>1135</v>
      </c>
      <c r="C1229" s="1">
        <v>10437</v>
      </c>
    </row>
    <row r="1230" spans="1:4" x14ac:dyDescent="0.25">
      <c r="A1230" s="1" t="s">
        <v>641</v>
      </c>
      <c r="B1230" s="1" t="s">
        <v>537</v>
      </c>
      <c r="C1230" s="1">
        <v>13221</v>
      </c>
    </row>
    <row r="1231" spans="1:4" x14ac:dyDescent="0.25">
      <c r="A1231" s="1" t="s">
        <v>642</v>
      </c>
      <c r="B1231" s="1" t="s">
        <v>538</v>
      </c>
      <c r="C1231" s="1">
        <v>16700</v>
      </c>
    </row>
    <row r="1233" spans="1:3" x14ac:dyDescent="0.25">
      <c r="A1233" s="1" t="s">
        <v>4</v>
      </c>
      <c r="B1233" s="1" t="s">
        <v>5</v>
      </c>
      <c r="C1233" s="1" t="s">
        <v>562</v>
      </c>
    </row>
    <row r="1234" spans="1:3" x14ac:dyDescent="0.25">
      <c r="A1234" s="1" t="s">
        <v>643</v>
      </c>
      <c r="B1234" s="1" t="s">
        <v>1148</v>
      </c>
      <c r="C1234" s="1">
        <v>611</v>
      </c>
    </row>
    <row r="1235" spans="1:3" x14ac:dyDescent="0.25">
      <c r="A1235" s="1" t="s">
        <v>644</v>
      </c>
      <c r="B1235" s="1" t="s">
        <v>1143</v>
      </c>
      <c r="C1235" s="1">
        <v>4461</v>
      </c>
    </row>
    <row r="1237" spans="1:3" x14ac:dyDescent="0.25">
      <c r="A1237" s="1" t="s">
        <v>4</v>
      </c>
      <c r="B1237" s="1" t="s">
        <v>645</v>
      </c>
      <c r="C1237" s="1" t="s">
        <v>562</v>
      </c>
    </row>
    <row r="1238" spans="1:3" x14ac:dyDescent="0.25">
      <c r="A1238" s="1" t="s">
        <v>646</v>
      </c>
      <c r="B1238" s="1" t="s">
        <v>647</v>
      </c>
      <c r="C1238" s="1">
        <v>3</v>
      </c>
    </row>
    <row r="1239" spans="1:3" x14ac:dyDescent="0.25">
      <c r="A1239" s="1" t="s">
        <v>648</v>
      </c>
      <c r="B1239" s="1" t="s">
        <v>649</v>
      </c>
      <c r="C1239" s="1">
        <v>5</v>
      </c>
    </row>
    <row r="1240" spans="1:3" x14ac:dyDescent="0.25">
      <c r="A1240" s="1" t="s">
        <v>650</v>
      </c>
      <c r="B1240" s="1" t="s">
        <v>651</v>
      </c>
      <c r="C1240" s="1">
        <v>10</v>
      </c>
    </row>
    <row r="1241" spans="1:3" x14ac:dyDescent="0.25">
      <c r="A1241" s="1" t="s">
        <v>652</v>
      </c>
      <c r="B1241" s="1" t="s">
        <v>653</v>
      </c>
      <c r="C1241" s="1">
        <v>40</v>
      </c>
    </row>
    <row r="1242" spans="1:3" x14ac:dyDescent="0.25">
      <c r="A1242" s="1" t="s">
        <v>654</v>
      </c>
      <c r="B1242" s="1" t="s">
        <v>655</v>
      </c>
      <c r="C1242" s="1">
        <v>70</v>
      </c>
    </row>
    <row r="1243" spans="1:3" x14ac:dyDescent="0.25">
      <c r="A1243" s="1" t="s">
        <v>656</v>
      </c>
      <c r="B1243" s="1" t="s">
        <v>657</v>
      </c>
      <c r="C1243" s="1">
        <v>300</v>
      </c>
    </row>
    <row r="1244" spans="1:3" x14ac:dyDescent="0.25">
      <c r="A1244" s="1" t="s">
        <v>658</v>
      </c>
      <c r="B1244" s="1" t="s">
        <v>659</v>
      </c>
      <c r="C1244" s="1">
        <v>500</v>
      </c>
    </row>
    <row r="1245" spans="1:3" x14ac:dyDescent="0.25">
      <c r="A1245" s="1" t="s">
        <v>660</v>
      </c>
      <c r="B1245" s="1" t="s">
        <v>661</v>
      </c>
      <c r="C1245" s="1">
        <v>1500</v>
      </c>
    </row>
    <row r="1246" spans="1:3" x14ac:dyDescent="0.25">
      <c r="A1246" s="1" t="s">
        <v>662</v>
      </c>
      <c r="B1246" s="1" t="s">
        <v>663</v>
      </c>
      <c r="C1246" s="1">
        <v>3000</v>
      </c>
    </row>
    <row r="1247" spans="1:3" x14ac:dyDescent="0.25">
      <c r="A1247" s="1" t="s">
        <v>664</v>
      </c>
      <c r="B1247" s="1" t="s">
        <v>665</v>
      </c>
      <c r="C1247" s="1">
        <v>7500</v>
      </c>
    </row>
    <row r="1248" spans="1:3" x14ac:dyDescent="0.25">
      <c r="A1248" s="1" t="s">
        <v>666</v>
      </c>
      <c r="B1248" s="1" t="s">
        <v>667</v>
      </c>
      <c r="C1248" s="1">
        <v>15000</v>
      </c>
    </row>
    <row r="1249" spans="1:5" x14ac:dyDescent="0.25">
      <c r="A1249" s="1" t="s">
        <v>668</v>
      </c>
      <c r="B1249" s="1" t="s">
        <v>669</v>
      </c>
      <c r="C1249" s="1">
        <v>25000</v>
      </c>
    </row>
    <row r="1250" spans="1:5" x14ac:dyDescent="0.25">
      <c r="A1250" s="1" t="s">
        <v>670</v>
      </c>
      <c r="B1250" s="1" t="s">
        <v>1136</v>
      </c>
      <c r="C1250" s="1">
        <v>50000</v>
      </c>
    </row>
    <row r="1251" spans="1:5" x14ac:dyDescent="0.25">
      <c r="A1251" s="1" t="s">
        <v>671</v>
      </c>
      <c r="B1251" s="1" t="s">
        <v>1137</v>
      </c>
      <c r="C1251" s="1">
        <v>75000</v>
      </c>
    </row>
    <row r="1252" spans="1:5" x14ac:dyDescent="0.25">
      <c r="A1252" s="1" t="s">
        <v>672</v>
      </c>
      <c r="B1252" s="1" t="s">
        <v>538</v>
      </c>
      <c r="C1252" s="1">
        <v>100000</v>
      </c>
    </row>
    <row r="1254" spans="1:5" x14ac:dyDescent="0.25">
      <c r="A1254" s="1" t="s">
        <v>4</v>
      </c>
      <c r="B1254" s="1" t="s">
        <v>562</v>
      </c>
    </row>
    <row r="1255" spans="1:5" x14ac:dyDescent="0.25">
      <c r="A1255" s="1" t="s">
        <v>673</v>
      </c>
      <c r="B1255" s="1">
        <v>18</v>
      </c>
    </row>
    <row r="1257" spans="1:5" x14ac:dyDescent="0.25">
      <c r="A1257" s="1" t="s">
        <v>4</v>
      </c>
      <c r="B1257" s="1" t="s">
        <v>674</v>
      </c>
      <c r="C1257" s="1" t="s">
        <v>5</v>
      </c>
      <c r="D1257" s="1" t="s">
        <v>590</v>
      </c>
      <c r="E1257" s="1" t="s">
        <v>562</v>
      </c>
    </row>
    <row r="1258" spans="1:5" x14ac:dyDescent="0.25">
      <c r="A1258" s="1" t="s">
        <v>675</v>
      </c>
      <c r="B1258" s="1" t="s">
        <v>546</v>
      </c>
      <c r="C1258" s="1">
        <v>35</v>
      </c>
      <c r="D1258" s="1" t="s">
        <v>676</v>
      </c>
      <c r="E1258" s="1">
        <v>563</v>
      </c>
    </row>
    <row r="1259" spans="1:5" x14ac:dyDescent="0.25">
      <c r="A1259" s="1" t="s">
        <v>677</v>
      </c>
      <c r="B1259" s="1" t="s">
        <v>546</v>
      </c>
      <c r="C1259" s="1">
        <v>35</v>
      </c>
      <c r="D1259" s="1" t="s">
        <v>1149</v>
      </c>
      <c r="E1259" s="1">
        <v>686</v>
      </c>
    </row>
    <row r="1260" spans="1:5" x14ac:dyDescent="0.25">
      <c r="A1260" s="1" t="s">
        <v>678</v>
      </c>
      <c r="B1260" s="1" t="s">
        <v>546</v>
      </c>
      <c r="C1260" s="1">
        <v>35</v>
      </c>
      <c r="D1260" s="1" t="s">
        <v>1150</v>
      </c>
      <c r="E1260" s="1">
        <v>581</v>
      </c>
    </row>
    <row r="1261" spans="1:5" x14ac:dyDescent="0.25">
      <c r="A1261" s="1" t="s">
        <v>679</v>
      </c>
      <c r="B1261" s="1" t="s">
        <v>546</v>
      </c>
      <c r="C1261" s="1">
        <v>35</v>
      </c>
      <c r="D1261" s="1" t="s">
        <v>1151</v>
      </c>
      <c r="E1261" s="1">
        <v>493</v>
      </c>
    </row>
    <row r="1262" spans="1:5" x14ac:dyDescent="0.25">
      <c r="A1262" s="1" t="s">
        <v>680</v>
      </c>
      <c r="B1262" s="1" t="s">
        <v>546</v>
      </c>
      <c r="C1262" s="1">
        <v>35</v>
      </c>
      <c r="D1262" s="1" t="s">
        <v>1728</v>
      </c>
      <c r="E1262" s="1">
        <v>418</v>
      </c>
    </row>
    <row r="1263" spans="1:5" x14ac:dyDescent="0.25">
      <c r="A1263" s="1" t="s">
        <v>681</v>
      </c>
      <c r="B1263" s="1" t="s">
        <v>546</v>
      </c>
      <c r="C1263" s="1">
        <v>35</v>
      </c>
      <c r="D1263" s="1" t="s">
        <v>1806</v>
      </c>
      <c r="E1263" s="1">
        <v>305</v>
      </c>
    </row>
    <row r="1264" spans="1:5" x14ac:dyDescent="0.25">
      <c r="A1264" s="1" t="s">
        <v>682</v>
      </c>
      <c r="B1264" s="1" t="s">
        <v>546</v>
      </c>
      <c r="C1264" s="1">
        <v>35</v>
      </c>
      <c r="D1264" s="1" t="s">
        <v>1152</v>
      </c>
      <c r="E1264" s="1">
        <v>297</v>
      </c>
    </row>
    <row r="1265" spans="1:5" x14ac:dyDescent="0.25">
      <c r="A1265" s="1" t="s">
        <v>683</v>
      </c>
      <c r="B1265" s="1" t="s">
        <v>546</v>
      </c>
      <c r="C1265" s="1">
        <v>35</v>
      </c>
      <c r="D1265" s="1" t="s">
        <v>1153</v>
      </c>
      <c r="E1265" s="1">
        <v>228</v>
      </c>
    </row>
    <row r="1266" spans="1:5" x14ac:dyDescent="0.25">
      <c r="A1266" s="1" t="s">
        <v>684</v>
      </c>
      <c r="B1266" s="1" t="s">
        <v>546</v>
      </c>
      <c r="C1266" s="1">
        <v>35</v>
      </c>
      <c r="D1266" s="1">
        <v>61</v>
      </c>
      <c r="E1266" s="1">
        <v>199</v>
      </c>
    </row>
    <row r="1267" spans="1:5" x14ac:dyDescent="0.25">
      <c r="A1267" s="1" t="s">
        <v>685</v>
      </c>
      <c r="B1267" s="1" t="s">
        <v>546</v>
      </c>
      <c r="C1267" s="1" t="s">
        <v>376</v>
      </c>
      <c r="D1267" s="1">
        <v>1</v>
      </c>
      <c r="E1267" s="1">
        <v>1048</v>
      </c>
    </row>
    <row r="1268" spans="1:5" x14ac:dyDescent="0.25">
      <c r="A1268" s="1" t="s">
        <v>686</v>
      </c>
      <c r="B1268" s="1" t="s">
        <v>546</v>
      </c>
      <c r="C1268" s="1" t="s">
        <v>376</v>
      </c>
      <c r="D1268" s="1" t="s">
        <v>1154</v>
      </c>
      <c r="E1268" s="1">
        <v>924</v>
      </c>
    </row>
    <row r="1269" spans="1:5" x14ac:dyDescent="0.25">
      <c r="A1269" s="1" t="s">
        <v>687</v>
      </c>
      <c r="B1269" s="1" t="s">
        <v>546</v>
      </c>
      <c r="C1269" s="1" t="s">
        <v>376</v>
      </c>
      <c r="D1269" s="1" t="s">
        <v>1155</v>
      </c>
      <c r="E1269" s="1">
        <v>778</v>
      </c>
    </row>
    <row r="1270" spans="1:5" x14ac:dyDescent="0.25">
      <c r="A1270" s="1" t="s">
        <v>688</v>
      </c>
      <c r="B1270" s="1" t="s">
        <v>546</v>
      </c>
      <c r="C1270" s="1" t="s">
        <v>376</v>
      </c>
      <c r="D1270" s="1" t="s">
        <v>1156</v>
      </c>
      <c r="E1270" s="1">
        <v>659</v>
      </c>
    </row>
    <row r="1271" spans="1:5" x14ac:dyDescent="0.25">
      <c r="A1271" s="1" t="s">
        <v>689</v>
      </c>
      <c r="B1271" s="1" t="s">
        <v>546</v>
      </c>
      <c r="C1271" s="1" t="s">
        <v>376</v>
      </c>
      <c r="D1271" s="1" t="s">
        <v>1568</v>
      </c>
      <c r="E1271" s="1">
        <v>561</v>
      </c>
    </row>
    <row r="1272" spans="1:5" x14ac:dyDescent="0.25">
      <c r="A1272" s="1" t="s">
        <v>690</v>
      </c>
      <c r="B1272" s="1" t="s">
        <v>546</v>
      </c>
      <c r="C1272" s="1" t="s">
        <v>376</v>
      </c>
      <c r="D1272" s="1" t="s">
        <v>1157</v>
      </c>
      <c r="E1272" s="1">
        <v>398</v>
      </c>
    </row>
    <row r="1273" spans="1:5" x14ac:dyDescent="0.25">
      <c r="A1273" s="1" t="s">
        <v>691</v>
      </c>
      <c r="B1273" s="1" t="s">
        <v>546</v>
      </c>
      <c r="C1273" s="1" t="s">
        <v>376</v>
      </c>
      <c r="D1273" s="1" t="s">
        <v>1158</v>
      </c>
      <c r="E1273" s="1">
        <v>292</v>
      </c>
    </row>
    <row r="1274" spans="1:5" x14ac:dyDescent="0.25">
      <c r="A1274" s="1" t="s">
        <v>692</v>
      </c>
      <c r="B1274" s="1" t="s">
        <v>546</v>
      </c>
      <c r="C1274" s="1" t="s">
        <v>376</v>
      </c>
      <c r="D1274" s="1" t="s">
        <v>1379</v>
      </c>
      <c r="E1274" s="1">
        <v>255</v>
      </c>
    </row>
    <row r="1275" spans="1:5" x14ac:dyDescent="0.25">
      <c r="A1275" s="1" t="s">
        <v>693</v>
      </c>
      <c r="B1275" s="1" t="s">
        <v>546</v>
      </c>
      <c r="C1275" s="1" t="s">
        <v>376</v>
      </c>
      <c r="D1275" s="1">
        <v>161</v>
      </c>
      <c r="E1275" s="1">
        <v>208</v>
      </c>
    </row>
    <row r="1276" spans="1:5" x14ac:dyDescent="0.25">
      <c r="A1276" s="1" t="s">
        <v>694</v>
      </c>
      <c r="B1276" s="1" t="s">
        <v>546</v>
      </c>
      <c r="C1276" s="1">
        <v>220</v>
      </c>
      <c r="D1276" s="1" t="s">
        <v>695</v>
      </c>
      <c r="E1276" s="1">
        <v>707</v>
      </c>
    </row>
    <row r="1277" spans="1:5" x14ac:dyDescent="0.25">
      <c r="A1277" s="1" t="s">
        <v>696</v>
      </c>
      <c r="B1277" s="1" t="s">
        <v>546</v>
      </c>
      <c r="C1277" s="1">
        <v>220</v>
      </c>
      <c r="D1277" s="1" t="s">
        <v>1159</v>
      </c>
      <c r="E1277" s="1">
        <v>1010</v>
      </c>
    </row>
    <row r="1278" spans="1:5" x14ac:dyDescent="0.25">
      <c r="A1278" s="1" t="s">
        <v>697</v>
      </c>
      <c r="B1278" s="1" t="s">
        <v>546</v>
      </c>
      <c r="C1278" s="1">
        <v>220</v>
      </c>
      <c r="D1278" s="1" t="s">
        <v>1160</v>
      </c>
      <c r="E1278" s="1">
        <v>854</v>
      </c>
    </row>
    <row r="1279" spans="1:5" x14ac:dyDescent="0.25">
      <c r="A1279" s="1" t="s">
        <v>698</v>
      </c>
      <c r="B1279" s="1" t="s">
        <v>546</v>
      </c>
      <c r="C1279" s="1">
        <v>220</v>
      </c>
      <c r="D1279" s="1" t="s">
        <v>1161</v>
      </c>
      <c r="E1279" s="1">
        <v>722</v>
      </c>
    </row>
    <row r="1280" spans="1:5" x14ac:dyDescent="0.25">
      <c r="A1280" s="1" t="s">
        <v>699</v>
      </c>
      <c r="B1280" s="1" t="s">
        <v>546</v>
      </c>
      <c r="C1280" s="1">
        <v>220</v>
      </c>
      <c r="D1280" s="1" t="s">
        <v>1162</v>
      </c>
      <c r="E1280" s="1">
        <v>525</v>
      </c>
    </row>
    <row r="1281" spans="1:5" x14ac:dyDescent="0.25">
      <c r="A1281" s="1" t="s">
        <v>700</v>
      </c>
      <c r="B1281" s="1" t="s">
        <v>546</v>
      </c>
      <c r="C1281" s="1">
        <v>220</v>
      </c>
      <c r="D1281" s="1" t="s">
        <v>1569</v>
      </c>
      <c r="E1281" s="1">
        <v>517</v>
      </c>
    </row>
    <row r="1282" spans="1:5" x14ac:dyDescent="0.25">
      <c r="A1282" s="1" t="s">
        <v>701</v>
      </c>
      <c r="B1282" s="1" t="s">
        <v>546</v>
      </c>
      <c r="C1282" s="1">
        <v>220</v>
      </c>
      <c r="D1282" s="1" t="s">
        <v>1163</v>
      </c>
      <c r="E1282" s="1">
        <v>391</v>
      </c>
    </row>
    <row r="1283" spans="1:5" x14ac:dyDescent="0.25">
      <c r="A1283" s="1" t="s">
        <v>702</v>
      </c>
      <c r="B1283" s="1" t="s">
        <v>546</v>
      </c>
      <c r="C1283" s="1">
        <v>220</v>
      </c>
      <c r="D1283" s="1" t="s">
        <v>1380</v>
      </c>
      <c r="E1283" s="1">
        <v>329</v>
      </c>
    </row>
    <row r="1284" spans="1:5" x14ac:dyDescent="0.25">
      <c r="A1284" s="1" t="s">
        <v>703</v>
      </c>
      <c r="B1284" s="1" t="s">
        <v>546</v>
      </c>
      <c r="C1284" s="1">
        <v>220</v>
      </c>
      <c r="D1284" s="1">
        <v>130</v>
      </c>
      <c r="E1284" s="1">
        <v>268</v>
      </c>
    </row>
    <row r="1285" spans="1:5" x14ac:dyDescent="0.25">
      <c r="A1285" s="1" t="s">
        <v>704</v>
      </c>
      <c r="B1285" s="1" t="s">
        <v>546</v>
      </c>
      <c r="C1285" s="1">
        <v>330</v>
      </c>
      <c r="D1285" s="1" t="s">
        <v>676</v>
      </c>
      <c r="E1285" s="1">
        <v>1020</v>
      </c>
    </row>
    <row r="1286" spans="1:5" x14ac:dyDescent="0.25">
      <c r="A1286" s="1" t="s">
        <v>705</v>
      </c>
      <c r="B1286" s="1" t="s">
        <v>546</v>
      </c>
      <c r="C1286" s="1">
        <v>330</v>
      </c>
      <c r="D1286" s="1" t="s">
        <v>1164</v>
      </c>
      <c r="E1286" s="1">
        <v>1205</v>
      </c>
    </row>
    <row r="1287" spans="1:5" x14ac:dyDescent="0.25">
      <c r="A1287" s="1" t="s">
        <v>706</v>
      </c>
      <c r="B1287" s="1" t="s">
        <v>546</v>
      </c>
      <c r="C1287" s="1">
        <v>330</v>
      </c>
      <c r="D1287" s="1" t="s">
        <v>1165</v>
      </c>
      <c r="E1287" s="1">
        <v>1015</v>
      </c>
    </row>
    <row r="1288" spans="1:5" x14ac:dyDescent="0.25">
      <c r="A1288" s="1" t="s">
        <v>707</v>
      </c>
      <c r="B1288" s="1" t="s">
        <v>546</v>
      </c>
      <c r="C1288" s="1">
        <v>330</v>
      </c>
      <c r="D1288" s="1" t="s">
        <v>1166</v>
      </c>
      <c r="E1288" s="1">
        <v>861</v>
      </c>
    </row>
    <row r="1289" spans="1:5" x14ac:dyDescent="0.25">
      <c r="A1289" s="1" t="s">
        <v>708</v>
      </c>
      <c r="B1289" s="1" t="s">
        <v>546</v>
      </c>
      <c r="C1289" s="1">
        <v>330</v>
      </c>
      <c r="D1289" s="1" t="s">
        <v>1167</v>
      </c>
      <c r="E1289" s="1">
        <v>627</v>
      </c>
    </row>
    <row r="1290" spans="1:5" x14ac:dyDescent="0.25">
      <c r="A1290" s="1" t="s">
        <v>709</v>
      </c>
      <c r="B1290" s="1" t="s">
        <v>546</v>
      </c>
      <c r="C1290" s="1">
        <v>330</v>
      </c>
      <c r="D1290" s="1" t="s">
        <v>1381</v>
      </c>
      <c r="E1290" s="1">
        <v>612</v>
      </c>
    </row>
    <row r="1291" spans="1:5" x14ac:dyDescent="0.25">
      <c r="A1291" s="1" t="s">
        <v>710</v>
      </c>
      <c r="B1291" s="1" t="s">
        <v>546</v>
      </c>
      <c r="C1291" s="1">
        <v>330</v>
      </c>
      <c r="D1291" s="1" t="s">
        <v>1168</v>
      </c>
      <c r="E1291" s="1">
        <v>462</v>
      </c>
    </row>
    <row r="1292" spans="1:5" x14ac:dyDescent="0.25">
      <c r="A1292" s="1" t="s">
        <v>711</v>
      </c>
      <c r="B1292" s="1" t="s">
        <v>546</v>
      </c>
      <c r="C1292" s="1">
        <v>330</v>
      </c>
      <c r="D1292" s="1" t="s">
        <v>1258</v>
      </c>
      <c r="E1292" s="1">
        <v>390</v>
      </c>
    </row>
    <row r="1293" spans="1:5" x14ac:dyDescent="0.25">
      <c r="A1293" s="1" t="s">
        <v>712</v>
      </c>
      <c r="B1293" s="1" t="s">
        <v>546</v>
      </c>
      <c r="C1293" s="1">
        <v>330</v>
      </c>
      <c r="D1293" s="1">
        <v>110</v>
      </c>
      <c r="E1293" s="1">
        <v>319</v>
      </c>
    </row>
    <row r="1294" spans="1:5" x14ac:dyDescent="0.25">
      <c r="A1294" s="1" t="s">
        <v>713</v>
      </c>
      <c r="B1294" s="1" t="s">
        <v>546</v>
      </c>
      <c r="C1294" s="1">
        <v>500</v>
      </c>
      <c r="D1294" s="1" t="s">
        <v>368</v>
      </c>
      <c r="E1294" s="1">
        <v>1253</v>
      </c>
    </row>
    <row r="1295" spans="1:5" x14ac:dyDescent="0.25">
      <c r="A1295" s="1" t="s">
        <v>714</v>
      </c>
      <c r="B1295" s="1" t="s">
        <v>546</v>
      </c>
      <c r="C1295" s="1">
        <v>500</v>
      </c>
      <c r="D1295" s="1" t="s">
        <v>1169</v>
      </c>
      <c r="E1295" s="1">
        <v>1368</v>
      </c>
    </row>
    <row r="1296" spans="1:5" x14ac:dyDescent="0.25">
      <c r="A1296" s="1" t="s">
        <v>715</v>
      </c>
      <c r="B1296" s="1" t="s">
        <v>546</v>
      </c>
      <c r="C1296" s="1">
        <v>500</v>
      </c>
      <c r="D1296" s="1" t="s">
        <v>1170</v>
      </c>
      <c r="E1296" s="1">
        <v>1163</v>
      </c>
    </row>
    <row r="1297" spans="1:5" x14ac:dyDescent="0.25">
      <c r="A1297" s="1" t="s">
        <v>716</v>
      </c>
      <c r="B1297" s="1" t="s">
        <v>546</v>
      </c>
      <c r="C1297" s="1">
        <v>500</v>
      </c>
      <c r="D1297" s="1" t="s">
        <v>1171</v>
      </c>
      <c r="E1297" s="1">
        <v>991</v>
      </c>
    </row>
    <row r="1298" spans="1:5" x14ac:dyDescent="0.25">
      <c r="A1298" s="1" t="s">
        <v>717</v>
      </c>
      <c r="B1298" s="1" t="s">
        <v>546</v>
      </c>
      <c r="C1298" s="1">
        <v>500</v>
      </c>
      <c r="D1298" s="1" t="s">
        <v>1172</v>
      </c>
      <c r="E1298" s="1">
        <v>726</v>
      </c>
    </row>
    <row r="1299" spans="1:5" x14ac:dyDescent="0.25">
      <c r="A1299" s="1" t="s">
        <v>718</v>
      </c>
      <c r="B1299" s="1" t="s">
        <v>546</v>
      </c>
      <c r="C1299" s="1">
        <v>500</v>
      </c>
      <c r="D1299" s="1" t="s">
        <v>1382</v>
      </c>
      <c r="E1299" s="1">
        <v>710</v>
      </c>
    </row>
    <row r="1300" spans="1:5" x14ac:dyDescent="0.25">
      <c r="A1300" s="1" t="s">
        <v>719</v>
      </c>
      <c r="B1300" s="1" t="s">
        <v>546</v>
      </c>
      <c r="C1300" s="1">
        <v>500</v>
      </c>
      <c r="D1300" s="1" t="s">
        <v>1173</v>
      </c>
      <c r="E1300" s="1">
        <v>535</v>
      </c>
    </row>
    <row r="1301" spans="1:5" x14ac:dyDescent="0.25">
      <c r="A1301" s="1" t="s">
        <v>720</v>
      </c>
      <c r="B1301" s="1" t="s">
        <v>546</v>
      </c>
      <c r="C1301" s="1">
        <v>500</v>
      </c>
      <c r="D1301" s="1" t="s">
        <v>1174</v>
      </c>
      <c r="E1301" s="1">
        <v>454</v>
      </c>
    </row>
    <row r="1302" spans="1:5" x14ac:dyDescent="0.25">
      <c r="A1302" s="1" t="s">
        <v>721</v>
      </c>
      <c r="B1302" s="1" t="s">
        <v>546</v>
      </c>
      <c r="C1302" s="1">
        <v>500</v>
      </c>
      <c r="D1302" s="1">
        <v>95</v>
      </c>
      <c r="E1302" s="1">
        <v>370</v>
      </c>
    </row>
    <row r="1303" spans="1:5" x14ac:dyDescent="0.25">
      <c r="A1303" s="1" t="s">
        <v>722</v>
      </c>
      <c r="B1303" s="1" t="s">
        <v>546</v>
      </c>
      <c r="C1303" s="1">
        <v>750</v>
      </c>
      <c r="D1303" s="1" t="s">
        <v>129</v>
      </c>
      <c r="E1303" s="1">
        <v>1276</v>
      </c>
    </row>
    <row r="1304" spans="1:5" x14ac:dyDescent="0.25">
      <c r="A1304" s="1" t="s">
        <v>723</v>
      </c>
      <c r="B1304" s="1" t="s">
        <v>546</v>
      </c>
      <c r="C1304" s="1">
        <v>750</v>
      </c>
      <c r="D1304" s="1" t="s">
        <v>1175</v>
      </c>
      <c r="E1304" s="1">
        <v>1623</v>
      </c>
    </row>
    <row r="1305" spans="1:5" x14ac:dyDescent="0.25">
      <c r="A1305" s="1" t="s">
        <v>724</v>
      </c>
      <c r="B1305" s="1" t="s">
        <v>546</v>
      </c>
      <c r="C1305" s="1">
        <v>750</v>
      </c>
      <c r="D1305" s="1" t="s">
        <v>1176</v>
      </c>
      <c r="E1305" s="1">
        <v>1373</v>
      </c>
    </row>
    <row r="1306" spans="1:5" x14ac:dyDescent="0.25">
      <c r="A1306" s="1" t="s">
        <v>725</v>
      </c>
      <c r="B1306" s="1" t="s">
        <v>546</v>
      </c>
      <c r="C1306" s="1">
        <v>750</v>
      </c>
      <c r="D1306" s="1" t="s">
        <v>1177</v>
      </c>
      <c r="E1306" s="1">
        <v>1007</v>
      </c>
    </row>
    <row r="1307" spans="1:5" x14ac:dyDescent="0.25">
      <c r="A1307" s="1" t="s">
        <v>726</v>
      </c>
      <c r="B1307" s="1" t="s">
        <v>546</v>
      </c>
      <c r="C1307" s="1">
        <v>750</v>
      </c>
      <c r="D1307" s="1" t="s">
        <v>1178</v>
      </c>
      <c r="E1307" s="1">
        <v>977</v>
      </c>
    </row>
    <row r="1308" spans="1:5" x14ac:dyDescent="0.25">
      <c r="A1308" s="1" t="s">
        <v>727</v>
      </c>
      <c r="B1308" s="1" t="s">
        <v>546</v>
      </c>
      <c r="C1308" s="1">
        <v>750</v>
      </c>
      <c r="D1308" s="1" t="s">
        <v>1478</v>
      </c>
      <c r="E1308" s="1">
        <v>751</v>
      </c>
    </row>
    <row r="1309" spans="1:5" x14ac:dyDescent="0.25">
      <c r="A1309" s="1" t="s">
        <v>728</v>
      </c>
      <c r="B1309" s="1" t="s">
        <v>546</v>
      </c>
      <c r="C1309" s="1">
        <v>750</v>
      </c>
      <c r="D1309" s="1" t="s">
        <v>1179</v>
      </c>
      <c r="E1309" s="1">
        <v>634</v>
      </c>
    </row>
    <row r="1310" spans="1:5" x14ac:dyDescent="0.25">
      <c r="A1310" s="1" t="s">
        <v>729</v>
      </c>
      <c r="B1310" s="1" t="s">
        <v>546</v>
      </c>
      <c r="C1310" s="1">
        <v>750</v>
      </c>
      <c r="D1310" s="1">
        <v>70</v>
      </c>
      <c r="E1310" s="1">
        <v>512</v>
      </c>
    </row>
    <row r="1312" spans="1:5" x14ac:dyDescent="0.25">
      <c r="A1312" s="1" t="s">
        <v>4</v>
      </c>
      <c r="B1312" s="1" t="s">
        <v>674</v>
      </c>
      <c r="C1312" s="1" t="s">
        <v>5</v>
      </c>
      <c r="D1312" s="1" t="s">
        <v>590</v>
      </c>
      <c r="E1312" s="1" t="s">
        <v>562</v>
      </c>
    </row>
    <row r="1313" spans="1:6" x14ac:dyDescent="0.25">
      <c r="E1313" s="1" t="s">
        <v>730</v>
      </c>
      <c r="F1313" s="1" t="s">
        <v>394</v>
      </c>
    </row>
    <row r="1314" spans="1:6" x14ac:dyDescent="0.25">
      <c r="A1314" s="1" t="s">
        <v>731</v>
      </c>
      <c r="B1314" s="1" t="s">
        <v>546</v>
      </c>
      <c r="C1314" s="1">
        <v>35</v>
      </c>
      <c r="D1314" s="1" t="s">
        <v>732</v>
      </c>
      <c r="E1314" s="1">
        <v>1397</v>
      </c>
      <c r="F1314" s="1">
        <v>279</v>
      </c>
    </row>
    <row r="1315" spans="1:6" x14ac:dyDescent="0.25">
      <c r="A1315" s="1" t="s">
        <v>733</v>
      </c>
      <c r="B1315" s="1" t="s">
        <v>546</v>
      </c>
      <c r="C1315" s="1">
        <v>35</v>
      </c>
      <c r="D1315" s="1" t="s">
        <v>1180</v>
      </c>
      <c r="E1315" s="1">
        <v>1194</v>
      </c>
      <c r="F1315" s="1">
        <v>239</v>
      </c>
    </row>
    <row r="1316" spans="1:6" x14ac:dyDescent="0.25">
      <c r="A1316" s="1" t="s">
        <v>734</v>
      </c>
      <c r="B1316" s="1" t="s">
        <v>546</v>
      </c>
      <c r="C1316" s="1">
        <v>35</v>
      </c>
      <c r="D1316" s="1" t="s">
        <v>1479</v>
      </c>
      <c r="E1316" s="1">
        <v>1012</v>
      </c>
      <c r="F1316" s="1">
        <v>202</v>
      </c>
    </row>
    <row r="1317" spans="1:6" x14ac:dyDescent="0.25">
      <c r="A1317" s="1" t="s">
        <v>735</v>
      </c>
      <c r="B1317" s="1" t="s">
        <v>546</v>
      </c>
      <c r="C1317" s="1">
        <v>35</v>
      </c>
      <c r="D1317" s="1" t="s">
        <v>1984</v>
      </c>
      <c r="E1317" s="1">
        <v>861</v>
      </c>
      <c r="F1317" s="1">
        <v>172</v>
      </c>
    </row>
    <row r="1318" spans="1:6" x14ac:dyDescent="0.25">
      <c r="A1318" s="1" t="s">
        <v>736</v>
      </c>
      <c r="B1318" s="1" t="s">
        <v>546</v>
      </c>
      <c r="C1318" s="1">
        <v>35</v>
      </c>
      <c r="D1318" s="1" t="s">
        <v>1181</v>
      </c>
      <c r="E1318" s="1">
        <v>731</v>
      </c>
      <c r="F1318" s="1">
        <v>146</v>
      </c>
    </row>
    <row r="1319" spans="1:6" x14ac:dyDescent="0.25">
      <c r="A1319" s="1" t="s">
        <v>737</v>
      </c>
      <c r="B1319" s="1" t="s">
        <v>546</v>
      </c>
      <c r="C1319" s="1">
        <v>35</v>
      </c>
      <c r="D1319" s="1" t="s">
        <v>1182</v>
      </c>
      <c r="E1319" s="1">
        <v>622</v>
      </c>
      <c r="F1319" s="1">
        <v>124</v>
      </c>
    </row>
    <row r="1320" spans="1:6" x14ac:dyDescent="0.25">
      <c r="A1320" s="1" t="s">
        <v>738</v>
      </c>
      <c r="B1320" s="1" t="s">
        <v>546</v>
      </c>
      <c r="C1320" s="1">
        <v>35</v>
      </c>
      <c r="D1320" s="1" t="s">
        <v>1183</v>
      </c>
      <c r="E1320" s="1">
        <v>454</v>
      </c>
      <c r="F1320" s="1">
        <v>91</v>
      </c>
    </row>
    <row r="1321" spans="1:6" x14ac:dyDescent="0.25">
      <c r="A1321" s="1" t="s">
        <v>739</v>
      </c>
      <c r="B1321" s="1" t="s">
        <v>546</v>
      </c>
      <c r="C1321" s="1">
        <v>35</v>
      </c>
      <c r="D1321" s="1">
        <v>61</v>
      </c>
      <c r="E1321" s="1">
        <v>416</v>
      </c>
      <c r="F1321" s="1">
        <v>83</v>
      </c>
    </row>
    <row r="1322" spans="1:6" x14ac:dyDescent="0.25">
      <c r="A1322" s="1" t="s">
        <v>740</v>
      </c>
      <c r="B1322" s="1" t="s">
        <v>546</v>
      </c>
      <c r="C1322" s="1" t="s">
        <v>603</v>
      </c>
      <c r="D1322" s="1" t="s">
        <v>741</v>
      </c>
      <c r="E1322" s="1">
        <v>905</v>
      </c>
      <c r="F1322" s="1">
        <v>181</v>
      </c>
    </row>
    <row r="1323" spans="1:6" x14ac:dyDescent="0.25">
      <c r="A1323" s="1" t="s">
        <v>742</v>
      </c>
      <c r="B1323" s="1" t="s">
        <v>546</v>
      </c>
      <c r="C1323" s="1" t="s">
        <v>603</v>
      </c>
      <c r="D1323" s="1" t="s">
        <v>1184</v>
      </c>
      <c r="E1323" s="1">
        <v>1357</v>
      </c>
      <c r="F1323" s="1">
        <v>271</v>
      </c>
    </row>
    <row r="1324" spans="1:6" x14ac:dyDescent="0.25">
      <c r="A1324" s="1" t="s">
        <v>743</v>
      </c>
      <c r="B1324" s="1" t="s">
        <v>546</v>
      </c>
      <c r="C1324" s="1" t="s">
        <v>603</v>
      </c>
      <c r="D1324" s="1" t="s">
        <v>1480</v>
      </c>
      <c r="E1324" s="1">
        <v>1151</v>
      </c>
      <c r="F1324" s="1">
        <v>230</v>
      </c>
    </row>
    <row r="1325" spans="1:6" x14ac:dyDescent="0.25">
      <c r="A1325" s="1" t="s">
        <v>744</v>
      </c>
      <c r="B1325" s="1" t="s">
        <v>546</v>
      </c>
      <c r="C1325" s="1" t="s">
        <v>603</v>
      </c>
      <c r="D1325" s="1" t="s">
        <v>1185</v>
      </c>
      <c r="E1325" s="1">
        <v>954</v>
      </c>
      <c r="F1325" s="1">
        <v>191</v>
      </c>
    </row>
    <row r="1326" spans="1:6" x14ac:dyDescent="0.25">
      <c r="A1326" s="1" t="s">
        <v>745</v>
      </c>
      <c r="B1326" s="1" t="s">
        <v>546</v>
      </c>
      <c r="C1326" s="1" t="s">
        <v>603</v>
      </c>
      <c r="D1326" s="1" t="s">
        <v>1186</v>
      </c>
      <c r="E1326" s="1">
        <v>745</v>
      </c>
      <c r="F1326" s="1">
        <v>149</v>
      </c>
    </row>
    <row r="1327" spans="1:6" x14ac:dyDescent="0.25">
      <c r="A1327" s="1" t="s">
        <v>746</v>
      </c>
      <c r="B1327" s="1" t="s">
        <v>546</v>
      </c>
      <c r="C1327" s="1" t="s">
        <v>603</v>
      </c>
      <c r="D1327" s="1" t="s">
        <v>1301</v>
      </c>
      <c r="E1327" s="1">
        <v>546</v>
      </c>
      <c r="F1327" s="1">
        <v>109</v>
      </c>
    </row>
    <row r="1328" spans="1:6" x14ac:dyDescent="0.25">
      <c r="A1328" s="1" t="s">
        <v>747</v>
      </c>
      <c r="B1328" s="1" t="s">
        <v>546</v>
      </c>
      <c r="C1328" s="1" t="s">
        <v>603</v>
      </c>
      <c r="D1328" s="1" t="s">
        <v>1729</v>
      </c>
      <c r="E1328" s="1">
        <v>417</v>
      </c>
      <c r="F1328" s="1">
        <v>83</v>
      </c>
    </row>
    <row r="1329" spans="1:6" x14ac:dyDescent="0.25">
      <c r="A1329" s="1" t="s">
        <v>748</v>
      </c>
      <c r="B1329" s="1" t="s">
        <v>546</v>
      </c>
      <c r="C1329" s="1" t="s">
        <v>603</v>
      </c>
      <c r="D1329" s="1" t="s">
        <v>1288</v>
      </c>
      <c r="E1329" s="1">
        <v>354</v>
      </c>
      <c r="F1329" s="1">
        <v>71</v>
      </c>
    </row>
    <row r="1330" spans="1:6" x14ac:dyDescent="0.25">
      <c r="A1330" s="1" t="s">
        <v>749</v>
      </c>
      <c r="B1330" s="1" t="s">
        <v>546</v>
      </c>
      <c r="C1330" s="1" t="s">
        <v>603</v>
      </c>
      <c r="D1330" s="1">
        <v>401</v>
      </c>
      <c r="E1330" s="1">
        <v>309</v>
      </c>
      <c r="F1330" s="1">
        <v>62</v>
      </c>
    </row>
    <row r="1331" spans="1:6" x14ac:dyDescent="0.25">
      <c r="A1331" s="1" t="s">
        <v>750</v>
      </c>
      <c r="B1331" s="1" t="s">
        <v>546</v>
      </c>
      <c r="C1331" s="1">
        <v>220</v>
      </c>
      <c r="D1331" s="1" t="s">
        <v>751</v>
      </c>
      <c r="E1331" s="1">
        <v>982</v>
      </c>
      <c r="F1331" s="1">
        <v>197</v>
      </c>
    </row>
    <row r="1332" spans="1:6" x14ac:dyDescent="0.25">
      <c r="A1332" s="1" t="s">
        <v>752</v>
      </c>
      <c r="B1332" s="1" t="s">
        <v>546</v>
      </c>
      <c r="C1332" s="1">
        <v>220</v>
      </c>
      <c r="D1332" s="1" t="s">
        <v>1187</v>
      </c>
      <c r="E1332" s="1">
        <v>1723</v>
      </c>
      <c r="F1332" s="1">
        <v>345</v>
      </c>
    </row>
    <row r="1333" spans="1:6" x14ac:dyDescent="0.25">
      <c r="A1333" s="1" t="s">
        <v>753</v>
      </c>
      <c r="B1333" s="1" t="s">
        <v>546</v>
      </c>
      <c r="C1333" s="1">
        <v>220</v>
      </c>
      <c r="D1333" s="1" t="s">
        <v>1807</v>
      </c>
      <c r="E1333" s="1">
        <v>1464</v>
      </c>
      <c r="F1333" s="1">
        <v>293</v>
      </c>
    </row>
    <row r="1334" spans="1:6" x14ac:dyDescent="0.25">
      <c r="A1334" s="1" t="s">
        <v>754</v>
      </c>
      <c r="B1334" s="1" t="s">
        <v>546</v>
      </c>
      <c r="C1334" s="1">
        <v>220</v>
      </c>
      <c r="D1334" s="1" t="s">
        <v>1383</v>
      </c>
      <c r="E1334" s="1">
        <v>1209</v>
      </c>
      <c r="F1334" s="1">
        <v>242</v>
      </c>
    </row>
    <row r="1335" spans="1:6" x14ac:dyDescent="0.25">
      <c r="A1335" s="1" t="s">
        <v>755</v>
      </c>
      <c r="B1335" s="1" t="s">
        <v>546</v>
      </c>
      <c r="C1335" s="1">
        <v>220</v>
      </c>
      <c r="D1335" s="1" t="s">
        <v>1188</v>
      </c>
      <c r="E1335" s="1">
        <v>1021</v>
      </c>
      <c r="F1335" s="1">
        <v>204</v>
      </c>
    </row>
    <row r="1336" spans="1:6" x14ac:dyDescent="0.25">
      <c r="A1336" s="1" t="s">
        <v>756</v>
      </c>
      <c r="B1336" s="1" t="s">
        <v>546</v>
      </c>
      <c r="C1336" s="1">
        <v>220</v>
      </c>
      <c r="D1336" s="1" t="s">
        <v>1295</v>
      </c>
      <c r="E1336" s="1">
        <v>719</v>
      </c>
      <c r="F1336" s="1">
        <v>144</v>
      </c>
    </row>
    <row r="1337" spans="1:6" x14ac:dyDescent="0.25">
      <c r="A1337" s="1" t="s">
        <v>757</v>
      </c>
      <c r="B1337" s="1" t="s">
        <v>546</v>
      </c>
      <c r="C1337" s="1">
        <v>220</v>
      </c>
      <c r="D1337" s="1" t="s">
        <v>1259</v>
      </c>
      <c r="E1337" s="1">
        <v>540</v>
      </c>
      <c r="F1337" s="1">
        <v>108</v>
      </c>
    </row>
    <row r="1338" spans="1:6" x14ac:dyDescent="0.25">
      <c r="A1338" s="1" t="s">
        <v>758</v>
      </c>
      <c r="B1338" s="1" t="s">
        <v>546</v>
      </c>
      <c r="C1338" s="1">
        <v>220</v>
      </c>
      <c r="D1338" s="1" t="s">
        <v>1189</v>
      </c>
      <c r="E1338" s="1">
        <v>463</v>
      </c>
      <c r="F1338" s="1">
        <v>93</v>
      </c>
    </row>
    <row r="1339" spans="1:6" x14ac:dyDescent="0.25">
      <c r="A1339" s="1" t="s">
        <v>759</v>
      </c>
      <c r="B1339" s="1" t="s">
        <v>546</v>
      </c>
      <c r="C1339" s="1">
        <v>220</v>
      </c>
      <c r="D1339" s="1">
        <v>381</v>
      </c>
      <c r="E1339" s="1">
        <v>400</v>
      </c>
      <c r="F1339" s="1">
        <v>80</v>
      </c>
    </row>
    <row r="1340" spans="1:6" x14ac:dyDescent="0.25">
      <c r="A1340" s="1" t="s">
        <v>760</v>
      </c>
      <c r="B1340" s="1" t="s">
        <v>546</v>
      </c>
      <c r="C1340" s="1">
        <v>330</v>
      </c>
      <c r="D1340" s="1" t="s">
        <v>761</v>
      </c>
      <c r="E1340" s="1">
        <v>3376</v>
      </c>
      <c r="F1340" s="1">
        <v>675</v>
      </c>
    </row>
    <row r="1341" spans="1:6" x14ac:dyDescent="0.25">
      <c r="A1341" s="1" t="s">
        <v>762</v>
      </c>
      <c r="B1341" s="1" t="s">
        <v>546</v>
      </c>
      <c r="C1341" s="1">
        <v>330</v>
      </c>
      <c r="D1341" s="1" t="s">
        <v>1190</v>
      </c>
      <c r="E1341" s="1">
        <v>2095</v>
      </c>
      <c r="F1341" s="1">
        <v>419</v>
      </c>
    </row>
    <row r="1342" spans="1:6" x14ac:dyDescent="0.25">
      <c r="A1342" s="1" t="s">
        <v>763</v>
      </c>
      <c r="B1342" s="1" t="s">
        <v>546</v>
      </c>
      <c r="C1342" s="1">
        <v>330</v>
      </c>
      <c r="D1342" s="1" t="s">
        <v>1191</v>
      </c>
      <c r="E1342" s="1">
        <v>1792</v>
      </c>
      <c r="F1342" s="1">
        <v>358</v>
      </c>
    </row>
    <row r="1343" spans="1:6" x14ac:dyDescent="0.25">
      <c r="A1343" s="1" t="s">
        <v>764</v>
      </c>
      <c r="B1343" s="1" t="s">
        <v>546</v>
      </c>
      <c r="C1343" s="1">
        <v>330</v>
      </c>
      <c r="D1343" s="1" t="s">
        <v>1808</v>
      </c>
      <c r="E1343" s="1">
        <v>1528</v>
      </c>
      <c r="F1343" s="1">
        <v>306</v>
      </c>
    </row>
    <row r="1344" spans="1:6" x14ac:dyDescent="0.25">
      <c r="A1344" s="1" t="s">
        <v>765</v>
      </c>
      <c r="B1344" s="1" t="s">
        <v>546</v>
      </c>
      <c r="C1344" s="1">
        <v>330</v>
      </c>
      <c r="D1344" s="1" t="s">
        <v>1481</v>
      </c>
      <c r="E1344" s="1">
        <v>1263</v>
      </c>
      <c r="F1344" s="1">
        <v>253</v>
      </c>
    </row>
    <row r="1345" spans="1:6" x14ac:dyDescent="0.25">
      <c r="A1345" s="1" t="s">
        <v>766</v>
      </c>
      <c r="B1345" s="1" t="s">
        <v>546</v>
      </c>
      <c r="C1345" s="1">
        <v>330</v>
      </c>
      <c r="D1345" s="1" t="s">
        <v>1930</v>
      </c>
      <c r="E1345" s="1">
        <v>1072</v>
      </c>
      <c r="F1345" s="1">
        <v>214</v>
      </c>
    </row>
    <row r="1346" spans="1:6" x14ac:dyDescent="0.25">
      <c r="A1346" s="1" t="s">
        <v>767</v>
      </c>
      <c r="B1346" s="1" t="s">
        <v>546</v>
      </c>
      <c r="C1346" s="1">
        <v>330</v>
      </c>
      <c r="D1346" s="1" t="s">
        <v>1284</v>
      </c>
      <c r="E1346" s="1">
        <v>487</v>
      </c>
      <c r="F1346" s="1">
        <v>97</v>
      </c>
    </row>
    <row r="1347" spans="1:6" x14ac:dyDescent="0.25">
      <c r="A1347" s="1" t="s">
        <v>768</v>
      </c>
      <c r="B1347" s="1" t="s">
        <v>546</v>
      </c>
      <c r="C1347" s="1">
        <v>330</v>
      </c>
      <c r="D1347" s="1">
        <v>400</v>
      </c>
      <c r="E1347" s="1">
        <v>420</v>
      </c>
      <c r="F1347" s="1">
        <v>84</v>
      </c>
    </row>
    <row r="1348" spans="1:6" x14ac:dyDescent="0.25">
      <c r="A1348" s="1" t="s">
        <v>769</v>
      </c>
      <c r="B1348" s="1" t="s">
        <v>546</v>
      </c>
      <c r="C1348" s="1">
        <v>500</v>
      </c>
      <c r="D1348" s="1" t="s">
        <v>129</v>
      </c>
      <c r="E1348" s="1">
        <v>2206</v>
      </c>
      <c r="F1348" s="1">
        <v>441</v>
      </c>
    </row>
    <row r="1349" spans="1:6" x14ac:dyDescent="0.25">
      <c r="A1349" s="1" t="s">
        <v>770</v>
      </c>
      <c r="B1349" s="1" t="s">
        <v>546</v>
      </c>
      <c r="C1349" s="1">
        <v>500</v>
      </c>
      <c r="D1349" s="1" t="s">
        <v>1192</v>
      </c>
      <c r="E1349" s="1">
        <v>3052</v>
      </c>
      <c r="F1349" s="1">
        <v>610</v>
      </c>
    </row>
    <row r="1350" spans="1:6" x14ac:dyDescent="0.25">
      <c r="A1350" s="1" t="s">
        <v>771</v>
      </c>
      <c r="B1350" s="1" t="s">
        <v>546</v>
      </c>
      <c r="C1350" s="1">
        <v>500</v>
      </c>
      <c r="D1350" s="1" t="s">
        <v>1193</v>
      </c>
      <c r="E1350" s="1">
        <v>2588</v>
      </c>
      <c r="F1350" s="1">
        <v>518</v>
      </c>
    </row>
    <row r="1351" spans="1:6" x14ac:dyDescent="0.25">
      <c r="A1351" s="1" t="s">
        <v>772</v>
      </c>
      <c r="B1351" s="1" t="s">
        <v>546</v>
      </c>
      <c r="C1351" s="1">
        <v>500</v>
      </c>
      <c r="D1351" s="1" t="s">
        <v>1194</v>
      </c>
      <c r="E1351" s="1">
        <v>2194</v>
      </c>
      <c r="F1351" s="1">
        <v>439</v>
      </c>
    </row>
    <row r="1352" spans="1:6" x14ac:dyDescent="0.25">
      <c r="A1352" s="1" t="s">
        <v>773</v>
      </c>
      <c r="B1352" s="1" t="s">
        <v>546</v>
      </c>
      <c r="C1352" s="1">
        <v>500</v>
      </c>
      <c r="D1352" s="1" t="s">
        <v>1730</v>
      </c>
      <c r="E1352" s="1">
        <v>1865</v>
      </c>
      <c r="F1352" s="1">
        <v>373</v>
      </c>
    </row>
    <row r="1353" spans="1:6" x14ac:dyDescent="0.25">
      <c r="A1353" s="1" t="s">
        <v>774</v>
      </c>
      <c r="B1353" s="1" t="s">
        <v>546</v>
      </c>
      <c r="C1353" s="1">
        <v>500</v>
      </c>
      <c r="D1353" s="1" t="s">
        <v>1195</v>
      </c>
      <c r="E1353" s="1">
        <v>1338</v>
      </c>
      <c r="F1353" s="1">
        <v>268</v>
      </c>
    </row>
    <row r="1354" spans="1:6" x14ac:dyDescent="0.25">
      <c r="A1354" s="1" t="s">
        <v>775</v>
      </c>
      <c r="B1354" s="1" t="s">
        <v>546</v>
      </c>
      <c r="C1354" s="1">
        <v>500</v>
      </c>
      <c r="D1354" s="1" t="s">
        <v>1285</v>
      </c>
      <c r="E1354" s="1">
        <v>1130</v>
      </c>
      <c r="F1354" s="1">
        <v>226</v>
      </c>
    </row>
    <row r="1355" spans="1:6" x14ac:dyDescent="0.25">
      <c r="A1355" s="1" t="s">
        <v>776</v>
      </c>
      <c r="B1355" s="1" t="s">
        <v>546</v>
      </c>
      <c r="C1355" s="1">
        <v>500</v>
      </c>
      <c r="D1355" s="1" t="s">
        <v>1302</v>
      </c>
      <c r="E1355" s="1">
        <v>960</v>
      </c>
      <c r="F1355" s="1">
        <v>192</v>
      </c>
    </row>
    <row r="1356" spans="1:6" x14ac:dyDescent="0.25">
      <c r="A1356" s="1" t="s">
        <v>777</v>
      </c>
      <c r="B1356" s="1" t="s">
        <v>546</v>
      </c>
      <c r="C1356" s="1">
        <v>500</v>
      </c>
      <c r="D1356" s="1" t="s">
        <v>1196</v>
      </c>
      <c r="E1356" s="1">
        <v>801</v>
      </c>
      <c r="F1356" s="1">
        <v>160</v>
      </c>
    </row>
    <row r="1357" spans="1:6" x14ac:dyDescent="0.25">
      <c r="A1357" s="1" t="s">
        <v>778</v>
      </c>
      <c r="B1357" s="1" t="s">
        <v>546</v>
      </c>
      <c r="C1357" s="1">
        <v>500</v>
      </c>
      <c r="D1357" s="1">
        <v>245</v>
      </c>
      <c r="E1357" s="1">
        <v>693</v>
      </c>
      <c r="F1357" s="1">
        <v>139</v>
      </c>
    </row>
    <row r="1358" spans="1:6" x14ac:dyDescent="0.25">
      <c r="A1358" s="1" t="s">
        <v>779</v>
      </c>
      <c r="B1358" s="1" t="s">
        <v>546</v>
      </c>
      <c r="C1358" s="1">
        <v>750</v>
      </c>
      <c r="D1358" s="1" t="s">
        <v>780</v>
      </c>
      <c r="E1358" s="1">
        <v>1424</v>
      </c>
      <c r="F1358" s="1">
        <v>284</v>
      </c>
    </row>
    <row r="1359" spans="1:6" x14ac:dyDescent="0.25">
      <c r="A1359" s="1" t="s">
        <v>781</v>
      </c>
      <c r="B1359" s="1" t="s">
        <v>546</v>
      </c>
      <c r="C1359" s="1">
        <v>750</v>
      </c>
      <c r="D1359" s="1" t="s">
        <v>1197</v>
      </c>
      <c r="E1359" s="1">
        <v>3486</v>
      </c>
      <c r="F1359" s="1">
        <v>697</v>
      </c>
    </row>
    <row r="1360" spans="1:6" x14ac:dyDescent="0.25">
      <c r="A1360" s="1" t="s">
        <v>782</v>
      </c>
      <c r="B1360" s="1" t="s">
        <v>546</v>
      </c>
      <c r="C1360" s="1">
        <v>750</v>
      </c>
      <c r="D1360" s="1" t="s">
        <v>1198</v>
      </c>
      <c r="E1360" s="1">
        <v>3183</v>
      </c>
      <c r="F1360" s="1">
        <v>637</v>
      </c>
    </row>
    <row r="1361" spans="1:6" x14ac:dyDescent="0.25">
      <c r="A1361" s="1" t="s">
        <v>783</v>
      </c>
      <c r="B1361" s="1" t="s">
        <v>546</v>
      </c>
      <c r="C1361" s="1">
        <v>750</v>
      </c>
      <c r="D1361" s="1" t="s">
        <v>1649</v>
      </c>
      <c r="E1361" s="1">
        <v>2701</v>
      </c>
      <c r="F1361" s="1">
        <v>540</v>
      </c>
    </row>
    <row r="1362" spans="1:6" x14ac:dyDescent="0.25">
      <c r="A1362" s="1" t="s">
        <v>784</v>
      </c>
      <c r="B1362" s="1" t="s">
        <v>546</v>
      </c>
      <c r="C1362" s="1">
        <v>750</v>
      </c>
      <c r="D1362" s="1" t="s">
        <v>1384</v>
      </c>
      <c r="E1362" s="1">
        <v>1919</v>
      </c>
      <c r="F1362" s="1">
        <v>384</v>
      </c>
    </row>
    <row r="1363" spans="1:6" x14ac:dyDescent="0.25">
      <c r="A1363" s="1" t="s">
        <v>785</v>
      </c>
      <c r="B1363" s="1" t="s">
        <v>546</v>
      </c>
      <c r="C1363" s="1">
        <v>750</v>
      </c>
      <c r="D1363" s="1" t="s">
        <v>1280</v>
      </c>
      <c r="E1363" s="1">
        <v>1628</v>
      </c>
      <c r="F1363" s="1">
        <v>326</v>
      </c>
    </row>
    <row r="1364" spans="1:6" x14ac:dyDescent="0.25">
      <c r="A1364" s="1" t="s">
        <v>786</v>
      </c>
      <c r="B1364" s="1" t="s">
        <v>546</v>
      </c>
      <c r="C1364" s="1">
        <v>750</v>
      </c>
      <c r="D1364" s="1" t="s">
        <v>1297</v>
      </c>
      <c r="E1364" s="1">
        <v>1350</v>
      </c>
      <c r="F1364" s="1">
        <v>270</v>
      </c>
    </row>
    <row r="1365" spans="1:6" x14ac:dyDescent="0.25">
      <c r="A1365" s="1" t="s">
        <v>787</v>
      </c>
      <c r="B1365" s="1" t="s">
        <v>546</v>
      </c>
      <c r="C1365" s="1">
        <v>750</v>
      </c>
      <c r="D1365" s="1" t="s">
        <v>1731</v>
      </c>
      <c r="E1365" s="1">
        <v>1143</v>
      </c>
      <c r="F1365" s="1">
        <v>229</v>
      </c>
    </row>
    <row r="1366" spans="1:6" x14ac:dyDescent="0.25">
      <c r="A1366" s="1" t="s">
        <v>788</v>
      </c>
      <c r="B1366" s="1" t="s">
        <v>546</v>
      </c>
      <c r="C1366" s="1">
        <v>750</v>
      </c>
      <c r="D1366" s="1">
        <v>175</v>
      </c>
      <c r="E1366" s="1">
        <v>987</v>
      </c>
      <c r="F1366" s="1">
        <v>197</v>
      </c>
    </row>
    <row r="1367" spans="1:6" x14ac:dyDescent="0.25">
      <c r="A1367" s="1" t="s">
        <v>789</v>
      </c>
      <c r="B1367" s="1" t="s">
        <v>554</v>
      </c>
      <c r="C1367" s="1">
        <v>35</v>
      </c>
      <c r="D1367" s="1" t="s">
        <v>1985</v>
      </c>
      <c r="E1367" s="1">
        <v>835</v>
      </c>
      <c r="F1367" s="1">
        <v>167</v>
      </c>
    </row>
    <row r="1368" spans="1:6" x14ac:dyDescent="0.25">
      <c r="A1368" s="1" t="s">
        <v>790</v>
      </c>
      <c r="B1368" s="1" t="s">
        <v>554</v>
      </c>
      <c r="C1368" s="1">
        <v>35</v>
      </c>
      <c r="D1368" s="1" t="s">
        <v>1199</v>
      </c>
      <c r="E1368" s="1">
        <v>717</v>
      </c>
      <c r="F1368" s="1">
        <v>143</v>
      </c>
    </row>
    <row r="1369" spans="1:6" x14ac:dyDescent="0.25">
      <c r="A1369" s="1" t="s">
        <v>791</v>
      </c>
      <c r="B1369" s="1" t="s">
        <v>554</v>
      </c>
      <c r="C1369" s="1">
        <v>35</v>
      </c>
      <c r="D1369" s="1" t="s">
        <v>1986</v>
      </c>
      <c r="E1369" s="1">
        <v>608</v>
      </c>
      <c r="F1369" s="1">
        <v>122</v>
      </c>
    </row>
    <row r="1370" spans="1:6" x14ac:dyDescent="0.25">
      <c r="A1370" s="1" t="s">
        <v>792</v>
      </c>
      <c r="B1370" s="1" t="s">
        <v>554</v>
      </c>
      <c r="C1370" s="1">
        <v>35</v>
      </c>
      <c r="D1370" s="1" t="s">
        <v>1200</v>
      </c>
      <c r="E1370" s="1">
        <v>517</v>
      </c>
      <c r="F1370" s="1">
        <v>103</v>
      </c>
    </row>
    <row r="1371" spans="1:6" x14ac:dyDescent="0.25">
      <c r="A1371" s="1" t="s">
        <v>793</v>
      </c>
      <c r="B1371" s="1" t="s">
        <v>554</v>
      </c>
      <c r="C1371" s="1">
        <v>35</v>
      </c>
      <c r="D1371" s="1" t="s">
        <v>1201</v>
      </c>
      <c r="E1371" s="1">
        <v>439</v>
      </c>
      <c r="F1371" s="1">
        <v>88</v>
      </c>
    </row>
    <row r="1372" spans="1:6" x14ac:dyDescent="0.25">
      <c r="A1372" s="1" t="s">
        <v>794</v>
      </c>
      <c r="B1372" s="1" t="s">
        <v>554</v>
      </c>
      <c r="C1372" s="1">
        <v>35</v>
      </c>
      <c r="D1372" s="1" t="s">
        <v>1202</v>
      </c>
      <c r="E1372" s="1">
        <v>373</v>
      </c>
      <c r="F1372" s="1">
        <v>75</v>
      </c>
    </row>
    <row r="1373" spans="1:6" x14ac:dyDescent="0.25">
      <c r="A1373" s="1" t="s">
        <v>795</v>
      </c>
      <c r="B1373" s="1" t="s">
        <v>554</v>
      </c>
      <c r="C1373" s="1">
        <v>35</v>
      </c>
      <c r="D1373" s="1">
        <v>61</v>
      </c>
      <c r="E1373" s="1">
        <v>322</v>
      </c>
      <c r="F1373" s="1">
        <v>64</v>
      </c>
    </row>
    <row r="1374" spans="1:6" x14ac:dyDescent="0.25">
      <c r="A1374" s="1" t="s">
        <v>796</v>
      </c>
      <c r="B1374" s="1" t="s">
        <v>554</v>
      </c>
      <c r="C1374" s="1" t="s">
        <v>557</v>
      </c>
      <c r="D1374" s="1" t="s">
        <v>1203</v>
      </c>
      <c r="E1374" s="1">
        <v>1121</v>
      </c>
      <c r="F1374" s="1">
        <v>224</v>
      </c>
    </row>
    <row r="1375" spans="1:6" x14ac:dyDescent="0.25">
      <c r="A1375" s="1" t="s">
        <v>797</v>
      </c>
      <c r="B1375" s="1" t="s">
        <v>554</v>
      </c>
      <c r="C1375" s="1" t="s">
        <v>557</v>
      </c>
      <c r="D1375" s="1" t="s">
        <v>1650</v>
      </c>
      <c r="E1375" s="1">
        <v>967</v>
      </c>
      <c r="F1375" s="1">
        <v>193</v>
      </c>
    </row>
    <row r="1376" spans="1:6" x14ac:dyDescent="0.25">
      <c r="A1376" s="1" t="s">
        <v>798</v>
      </c>
      <c r="B1376" s="1" t="s">
        <v>554</v>
      </c>
      <c r="C1376" s="1" t="s">
        <v>557</v>
      </c>
      <c r="D1376" s="1" t="s">
        <v>1384</v>
      </c>
      <c r="E1376" s="1">
        <v>800</v>
      </c>
      <c r="F1376" s="1">
        <v>160</v>
      </c>
    </row>
    <row r="1377" spans="1:6" x14ac:dyDescent="0.25">
      <c r="A1377" s="1" t="s">
        <v>799</v>
      </c>
      <c r="B1377" s="1" t="s">
        <v>554</v>
      </c>
      <c r="C1377" s="1" t="s">
        <v>557</v>
      </c>
      <c r="D1377" s="1" t="s">
        <v>1286</v>
      </c>
      <c r="E1377" s="1">
        <v>675</v>
      </c>
      <c r="F1377" s="1">
        <v>135</v>
      </c>
    </row>
    <row r="1378" spans="1:6" x14ac:dyDescent="0.25">
      <c r="A1378" s="1" t="s">
        <v>800</v>
      </c>
      <c r="B1378" s="1" t="s">
        <v>554</v>
      </c>
      <c r="C1378" s="1" t="s">
        <v>557</v>
      </c>
      <c r="D1378" s="1" t="s">
        <v>1204</v>
      </c>
      <c r="E1378" s="1">
        <v>542</v>
      </c>
      <c r="F1378" s="1">
        <v>108</v>
      </c>
    </row>
    <row r="1379" spans="1:6" x14ac:dyDescent="0.25">
      <c r="A1379" s="1" t="s">
        <v>801</v>
      </c>
      <c r="B1379" s="1" t="s">
        <v>554</v>
      </c>
      <c r="C1379" s="1" t="s">
        <v>557</v>
      </c>
      <c r="D1379" s="1" t="s">
        <v>1732</v>
      </c>
      <c r="E1379" s="1">
        <v>400</v>
      </c>
      <c r="F1379" s="1">
        <v>80</v>
      </c>
    </row>
    <row r="1380" spans="1:6" x14ac:dyDescent="0.25">
      <c r="A1380" s="1" t="s">
        <v>802</v>
      </c>
      <c r="B1380" s="1" t="s">
        <v>554</v>
      </c>
      <c r="C1380" s="1" t="s">
        <v>557</v>
      </c>
      <c r="D1380" s="1" t="s">
        <v>1733</v>
      </c>
      <c r="E1380" s="1">
        <v>305</v>
      </c>
      <c r="F1380" s="1">
        <v>61</v>
      </c>
    </row>
    <row r="1381" spans="1:6" x14ac:dyDescent="0.25">
      <c r="A1381" s="1" t="s">
        <v>803</v>
      </c>
      <c r="B1381" s="1" t="s">
        <v>554</v>
      </c>
      <c r="C1381" s="1" t="s">
        <v>557</v>
      </c>
      <c r="D1381" s="1" t="s">
        <v>1289</v>
      </c>
      <c r="E1381" s="1">
        <v>279</v>
      </c>
      <c r="F1381" s="1">
        <v>56</v>
      </c>
    </row>
    <row r="1382" spans="1:6" x14ac:dyDescent="0.25">
      <c r="A1382" s="1" t="s">
        <v>804</v>
      </c>
      <c r="B1382" s="1" t="s">
        <v>554</v>
      </c>
      <c r="C1382" s="1" t="s">
        <v>557</v>
      </c>
      <c r="D1382" s="1">
        <v>401</v>
      </c>
      <c r="E1382" s="1">
        <v>238</v>
      </c>
      <c r="F1382" s="1">
        <v>48</v>
      </c>
    </row>
    <row r="1384" spans="1:6" x14ac:dyDescent="0.25">
      <c r="A1384" s="1" t="s">
        <v>4</v>
      </c>
      <c r="B1384" s="1" t="s">
        <v>805</v>
      </c>
      <c r="C1384" s="1" t="s">
        <v>562</v>
      </c>
    </row>
    <row r="1385" spans="1:6" x14ac:dyDescent="0.25">
      <c r="A1385" s="1" t="s">
        <v>1121</v>
      </c>
      <c r="B1385" s="1" t="s">
        <v>1121</v>
      </c>
      <c r="C1385" s="1">
        <v>1</v>
      </c>
      <c r="D1385" s="1">
        <v>2</v>
      </c>
      <c r="E1385" s="1">
        <v>3</v>
      </c>
    </row>
    <row r="1386" spans="1:6" x14ac:dyDescent="0.25">
      <c r="A1386" s="1" t="s">
        <v>1121</v>
      </c>
      <c r="B1386" s="1" t="s">
        <v>1121</v>
      </c>
      <c r="C1386" s="1" t="s">
        <v>806</v>
      </c>
    </row>
    <row r="1387" spans="1:6" x14ac:dyDescent="0.25">
      <c r="A1387" s="1" t="s">
        <v>1121</v>
      </c>
      <c r="B1387" s="1" t="s">
        <v>1121</v>
      </c>
      <c r="C1387" s="1" t="s">
        <v>2025</v>
      </c>
      <c r="D1387" s="1" t="s">
        <v>2026</v>
      </c>
      <c r="E1387" s="1" t="s">
        <v>2027</v>
      </c>
    </row>
    <row r="1388" spans="1:6" x14ac:dyDescent="0.25">
      <c r="A1388" s="1" t="s">
        <v>1385</v>
      </c>
      <c r="B1388" s="1" t="s">
        <v>807</v>
      </c>
      <c r="C1388" s="1">
        <v>2151</v>
      </c>
      <c r="D1388" s="1">
        <v>2567</v>
      </c>
      <c r="E1388" s="1">
        <v>2014</v>
      </c>
    </row>
    <row r="1389" spans="1:6" x14ac:dyDescent="0.25">
      <c r="A1389" s="1" t="s">
        <v>1482</v>
      </c>
      <c r="B1389" s="1" t="s">
        <v>808</v>
      </c>
      <c r="C1389" s="1">
        <v>6045</v>
      </c>
      <c r="D1389" s="1">
        <v>8355</v>
      </c>
      <c r="E1389" s="1">
        <v>5318</v>
      </c>
    </row>
    <row r="1390" spans="1:6" x14ac:dyDescent="0.25">
      <c r="A1390" s="1" t="s">
        <v>1570</v>
      </c>
      <c r="B1390" s="1" t="s">
        <v>809</v>
      </c>
      <c r="C1390" s="1">
        <v>14227</v>
      </c>
      <c r="D1390" s="1">
        <v>21028</v>
      </c>
      <c r="E1390" s="1">
        <v>12087</v>
      </c>
    </row>
    <row r="1392" spans="1:6" x14ac:dyDescent="0.25">
      <c r="A1392" s="1" t="s">
        <v>4</v>
      </c>
      <c r="B1392" s="1" t="s">
        <v>562</v>
      </c>
    </row>
    <row r="1393" spans="1:13" x14ac:dyDescent="0.25">
      <c r="A1393" s="1" t="s">
        <v>810</v>
      </c>
      <c r="B1393" s="1">
        <v>2014</v>
      </c>
    </row>
    <row r="1395" spans="1:13" x14ac:dyDescent="0.25">
      <c r="A1395" s="1" t="s">
        <v>811</v>
      </c>
      <c r="B1395" s="1" t="s">
        <v>66</v>
      </c>
      <c r="C1395" s="1" t="s">
        <v>812</v>
      </c>
    </row>
    <row r="1396" spans="1:13" x14ac:dyDescent="0.25">
      <c r="A1396" s="1" t="s">
        <v>1121</v>
      </c>
      <c r="B1396" s="1" t="s">
        <v>1121</v>
      </c>
      <c r="C1396" s="1">
        <v>1</v>
      </c>
      <c r="D1396" s="1">
        <v>2</v>
      </c>
      <c r="E1396" s="1">
        <v>3</v>
      </c>
      <c r="F1396" s="1">
        <v>4</v>
      </c>
      <c r="G1396" s="1">
        <v>5</v>
      </c>
      <c r="H1396" s="1">
        <v>6</v>
      </c>
      <c r="I1396" s="1">
        <v>7</v>
      </c>
      <c r="J1396" s="1">
        <v>8</v>
      </c>
      <c r="K1396" s="1">
        <v>9</v>
      </c>
      <c r="L1396" s="1">
        <v>10</v>
      </c>
      <c r="M1396" s="1">
        <v>11</v>
      </c>
    </row>
    <row r="1397" spans="1:13" x14ac:dyDescent="0.25">
      <c r="A1397" s="1" t="s">
        <v>1121</v>
      </c>
      <c r="B1397" s="1" t="s">
        <v>1121</v>
      </c>
      <c r="C1397" s="1" t="s">
        <v>813</v>
      </c>
    </row>
    <row r="1398" spans="1:13" x14ac:dyDescent="0.25">
      <c r="A1398" s="1" t="s">
        <v>1121</v>
      </c>
      <c r="B1398" s="1" t="s">
        <v>1121</v>
      </c>
      <c r="C1398" s="1" t="s">
        <v>814</v>
      </c>
      <c r="D1398" s="1" t="s">
        <v>815</v>
      </c>
      <c r="E1398" s="1" t="s">
        <v>1205</v>
      </c>
      <c r="F1398" s="1" t="s">
        <v>1206</v>
      </c>
      <c r="G1398" s="1" t="s">
        <v>816</v>
      </c>
      <c r="H1398" s="1" t="s">
        <v>817</v>
      </c>
      <c r="I1398" s="1" t="s">
        <v>1207</v>
      </c>
      <c r="J1398" s="1" t="s">
        <v>818</v>
      </c>
      <c r="K1398" s="1" t="s">
        <v>819</v>
      </c>
      <c r="L1398" s="1" t="s">
        <v>1208</v>
      </c>
      <c r="M1398" s="1" t="s">
        <v>1209</v>
      </c>
    </row>
    <row r="1399" spans="1:13" x14ac:dyDescent="0.25">
      <c r="A1399" s="1" t="s">
        <v>1386</v>
      </c>
      <c r="B1399" s="1" t="s">
        <v>820</v>
      </c>
      <c r="C1399" s="1" t="s">
        <v>821</v>
      </c>
      <c r="D1399" s="1" t="s">
        <v>822</v>
      </c>
      <c r="E1399" s="1" t="s">
        <v>822</v>
      </c>
      <c r="F1399" s="1" t="s">
        <v>821</v>
      </c>
      <c r="G1399" s="1" t="s">
        <v>822</v>
      </c>
      <c r="H1399" s="1" t="s">
        <v>823</v>
      </c>
      <c r="I1399" s="1" t="s">
        <v>824</v>
      </c>
      <c r="J1399" s="1" t="s">
        <v>821</v>
      </c>
      <c r="K1399" s="1" t="s">
        <v>824</v>
      </c>
      <c r="L1399" s="1" t="s">
        <v>823</v>
      </c>
      <c r="M1399" s="1" t="s">
        <v>824</v>
      </c>
    </row>
    <row r="1400" spans="1:13" x14ac:dyDescent="0.25">
      <c r="A1400" s="1" t="s">
        <v>1483</v>
      </c>
      <c r="B1400" s="1" t="s">
        <v>825</v>
      </c>
      <c r="C1400" s="1" t="s">
        <v>826</v>
      </c>
      <c r="D1400" s="1" t="s">
        <v>827</v>
      </c>
      <c r="E1400" s="1" t="s">
        <v>827</v>
      </c>
      <c r="F1400" s="1" t="s">
        <v>826</v>
      </c>
      <c r="G1400" s="1" t="s">
        <v>827</v>
      </c>
      <c r="H1400" s="1" t="s">
        <v>824</v>
      </c>
      <c r="I1400" s="1" t="s">
        <v>826</v>
      </c>
      <c r="J1400" s="1" t="s">
        <v>826</v>
      </c>
      <c r="K1400" s="1" t="s">
        <v>828</v>
      </c>
      <c r="L1400" s="1" t="s">
        <v>824</v>
      </c>
      <c r="M1400" s="1" t="s">
        <v>824</v>
      </c>
    </row>
    <row r="1401" spans="1:13" x14ac:dyDescent="0.25">
      <c r="A1401" s="1" t="s">
        <v>1571</v>
      </c>
      <c r="B1401" s="1" t="s">
        <v>829</v>
      </c>
      <c r="C1401" s="1" t="s">
        <v>830</v>
      </c>
      <c r="D1401" s="1" t="s">
        <v>822</v>
      </c>
      <c r="E1401" s="1" t="s">
        <v>822</v>
      </c>
      <c r="F1401" s="1" t="s">
        <v>830</v>
      </c>
      <c r="G1401" s="1" t="s">
        <v>821</v>
      </c>
      <c r="H1401" s="1" t="s">
        <v>831</v>
      </c>
      <c r="I1401" s="1" t="s">
        <v>832</v>
      </c>
      <c r="J1401" s="1" t="s">
        <v>824</v>
      </c>
      <c r="K1401" s="1" t="s">
        <v>832</v>
      </c>
      <c r="L1401" s="1" t="s">
        <v>831</v>
      </c>
      <c r="M1401" s="1" t="s">
        <v>824</v>
      </c>
    </row>
    <row r="1402" spans="1:13" x14ac:dyDescent="0.25">
      <c r="A1402" s="1" t="s">
        <v>1651</v>
      </c>
      <c r="B1402" s="1" t="s">
        <v>833</v>
      </c>
      <c r="C1402" s="1" t="s">
        <v>834</v>
      </c>
      <c r="D1402" s="1" t="s">
        <v>835</v>
      </c>
      <c r="E1402" s="1" t="s">
        <v>835</v>
      </c>
      <c r="F1402" s="1" t="s">
        <v>836</v>
      </c>
      <c r="G1402" s="1" t="s">
        <v>837</v>
      </c>
      <c r="H1402" s="1" t="s">
        <v>838</v>
      </c>
      <c r="I1402" s="1" t="s">
        <v>839</v>
      </c>
      <c r="J1402" s="1" t="s">
        <v>840</v>
      </c>
      <c r="K1402" s="1" t="s">
        <v>834</v>
      </c>
      <c r="L1402" s="1" t="s">
        <v>838</v>
      </c>
      <c r="M1402" s="1" t="s">
        <v>841</v>
      </c>
    </row>
    <row r="1403" spans="1:13" x14ac:dyDescent="0.25">
      <c r="A1403" s="1" t="s">
        <v>1734</v>
      </c>
      <c r="B1403" s="1" t="s">
        <v>842</v>
      </c>
      <c r="C1403" s="1" t="s">
        <v>823</v>
      </c>
      <c r="D1403" s="1" t="s">
        <v>822</v>
      </c>
      <c r="E1403" s="1" t="s">
        <v>821</v>
      </c>
      <c r="F1403" s="1" t="s">
        <v>832</v>
      </c>
      <c r="G1403" s="1" t="s">
        <v>821</v>
      </c>
      <c r="H1403" s="1" t="s">
        <v>840</v>
      </c>
      <c r="I1403" s="1" t="s">
        <v>843</v>
      </c>
      <c r="J1403" s="1" t="s">
        <v>830</v>
      </c>
      <c r="K1403" s="1" t="s">
        <v>843</v>
      </c>
      <c r="L1403" s="1" t="s">
        <v>836</v>
      </c>
      <c r="M1403" s="1" t="s">
        <v>824</v>
      </c>
    </row>
    <row r="1404" spans="1:13" x14ac:dyDescent="0.25">
      <c r="A1404" s="1" t="s">
        <v>1809</v>
      </c>
      <c r="B1404" s="1" t="s">
        <v>844</v>
      </c>
      <c r="C1404" s="1" t="s">
        <v>845</v>
      </c>
      <c r="D1404" s="1" t="s">
        <v>822</v>
      </c>
      <c r="E1404" s="1" t="s">
        <v>821</v>
      </c>
      <c r="F1404" s="1" t="s">
        <v>843</v>
      </c>
      <c r="G1404" s="1" t="s">
        <v>824</v>
      </c>
      <c r="H1404" s="1" t="s">
        <v>846</v>
      </c>
      <c r="I1404" s="1" t="s">
        <v>847</v>
      </c>
      <c r="J1404" s="1" t="s">
        <v>823</v>
      </c>
      <c r="K1404" s="1" t="s">
        <v>847</v>
      </c>
      <c r="L1404" s="1" t="s">
        <v>848</v>
      </c>
      <c r="M1404" s="1" t="s">
        <v>824</v>
      </c>
    </row>
    <row r="1405" spans="1:13" x14ac:dyDescent="0.25">
      <c r="A1405" s="1" t="s">
        <v>1871</v>
      </c>
      <c r="B1405" s="1" t="s">
        <v>849</v>
      </c>
      <c r="C1405" s="1" t="s">
        <v>830</v>
      </c>
      <c r="D1405" s="1" t="s">
        <v>828</v>
      </c>
      <c r="E1405" s="1" t="s">
        <v>822</v>
      </c>
      <c r="F1405" s="1" t="s">
        <v>824</v>
      </c>
      <c r="G1405" s="1" t="s">
        <v>822</v>
      </c>
      <c r="H1405" s="1" t="s">
        <v>850</v>
      </c>
      <c r="I1405" s="1" t="s">
        <v>832</v>
      </c>
      <c r="J1405" s="1" t="s">
        <v>824</v>
      </c>
      <c r="K1405" s="1" t="s">
        <v>832</v>
      </c>
      <c r="L1405" s="1" t="s">
        <v>850</v>
      </c>
      <c r="M1405" s="1" t="s">
        <v>824</v>
      </c>
    </row>
    <row r="1406" spans="1:13" x14ac:dyDescent="0.25">
      <c r="A1406" s="1" t="s">
        <v>1931</v>
      </c>
      <c r="B1406" s="1" t="s">
        <v>851</v>
      </c>
      <c r="C1406" s="1" t="s">
        <v>824</v>
      </c>
      <c r="D1406" s="1" t="s">
        <v>828</v>
      </c>
      <c r="E1406" s="1" t="s">
        <v>828</v>
      </c>
      <c r="F1406" s="1" t="s">
        <v>824</v>
      </c>
      <c r="G1406" s="1" t="s">
        <v>822</v>
      </c>
      <c r="H1406" s="1" t="s">
        <v>831</v>
      </c>
      <c r="I1406" s="1" t="s">
        <v>830</v>
      </c>
      <c r="J1406" s="1" t="s">
        <v>821</v>
      </c>
      <c r="K1406" s="1" t="s">
        <v>830</v>
      </c>
      <c r="L1406" s="1" t="s">
        <v>831</v>
      </c>
      <c r="M1406" s="1" t="s">
        <v>824</v>
      </c>
    </row>
    <row r="1407" spans="1:13" x14ac:dyDescent="0.25">
      <c r="A1407" s="1" t="s">
        <v>1987</v>
      </c>
      <c r="B1407" s="1" t="s">
        <v>852</v>
      </c>
      <c r="C1407" s="1" t="s">
        <v>832</v>
      </c>
      <c r="D1407" s="1" t="s">
        <v>824</v>
      </c>
      <c r="E1407" s="1" t="s">
        <v>824</v>
      </c>
      <c r="F1407" s="1" t="s">
        <v>830</v>
      </c>
      <c r="G1407" s="1" t="s">
        <v>830</v>
      </c>
      <c r="H1407" s="1" t="s">
        <v>853</v>
      </c>
      <c r="I1407" s="1" t="s">
        <v>832</v>
      </c>
      <c r="J1407" s="1" t="s">
        <v>830</v>
      </c>
      <c r="K1407" s="1" t="s">
        <v>832</v>
      </c>
      <c r="L1407" s="1" t="s">
        <v>853</v>
      </c>
      <c r="M1407" s="1" t="s">
        <v>824</v>
      </c>
    </row>
    <row r="1408" spans="1:13" x14ac:dyDescent="0.25">
      <c r="A1408" s="1" t="s">
        <v>1260</v>
      </c>
      <c r="B1408" s="1" t="s">
        <v>854</v>
      </c>
      <c r="C1408" s="1" t="s">
        <v>845</v>
      </c>
      <c r="D1408" s="1" t="s">
        <v>821</v>
      </c>
      <c r="E1408" s="1" t="s">
        <v>824</v>
      </c>
      <c r="F1408" s="1" t="s">
        <v>853</v>
      </c>
      <c r="G1408" s="1" t="s">
        <v>830</v>
      </c>
      <c r="H1408" s="1" t="s">
        <v>846</v>
      </c>
      <c r="I1408" s="1" t="s">
        <v>847</v>
      </c>
      <c r="J1408" s="1" t="s">
        <v>823</v>
      </c>
      <c r="K1408" s="1" t="s">
        <v>847</v>
      </c>
      <c r="L1408" s="1" t="s">
        <v>846</v>
      </c>
      <c r="M1408" s="1" t="s">
        <v>824</v>
      </c>
    </row>
    <row r="1409" spans="1:13" x14ac:dyDescent="0.25">
      <c r="A1409" s="1" t="s">
        <v>1387</v>
      </c>
      <c r="B1409" s="1" t="s">
        <v>855</v>
      </c>
      <c r="C1409" s="1" t="s">
        <v>856</v>
      </c>
      <c r="D1409" s="1" t="s">
        <v>823</v>
      </c>
      <c r="E1409" s="1" t="s">
        <v>853</v>
      </c>
      <c r="F1409" s="1" t="s">
        <v>857</v>
      </c>
      <c r="G1409" s="1" t="s">
        <v>850</v>
      </c>
      <c r="H1409" s="1" t="s">
        <v>858</v>
      </c>
      <c r="I1409" s="1" t="s">
        <v>859</v>
      </c>
      <c r="J1409" s="1" t="s">
        <v>834</v>
      </c>
      <c r="K1409" s="1" t="s">
        <v>859</v>
      </c>
      <c r="L1409" s="1" t="s">
        <v>860</v>
      </c>
      <c r="M1409" s="1" t="s">
        <v>845</v>
      </c>
    </row>
    <row r="1410" spans="1:13" x14ac:dyDescent="0.25">
      <c r="A1410" s="1" t="s">
        <v>1484</v>
      </c>
      <c r="B1410" s="1" t="s">
        <v>861</v>
      </c>
      <c r="C1410" s="1" t="s">
        <v>832</v>
      </c>
      <c r="D1410" s="1" t="s">
        <v>822</v>
      </c>
      <c r="E1410" s="1" t="s">
        <v>822</v>
      </c>
      <c r="F1410" s="1" t="s">
        <v>830</v>
      </c>
      <c r="G1410" s="1" t="s">
        <v>821</v>
      </c>
      <c r="H1410" s="1" t="s">
        <v>835</v>
      </c>
      <c r="I1410" s="1" t="s">
        <v>832</v>
      </c>
      <c r="J1410" s="1" t="s">
        <v>824</v>
      </c>
      <c r="K1410" s="1" t="s">
        <v>823</v>
      </c>
      <c r="L1410" s="1" t="s">
        <v>841</v>
      </c>
      <c r="M1410" s="1" t="s">
        <v>824</v>
      </c>
    </row>
    <row r="1411" spans="1:13" x14ac:dyDescent="0.25">
      <c r="A1411" s="1" t="s">
        <v>1572</v>
      </c>
      <c r="B1411" s="1" t="s">
        <v>862</v>
      </c>
      <c r="C1411" s="1" t="s">
        <v>822</v>
      </c>
      <c r="D1411" s="1" t="s">
        <v>828</v>
      </c>
      <c r="E1411" s="1" t="s">
        <v>828</v>
      </c>
      <c r="F1411" s="1" t="s">
        <v>822</v>
      </c>
      <c r="G1411" s="1" t="s">
        <v>828</v>
      </c>
      <c r="H1411" s="1" t="s">
        <v>832</v>
      </c>
      <c r="I1411" s="1" t="s">
        <v>821</v>
      </c>
      <c r="J1411" s="1" t="s">
        <v>822</v>
      </c>
      <c r="K1411" s="1" t="s">
        <v>821</v>
      </c>
      <c r="L1411" s="1" t="s">
        <v>832</v>
      </c>
      <c r="M1411" s="1" t="s">
        <v>824</v>
      </c>
    </row>
    <row r="1412" spans="1:13" x14ac:dyDescent="0.25">
      <c r="A1412" s="1" t="s">
        <v>1652</v>
      </c>
      <c r="B1412" s="1" t="s">
        <v>863</v>
      </c>
      <c r="C1412" s="1" t="s">
        <v>864</v>
      </c>
      <c r="D1412" s="1" t="s">
        <v>840</v>
      </c>
      <c r="E1412" s="1" t="s">
        <v>839</v>
      </c>
      <c r="F1412" s="1" t="s">
        <v>865</v>
      </c>
      <c r="G1412" s="1" t="s">
        <v>846</v>
      </c>
      <c r="H1412" s="1" t="s">
        <v>866</v>
      </c>
      <c r="I1412" s="1" t="s">
        <v>867</v>
      </c>
      <c r="J1412" s="1" t="s">
        <v>868</v>
      </c>
      <c r="K1412" s="1" t="s">
        <v>869</v>
      </c>
      <c r="L1412" s="1" t="s">
        <v>870</v>
      </c>
      <c r="M1412" s="1" t="s">
        <v>871</v>
      </c>
    </row>
    <row r="1413" spans="1:13" x14ac:dyDescent="0.25">
      <c r="A1413" s="1" t="s">
        <v>1735</v>
      </c>
      <c r="B1413" s="1" t="s">
        <v>1210</v>
      </c>
      <c r="C1413" s="1" t="s">
        <v>847</v>
      </c>
      <c r="D1413" s="1" t="s">
        <v>843</v>
      </c>
      <c r="E1413" s="1" t="s">
        <v>843</v>
      </c>
      <c r="F1413" s="1" t="s">
        <v>847</v>
      </c>
      <c r="G1413" s="1" t="s">
        <v>853</v>
      </c>
      <c r="H1413" s="1" t="s">
        <v>836</v>
      </c>
      <c r="I1413" s="1" t="s">
        <v>831</v>
      </c>
      <c r="J1413" s="1" t="s">
        <v>845</v>
      </c>
      <c r="K1413" s="1" t="s">
        <v>831</v>
      </c>
      <c r="L1413" s="1" t="s">
        <v>834</v>
      </c>
      <c r="M1413" s="1" t="s">
        <v>843</v>
      </c>
    </row>
    <row r="1414" spans="1:13" x14ac:dyDescent="0.25">
      <c r="A1414" s="1" t="s">
        <v>1810</v>
      </c>
      <c r="B1414" s="1" t="s">
        <v>872</v>
      </c>
      <c r="C1414" s="1" t="s">
        <v>828</v>
      </c>
      <c r="D1414" s="1" t="s">
        <v>828</v>
      </c>
      <c r="E1414" s="1" t="s">
        <v>828</v>
      </c>
      <c r="F1414" s="1" t="s">
        <v>828</v>
      </c>
      <c r="G1414" s="1" t="s">
        <v>828</v>
      </c>
      <c r="H1414" s="1" t="s">
        <v>822</v>
      </c>
      <c r="I1414" s="1" t="s">
        <v>828</v>
      </c>
      <c r="J1414" s="1" t="s">
        <v>828</v>
      </c>
      <c r="K1414" s="1" t="s">
        <v>828</v>
      </c>
      <c r="L1414" s="1" t="s">
        <v>822</v>
      </c>
      <c r="M1414" s="1" t="s">
        <v>824</v>
      </c>
    </row>
    <row r="1415" spans="1:13" x14ac:dyDescent="0.25">
      <c r="A1415" s="1" t="s">
        <v>1872</v>
      </c>
      <c r="B1415" s="1" t="s">
        <v>873</v>
      </c>
      <c r="C1415" s="1" t="s">
        <v>831</v>
      </c>
      <c r="D1415" s="1" t="s">
        <v>830</v>
      </c>
      <c r="E1415" s="1" t="s">
        <v>830</v>
      </c>
      <c r="F1415" s="1" t="s">
        <v>847</v>
      </c>
      <c r="G1415" s="1" t="s">
        <v>823</v>
      </c>
      <c r="H1415" s="1" t="s">
        <v>838</v>
      </c>
      <c r="I1415" s="1" t="s">
        <v>835</v>
      </c>
      <c r="J1415" s="1" t="s">
        <v>853</v>
      </c>
      <c r="K1415" s="1" t="s">
        <v>835</v>
      </c>
      <c r="L1415" s="1" t="s">
        <v>35</v>
      </c>
      <c r="M1415" s="1" t="s">
        <v>832</v>
      </c>
    </row>
    <row r="1416" spans="1:13" x14ac:dyDescent="0.25">
      <c r="A1416" s="1" t="s">
        <v>1932</v>
      </c>
      <c r="B1416" s="1" t="s">
        <v>874</v>
      </c>
      <c r="C1416" s="1" t="s">
        <v>843</v>
      </c>
      <c r="D1416" s="1" t="s">
        <v>824</v>
      </c>
      <c r="E1416" s="1" t="s">
        <v>830</v>
      </c>
      <c r="F1416" s="1" t="s">
        <v>843</v>
      </c>
      <c r="G1416" s="1" t="s">
        <v>832</v>
      </c>
      <c r="H1416" s="1" t="s">
        <v>837</v>
      </c>
      <c r="I1416" s="1" t="s">
        <v>853</v>
      </c>
      <c r="J1416" s="1" t="s">
        <v>823</v>
      </c>
      <c r="K1416" s="1" t="s">
        <v>853</v>
      </c>
      <c r="L1416" s="1" t="s">
        <v>837</v>
      </c>
      <c r="M1416" s="1" t="s">
        <v>830</v>
      </c>
    </row>
    <row r="1417" spans="1:13" x14ac:dyDescent="0.25">
      <c r="A1417" s="1" t="s">
        <v>1988</v>
      </c>
      <c r="B1417" s="1" t="s">
        <v>875</v>
      </c>
      <c r="C1417" s="1" t="s">
        <v>850</v>
      </c>
      <c r="D1417" s="1" t="s">
        <v>843</v>
      </c>
      <c r="E1417" s="1" t="s">
        <v>843</v>
      </c>
      <c r="F1417" s="1" t="s">
        <v>831</v>
      </c>
      <c r="G1417" s="1" t="s">
        <v>845</v>
      </c>
      <c r="H1417" s="1" t="s">
        <v>876</v>
      </c>
      <c r="I1417" s="1" t="s">
        <v>835</v>
      </c>
      <c r="J1417" s="1" t="s">
        <v>847</v>
      </c>
      <c r="K1417" s="1" t="s">
        <v>835</v>
      </c>
      <c r="L1417" s="1" t="s">
        <v>876</v>
      </c>
      <c r="M1417" s="1" t="s">
        <v>853</v>
      </c>
    </row>
    <row r="1418" spans="1:13" x14ac:dyDescent="0.25">
      <c r="A1418" s="1" t="s">
        <v>1261</v>
      </c>
      <c r="B1418" s="1" t="s">
        <v>877</v>
      </c>
      <c r="C1418" s="1" t="s">
        <v>845</v>
      </c>
      <c r="D1418" s="1" t="s">
        <v>821</v>
      </c>
      <c r="E1418" s="1" t="s">
        <v>824</v>
      </c>
      <c r="F1418" s="1" t="s">
        <v>853</v>
      </c>
      <c r="G1418" s="1" t="s">
        <v>830</v>
      </c>
      <c r="H1418" s="1" t="s">
        <v>846</v>
      </c>
      <c r="I1418" s="1" t="s">
        <v>847</v>
      </c>
      <c r="J1418" s="1" t="s">
        <v>823</v>
      </c>
      <c r="K1418" s="1" t="s">
        <v>847</v>
      </c>
      <c r="L1418" s="1" t="s">
        <v>848</v>
      </c>
      <c r="M1418" s="1" t="s">
        <v>824</v>
      </c>
    </row>
    <row r="1419" spans="1:13" x14ac:dyDescent="0.25">
      <c r="A1419" s="1" t="s">
        <v>1388</v>
      </c>
      <c r="B1419" s="1" t="s">
        <v>1211</v>
      </c>
      <c r="C1419" s="1" t="s">
        <v>830</v>
      </c>
      <c r="D1419" s="1" t="s">
        <v>821</v>
      </c>
      <c r="E1419" s="1" t="s">
        <v>821</v>
      </c>
      <c r="F1419" s="1" t="s">
        <v>824</v>
      </c>
      <c r="G1419" s="1" t="s">
        <v>821</v>
      </c>
      <c r="H1419" s="1" t="s">
        <v>853</v>
      </c>
      <c r="I1419" s="1" t="s">
        <v>830</v>
      </c>
      <c r="J1419" s="1" t="s">
        <v>824</v>
      </c>
      <c r="K1419" s="1" t="s">
        <v>830</v>
      </c>
      <c r="L1419" s="1" t="s">
        <v>853</v>
      </c>
      <c r="M1419" s="1" t="s">
        <v>824</v>
      </c>
    </row>
    <row r="1420" spans="1:13" x14ac:dyDescent="0.25">
      <c r="A1420" s="1" t="s">
        <v>1485</v>
      </c>
      <c r="B1420" s="1" t="s">
        <v>878</v>
      </c>
      <c r="C1420" s="1" t="s">
        <v>823</v>
      </c>
      <c r="D1420" s="1" t="s">
        <v>830</v>
      </c>
      <c r="E1420" s="1" t="s">
        <v>830</v>
      </c>
      <c r="F1420" s="1" t="s">
        <v>823</v>
      </c>
      <c r="G1420" s="1" t="s">
        <v>832</v>
      </c>
      <c r="H1420" s="1" t="s">
        <v>831</v>
      </c>
      <c r="I1420" s="1" t="s">
        <v>843</v>
      </c>
      <c r="J1420" s="1" t="s">
        <v>832</v>
      </c>
      <c r="K1420" s="1" t="s">
        <v>843</v>
      </c>
      <c r="L1420" s="1" t="s">
        <v>831</v>
      </c>
      <c r="M1420" s="1" t="s">
        <v>830</v>
      </c>
    </row>
    <row r="1421" spans="1:13" x14ac:dyDescent="0.25">
      <c r="A1421" s="1" t="s">
        <v>1573</v>
      </c>
      <c r="B1421" s="1" t="s">
        <v>879</v>
      </c>
      <c r="C1421" s="1" t="s">
        <v>832</v>
      </c>
      <c r="D1421" s="1" t="s">
        <v>830</v>
      </c>
      <c r="E1421" s="1" t="s">
        <v>830</v>
      </c>
      <c r="F1421" s="1" t="s">
        <v>830</v>
      </c>
      <c r="G1421" s="1" t="s">
        <v>830</v>
      </c>
      <c r="H1421" s="1" t="s">
        <v>823</v>
      </c>
      <c r="I1421" s="1" t="s">
        <v>832</v>
      </c>
      <c r="J1421" s="1" t="s">
        <v>830</v>
      </c>
      <c r="K1421" s="1" t="s">
        <v>832</v>
      </c>
      <c r="L1421" s="1" t="s">
        <v>823</v>
      </c>
      <c r="M1421" s="1" t="s">
        <v>830</v>
      </c>
    </row>
    <row r="1422" spans="1:13" x14ac:dyDescent="0.25">
      <c r="A1422" s="1" t="s">
        <v>1653</v>
      </c>
      <c r="B1422" s="1" t="s">
        <v>880</v>
      </c>
      <c r="C1422" s="1" t="s">
        <v>835</v>
      </c>
      <c r="D1422" s="1" t="s">
        <v>853</v>
      </c>
      <c r="E1422" s="1" t="s">
        <v>853</v>
      </c>
      <c r="F1422" s="1" t="s">
        <v>850</v>
      </c>
      <c r="G1422" s="1" t="s">
        <v>845</v>
      </c>
      <c r="H1422" s="1" t="s">
        <v>876</v>
      </c>
      <c r="I1422" s="1" t="s">
        <v>841</v>
      </c>
      <c r="J1422" s="1" t="s">
        <v>831</v>
      </c>
      <c r="K1422" s="1" t="s">
        <v>841</v>
      </c>
      <c r="L1422" s="1" t="s">
        <v>846</v>
      </c>
      <c r="M1422" s="1" t="s">
        <v>845</v>
      </c>
    </row>
    <row r="1423" spans="1:13" x14ac:dyDescent="0.25">
      <c r="A1423" s="1" t="s">
        <v>1736</v>
      </c>
      <c r="B1423" s="1" t="s">
        <v>881</v>
      </c>
      <c r="C1423" s="1" t="s">
        <v>850</v>
      </c>
      <c r="D1423" s="1" t="s">
        <v>823</v>
      </c>
      <c r="E1423" s="1" t="s">
        <v>843</v>
      </c>
      <c r="F1423" s="1" t="s">
        <v>831</v>
      </c>
      <c r="G1423" s="1" t="s">
        <v>853</v>
      </c>
      <c r="H1423" s="1" t="s">
        <v>857</v>
      </c>
      <c r="I1423" s="1" t="s">
        <v>850</v>
      </c>
      <c r="J1423" s="1" t="s">
        <v>845</v>
      </c>
      <c r="K1423" s="1" t="s">
        <v>850</v>
      </c>
      <c r="L1423" s="1" t="s">
        <v>857</v>
      </c>
      <c r="M1423" s="1" t="s">
        <v>843</v>
      </c>
    </row>
    <row r="1424" spans="1:13" x14ac:dyDescent="0.25">
      <c r="A1424" s="1" t="s">
        <v>1811</v>
      </c>
      <c r="B1424" s="1" t="s">
        <v>882</v>
      </c>
      <c r="C1424" s="1" t="s">
        <v>832</v>
      </c>
      <c r="D1424" s="1" t="s">
        <v>830</v>
      </c>
      <c r="E1424" s="1" t="s">
        <v>830</v>
      </c>
      <c r="F1424" s="1" t="s">
        <v>832</v>
      </c>
      <c r="G1424" s="1" t="s">
        <v>830</v>
      </c>
      <c r="H1424" s="1" t="s">
        <v>853</v>
      </c>
      <c r="I1424" s="1" t="s">
        <v>832</v>
      </c>
      <c r="J1424" s="1" t="s">
        <v>832</v>
      </c>
      <c r="K1424" s="1" t="s">
        <v>832</v>
      </c>
      <c r="L1424" s="1" t="s">
        <v>853</v>
      </c>
      <c r="M1424" s="1" t="s">
        <v>830</v>
      </c>
    </row>
    <row r="1425" spans="1:13" x14ac:dyDescent="0.25">
      <c r="A1425" s="1" t="s">
        <v>1873</v>
      </c>
      <c r="B1425" s="1" t="s">
        <v>883</v>
      </c>
      <c r="C1425" s="1" t="s">
        <v>836</v>
      </c>
      <c r="D1425" s="1" t="s">
        <v>845</v>
      </c>
      <c r="E1425" s="1" t="s">
        <v>847</v>
      </c>
      <c r="F1425" s="1" t="s">
        <v>837</v>
      </c>
      <c r="G1425" s="1" t="s">
        <v>850</v>
      </c>
      <c r="H1425" s="1" t="s">
        <v>884</v>
      </c>
      <c r="I1425" s="1" t="s">
        <v>834</v>
      </c>
      <c r="J1425" s="1" t="s">
        <v>841</v>
      </c>
      <c r="K1425" s="1" t="s">
        <v>836</v>
      </c>
      <c r="L1425" s="1" t="s">
        <v>884</v>
      </c>
      <c r="M1425" s="1" t="s">
        <v>831</v>
      </c>
    </row>
    <row r="1426" spans="1:13" x14ac:dyDescent="0.25">
      <c r="A1426" s="1" t="s">
        <v>1933</v>
      </c>
      <c r="B1426" s="1" t="s">
        <v>885</v>
      </c>
      <c r="C1426" s="1" t="s">
        <v>840</v>
      </c>
      <c r="D1426" s="1" t="s">
        <v>853</v>
      </c>
      <c r="E1426" s="1" t="s">
        <v>845</v>
      </c>
      <c r="F1426" s="1" t="s">
        <v>841</v>
      </c>
      <c r="G1426" s="1" t="s">
        <v>831</v>
      </c>
      <c r="H1426" s="1" t="s">
        <v>884</v>
      </c>
      <c r="I1426" s="1" t="s">
        <v>836</v>
      </c>
      <c r="J1426" s="1" t="s">
        <v>835</v>
      </c>
      <c r="K1426" s="1" t="s">
        <v>836</v>
      </c>
      <c r="L1426" s="1" t="s">
        <v>884</v>
      </c>
      <c r="M1426" s="1" t="s">
        <v>847</v>
      </c>
    </row>
    <row r="1427" spans="1:13" x14ac:dyDescent="0.25">
      <c r="A1427" s="1" t="s">
        <v>1989</v>
      </c>
      <c r="B1427" s="1" t="s">
        <v>886</v>
      </c>
      <c r="C1427" s="1" t="s">
        <v>876</v>
      </c>
      <c r="D1427" s="1" t="s">
        <v>831</v>
      </c>
      <c r="E1427" s="1" t="s">
        <v>850</v>
      </c>
      <c r="F1427" s="1" t="s">
        <v>887</v>
      </c>
      <c r="G1427" s="1" t="s">
        <v>837</v>
      </c>
      <c r="H1427" s="1" t="s">
        <v>888</v>
      </c>
      <c r="I1427" s="1" t="s">
        <v>848</v>
      </c>
      <c r="J1427" s="1" t="s">
        <v>834</v>
      </c>
      <c r="K1427" s="1" t="s">
        <v>846</v>
      </c>
      <c r="L1427" s="1" t="s">
        <v>889</v>
      </c>
      <c r="M1427" s="1" t="s">
        <v>835</v>
      </c>
    </row>
    <row r="1428" spans="1:13" x14ac:dyDescent="0.25">
      <c r="A1428" s="1" t="s">
        <v>1262</v>
      </c>
      <c r="B1428" s="1" t="s">
        <v>890</v>
      </c>
      <c r="C1428" s="1" t="s">
        <v>891</v>
      </c>
      <c r="D1428" s="1" t="s">
        <v>823</v>
      </c>
      <c r="E1428" s="1" t="s">
        <v>845</v>
      </c>
      <c r="F1428" s="1" t="s">
        <v>35</v>
      </c>
      <c r="G1428" s="1" t="s">
        <v>841</v>
      </c>
      <c r="H1428" s="1" t="s">
        <v>866</v>
      </c>
      <c r="I1428" s="1" t="s">
        <v>892</v>
      </c>
      <c r="J1428" s="1" t="s">
        <v>857</v>
      </c>
      <c r="K1428" s="1" t="s">
        <v>892</v>
      </c>
      <c r="L1428" s="1" t="s">
        <v>870</v>
      </c>
      <c r="M1428" s="1" t="s">
        <v>847</v>
      </c>
    </row>
    <row r="1429" spans="1:13" x14ac:dyDescent="0.25">
      <c r="A1429" s="1" t="s">
        <v>1389</v>
      </c>
      <c r="B1429" s="1" t="s">
        <v>893</v>
      </c>
      <c r="C1429" s="1" t="s">
        <v>823</v>
      </c>
      <c r="D1429" s="1" t="s">
        <v>832</v>
      </c>
      <c r="E1429" s="1" t="s">
        <v>832</v>
      </c>
      <c r="F1429" s="1" t="s">
        <v>823</v>
      </c>
      <c r="G1429" s="1" t="s">
        <v>832</v>
      </c>
      <c r="H1429" s="1" t="s">
        <v>823</v>
      </c>
      <c r="I1429" s="1" t="s">
        <v>823</v>
      </c>
      <c r="J1429" s="1" t="s">
        <v>832</v>
      </c>
      <c r="K1429" s="1" t="s">
        <v>832</v>
      </c>
      <c r="L1429" s="1" t="s">
        <v>823</v>
      </c>
      <c r="M1429" s="1" t="s">
        <v>832</v>
      </c>
    </row>
    <row r="1430" spans="1:13" x14ac:dyDescent="0.25">
      <c r="A1430" s="1" t="s">
        <v>1486</v>
      </c>
      <c r="B1430" s="1" t="s">
        <v>894</v>
      </c>
      <c r="C1430" s="1" t="s">
        <v>843</v>
      </c>
      <c r="D1430" s="1" t="s">
        <v>823</v>
      </c>
      <c r="E1430" s="1" t="s">
        <v>823</v>
      </c>
      <c r="F1430" s="1" t="s">
        <v>843</v>
      </c>
      <c r="G1430" s="1" t="s">
        <v>823</v>
      </c>
      <c r="H1430" s="1" t="s">
        <v>845</v>
      </c>
      <c r="I1430" s="1" t="s">
        <v>843</v>
      </c>
      <c r="J1430" s="1" t="s">
        <v>823</v>
      </c>
      <c r="K1430" s="1" t="s">
        <v>843</v>
      </c>
      <c r="L1430" s="1" t="s">
        <v>845</v>
      </c>
      <c r="M1430" s="1" t="s">
        <v>823</v>
      </c>
    </row>
    <row r="1431" spans="1:13" x14ac:dyDescent="0.25">
      <c r="A1431" s="1" t="s">
        <v>1574</v>
      </c>
      <c r="B1431" s="1" t="s">
        <v>895</v>
      </c>
      <c r="C1431" s="1" t="s">
        <v>823</v>
      </c>
      <c r="D1431" s="1" t="s">
        <v>821</v>
      </c>
      <c r="E1431" s="1" t="s">
        <v>821</v>
      </c>
      <c r="F1431" s="1" t="s">
        <v>832</v>
      </c>
      <c r="G1431" s="1" t="s">
        <v>824</v>
      </c>
      <c r="H1431" s="1" t="s">
        <v>841</v>
      </c>
      <c r="I1431" s="1" t="s">
        <v>823</v>
      </c>
      <c r="J1431" s="1" t="s">
        <v>830</v>
      </c>
      <c r="K1431" s="1" t="s">
        <v>843</v>
      </c>
      <c r="L1431" s="1" t="s">
        <v>841</v>
      </c>
      <c r="M1431" s="1" t="s">
        <v>824</v>
      </c>
    </row>
    <row r="1432" spans="1:13" x14ac:dyDescent="0.25">
      <c r="A1432" s="1" t="s">
        <v>1654</v>
      </c>
      <c r="B1432" s="1" t="s">
        <v>896</v>
      </c>
      <c r="C1432" s="1" t="s">
        <v>832</v>
      </c>
      <c r="D1432" s="1" t="s">
        <v>821</v>
      </c>
      <c r="E1432" s="1" t="s">
        <v>821</v>
      </c>
      <c r="F1432" s="1" t="s">
        <v>832</v>
      </c>
      <c r="G1432" s="1" t="s">
        <v>824</v>
      </c>
      <c r="H1432" s="1" t="s">
        <v>850</v>
      </c>
      <c r="I1432" s="1" t="s">
        <v>823</v>
      </c>
      <c r="J1432" s="1" t="s">
        <v>830</v>
      </c>
      <c r="K1432" s="1" t="s">
        <v>823</v>
      </c>
      <c r="L1432" s="1" t="s">
        <v>850</v>
      </c>
      <c r="M1432" s="1" t="s">
        <v>824</v>
      </c>
    </row>
    <row r="1433" spans="1:13" x14ac:dyDescent="0.25">
      <c r="A1433" s="1" t="s">
        <v>1737</v>
      </c>
      <c r="B1433" s="1" t="s">
        <v>897</v>
      </c>
      <c r="C1433" s="1" t="s">
        <v>847</v>
      </c>
      <c r="D1433" s="1" t="s">
        <v>832</v>
      </c>
      <c r="E1433" s="1" t="s">
        <v>823</v>
      </c>
      <c r="F1433" s="1" t="s">
        <v>847</v>
      </c>
      <c r="G1433" s="1" t="s">
        <v>843</v>
      </c>
      <c r="H1433" s="1" t="s">
        <v>871</v>
      </c>
      <c r="I1433" s="1" t="s">
        <v>831</v>
      </c>
      <c r="J1433" s="1" t="s">
        <v>853</v>
      </c>
      <c r="K1433" s="1" t="s">
        <v>831</v>
      </c>
      <c r="L1433" s="1" t="s">
        <v>887</v>
      </c>
      <c r="M1433" s="1" t="s">
        <v>823</v>
      </c>
    </row>
    <row r="1434" spans="1:13" x14ac:dyDescent="0.25">
      <c r="A1434" s="1" t="s">
        <v>1812</v>
      </c>
      <c r="B1434" s="1" t="s">
        <v>898</v>
      </c>
      <c r="C1434" s="1" t="s">
        <v>830</v>
      </c>
      <c r="D1434" s="1" t="s">
        <v>822</v>
      </c>
      <c r="E1434" s="1" t="s">
        <v>821</v>
      </c>
      <c r="F1434" s="1" t="s">
        <v>830</v>
      </c>
      <c r="G1434" s="1" t="s">
        <v>821</v>
      </c>
      <c r="H1434" s="1" t="s">
        <v>831</v>
      </c>
      <c r="I1434" s="1" t="s">
        <v>832</v>
      </c>
      <c r="J1434" s="1" t="s">
        <v>824</v>
      </c>
      <c r="K1434" s="1" t="s">
        <v>832</v>
      </c>
      <c r="L1434" s="1" t="s">
        <v>850</v>
      </c>
      <c r="M1434" s="1" t="s">
        <v>824</v>
      </c>
    </row>
    <row r="1435" spans="1:13" x14ac:dyDescent="0.25">
      <c r="A1435" s="1" t="s">
        <v>1874</v>
      </c>
      <c r="B1435" s="1" t="s">
        <v>899</v>
      </c>
      <c r="C1435" s="1" t="s">
        <v>830</v>
      </c>
      <c r="D1435" s="1" t="s">
        <v>822</v>
      </c>
      <c r="E1435" s="1" t="s">
        <v>822</v>
      </c>
      <c r="F1435" s="1" t="s">
        <v>830</v>
      </c>
      <c r="G1435" s="1" t="s">
        <v>821</v>
      </c>
      <c r="H1435" s="1" t="s">
        <v>831</v>
      </c>
      <c r="I1435" s="1" t="s">
        <v>832</v>
      </c>
      <c r="J1435" s="1" t="s">
        <v>824</v>
      </c>
      <c r="K1435" s="1" t="s">
        <v>832</v>
      </c>
      <c r="L1435" s="1" t="s">
        <v>831</v>
      </c>
      <c r="M1435" s="1" t="s">
        <v>824</v>
      </c>
    </row>
    <row r="1436" spans="1:13" x14ac:dyDescent="0.25">
      <c r="A1436" s="1" t="s">
        <v>1934</v>
      </c>
      <c r="B1436" s="1" t="s">
        <v>900</v>
      </c>
      <c r="C1436" s="1" t="s">
        <v>841</v>
      </c>
      <c r="D1436" s="1" t="s">
        <v>853</v>
      </c>
      <c r="E1436" s="1" t="s">
        <v>853</v>
      </c>
      <c r="F1436" s="1" t="s">
        <v>835</v>
      </c>
      <c r="G1436" s="1" t="s">
        <v>847</v>
      </c>
      <c r="H1436" s="1" t="s">
        <v>838</v>
      </c>
      <c r="I1436" s="1" t="s">
        <v>837</v>
      </c>
      <c r="J1436" s="1" t="s">
        <v>850</v>
      </c>
      <c r="K1436" s="1" t="s">
        <v>837</v>
      </c>
      <c r="L1436" s="1" t="s">
        <v>838</v>
      </c>
      <c r="M1436" s="1" t="s">
        <v>845</v>
      </c>
    </row>
    <row r="1437" spans="1:13" x14ac:dyDescent="0.25">
      <c r="A1437" s="1" t="s">
        <v>1990</v>
      </c>
      <c r="B1437" s="1" t="s">
        <v>901</v>
      </c>
      <c r="C1437" s="1" t="s">
        <v>835</v>
      </c>
      <c r="D1437" s="1" t="s">
        <v>823</v>
      </c>
      <c r="E1437" s="1" t="s">
        <v>843</v>
      </c>
      <c r="F1437" s="1" t="s">
        <v>850</v>
      </c>
      <c r="G1437" s="1" t="s">
        <v>853</v>
      </c>
      <c r="H1437" s="1" t="s">
        <v>838</v>
      </c>
      <c r="I1437" s="1" t="s">
        <v>841</v>
      </c>
      <c r="J1437" s="1" t="s">
        <v>847</v>
      </c>
      <c r="K1437" s="1" t="s">
        <v>841</v>
      </c>
      <c r="L1437" s="1" t="s">
        <v>35</v>
      </c>
      <c r="M1437" s="1" t="s">
        <v>843</v>
      </c>
    </row>
    <row r="1438" spans="1:13" x14ac:dyDescent="0.25">
      <c r="A1438" s="1" t="s">
        <v>1263</v>
      </c>
      <c r="B1438" s="1" t="s">
        <v>902</v>
      </c>
      <c r="C1438" s="1" t="s">
        <v>830</v>
      </c>
      <c r="D1438" s="1" t="s">
        <v>821</v>
      </c>
      <c r="E1438" s="1" t="s">
        <v>821</v>
      </c>
      <c r="F1438" s="1" t="s">
        <v>830</v>
      </c>
      <c r="G1438" s="1" t="s">
        <v>824</v>
      </c>
      <c r="H1438" s="1" t="s">
        <v>845</v>
      </c>
      <c r="I1438" s="1" t="s">
        <v>832</v>
      </c>
      <c r="J1438" s="1" t="s">
        <v>824</v>
      </c>
      <c r="K1438" s="1" t="s">
        <v>832</v>
      </c>
      <c r="L1438" s="1" t="s">
        <v>845</v>
      </c>
      <c r="M1438" s="1" t="s">
        <v>824</v>
      </c>
    </row>
    <row r="1439" spans="1:13" x14ac:dyDescent="0.25">
      <c r="A1439" s="1" t="s">
        <v>1390</v>
      </c>
      <c r="B1439" s="1" t="s">
        <v>903</v>
      </c>
      <c r="C1439" s="1" t="s">
        <v>904</v>
      </c>
      <c r="D1439" s="1" t="s">
        <v>834</v>
      </c>
      <c r="E1439" s="1" t="s">
        <v>871</v>
      </c>
      <c r="F1439" s="1" t="s">
        <v>905</v>
      </c>
      <c r="G1439" s="1" t="s">
        <v>848</v>
      </c>
      <c r="H1439" s="1" t="s">
        <v>906</v>
      </c>
      <c r="I1439" s="1" t="s">
        <v>907</v>
      </c>
      <c r="J1439" s="1" t="s">
        <v>884</v>
      </c>
      <c r="K1439" s="1" t="s">
        <v>864</v>
      </c>
      <c r="L1439" s="1" t="s">
        <v>908</v>
      </c>
      <c r="M1439" s="1" t="s">
        <v>857</v>
      </c>
    </row>
    <row r="1440" spans="1:13" x14ac:dyDescent="0.25">
      <c r="A1440" s="1" t="s">
        <v>1487</v>
      </c>
      <c r="B1440" s="1" t="s">
        <v>909</v>
      </c>
      <c r="C1440" s="1" t="s">
        <v>841</v>
      </c>
      <c r="D1440" s="1" t="s">
        <v>823</v>
      </c>
      <c r="E1440" s="1" t="s">
        <v>843</v>
      </c>
      <c r="F1440" s="1" t="s">
        <v>835</v>
      </c>
      <c r="G1440" s="1" t="s">
        <v>853</v>
      </c>
      <c r="H1440" s="1" t="s">
        <v>884</v>
      </c>
      <c r="I1440" s="1" t="s">
        <v>837</v>
      </c>
      <c r="J1440" s="1" t="s">
        <v>831</v>
      </c>
      <c r="K1440" s="1" t="s">
        <v>837</v>
      </c>
      <c r="L1440" s="1" t="s">
        <v>868</v>
      </c>
      <c r="M1440" s="1" t="s">
        <v>843</v>
      </c>
    </row>
    <row r="1441" spans="1:13" x14ac:dyDescent="0.25">
      <c r="A1441" s="1" t="s">
        <v>1575</v>
      </c>
      <c r="B1441" s="1" t="s">
        <v>910</v>
      </c>
      <c r="C1441" s="1" t="s">
        <v>830</v>
      </c>
      <c r="D1441" s="1" t="s">
        <v>828</v>
      </c>
      <c r="E1441" s="1" t="s">
        <v>828</v>
      </c>
      <c r="F1441" s="1" t="s">
        <v>824</v>
      </c>
      <c r="G1441" s="1" t="s">
        <v>822</v>
      </c>
      <c r="H1441" s="1" t="s">
        <v>841</v>
      </c>
      <c r="I1441" s="1" t="s">
        <v>832</v>
      </c>
      <c r="J1441" s="1" t="s">
        <v>821</v>
      </c>
      <c r="K1441" s="1" t="s">
        <v>832</v>
      </c>
      <c r="L1441" s="1" t="s">
        <v>837</v>
      </c>
      <c r="M1441" s="1" t="s">
        <v>824</v>
      </c>
    </row>
    <row r="1442" spans="1:13" x14ac:dyDescent="0.25">
      <c r="A1442" s="1" t="s">
        <v>1655</v>
      </c>
      <c r="B1442" s="1" t="s">
        <v>911</v>
      </c>
      <c r="C1442" s="1" t="s">
        <v>821</v>
      </c>
      <c r="D1442" s="1" t="s">
        <v>822</v>
      </c>
      <c r="E1442" s="1" t="s">
        <v>822</v>
      </c>
      <c r="F1442" s="1" t="s">
        <v>821</v>
      </c>
      <c r="G1442" s="1" t="s">
        <v>822</v>
      </c>
      <c r="H1442" s="1" t="s">
        <v>823</v>
      </c>
      <c r="I1442" s="1" t="s">
        <v>824</v>
      </c>
      <c r="J1442" s="1" t="s">
        <v>821</v>
      </c>
      <c r="K1442" s="1" t="s">
        <v>824</v>
      </c>
      <c r="L1442" s="1" t="s">
        <v>823</v>
      </c>
      <c r="M1442" s="1" t="s">
        <v>824</v>
      </c>
    </row>
    <row r="1443" spans="1:13" x14ac:dyDescent="0.25">
      <c r="A1443" s="1" t="s">
        <v>1738</v>
      </c>
      <c r="B1443" s="1" t="s">
        <v>912</v>
      </c>
      <c r="C1443" s="1" t="s">
        <v>832</v>
      </c>
      <c r="D1443" s="1" t="s">
        <v>821</v>
      </c>
      <c r="E1443" s="1" t="s">
        <v>821</v>
      </c>
      <c r="F1443" s="1" t="s">
        <v>830</v>
      </c>
      <c r="G1443" s="1" t="s">
        <v>824</v>
      </c>
      <c r="H1443" s="1" t="s">
        <v>831</v>
      </c>
      <c r="I1443" s="1" t="s">
        <v>832</v>
      </c>
      <c r="J1443" s="1" t="s">
        <v>830</v>
      </c>
      <c r="K1443" s="1" t="s">
        <v>832</v>
      </c>
      <c r="L1443" s="1" t="s">
        <v>831</v>
      </c>
      <c r="M1443" s="1" t="s">
        <v>824</v>
      </c>
    </row>
    <row r="1444" spans="1:13" x14ac:dyDescent="0.25">
      <c r="A1444" s="1" t="s">
        <v>1813</v>
      </c>
      <c r="B1444" s="1" t="s">
        <v>913</v>
      </c>
      <c r="C1444" s="1" t="s">
        <v>822</v>
      </c>
      <c r="D1444" s="1" t="s">
        <v>822</v>
      </c>
      <c r="E1444" s="1" t="s">
        <v>822</v>
      </c>
      <c r="F1444" s="1" t="s">
        <v>822</v>
      </c>
      <c r="G1444" s="1" t="s">
        <v>822</v>
      </c>
      <c r="H1444" s="1" t="s">
        <v>822</v>
      </c>
      <c r="I1444" s="1" t="s">
        <v>822</v>
      </c>
      <c r="J1444" s="1" t="s">
        <v>822</v>
      </c>
      <c r="K1444" s="1" t="s">
        <v>822</v>
      </c>
      <c r="L1444" s="1" t="s">
        <v>822</v>
      </c>
      <c r="M1444" s="1" t="s">
        <v>824</v>
      </c>
    </row>
    <row r="1445" spans="1:13" x14ac:dyDescent="0.25">
      <c r="A1445" s="1" t="s">
        <v>1875</v>
      </c>
      <c r="B1445" s="1" t="s">
        <v>914</v>
      </c>
      <c r="C1445" s="1" t="s">
        <v>847</v>
      </c>
      <c r="D1445" s="1" t="s">
        <v>830</v>
      </c>
      <c r="E1445" s="1" t="s">
        <v>832</v>
      </c>
      <c r="F1445" s="1" t="s">
        <v>845</v>
      </c>
      <c r="G1445" s="1" t="s">
        <v>823</v>
      </c>
      <c r="H1445" s="1" t="s">
        <v>887</v>
      </c>
      <c r="I1445" s="1" t="s">
        <v>831</v>
      </c>
      <c r="J1445" s="1" t="s">
        <v>843</v>
      </c>
      <c r="K1445" s="1" t="s">
        <v>847</v>
      </c>
      <c r="L1445" s="1" t="s">
        <v>887</v>
      </c>
      <c r="M1445" s="1" t="s">
        <v>832</v>
      </c>
    </row>
    <row r="1446" spans="1:13" x14ac:dyDescent="0.25">
      <c r="A1446" s="1" t="s">
        <v>1935</v>
      </c>
      <c r="B1446" s="1" t="s">
        <v>915</v>
      </c>
      <c r="C1446" s="1" t="s">
        <v>845</v>
      </c>
      <c r="D1446" s="1" t="s">
        <v>830</v>
      </c>
      <c r="E1446" s="1" t="s">
        <v>832</v>
      </c>
      <c r="F1446" s="1" t="s">
        <v>853</v>
      </c>
      <c r="G1446" s="1" t="s">
        <v>823</v>
      </c>
      <c r="H1446" s="1" t="s">
        <v>871</v>
      </c>
      <c r="I1446" s="1" t="s">
        <v>847</v>
      </c>
      <c r="J1446" s="1" t="s">
        <v>843</v>
      </c>
      <c r="K1446" s="1" t="s">
        <v>847</v>
      </c>
      <c r="L1446" s="1" t="s">
        <v>871</v>
      </c>
      <c r="M1446" s="1" t="s">
        <v>832</v>
      </c>
    </row>
    <row r="1447" spans="1:13" x14ac:dyDescent="0.25">
      <c r="A1447" s="1" t="s">
        <v>1991</v>
      </c>
      <c r="B1447" s="1" t="s">
        <v>916</v>
      </c>
      <c r="C1447" s="1" t="s">
        <v>822</v>
      </c>
      <c r="D1447" s="1" t="s">
        <v>828</v>
      </c>
      <c r="E1447" s="1" t="s">
        <v>828</v>
      </c>
      <c r="F1447" s="1" t="s">
        <v>822</v>
      </c>
      <c r="G1447" s="1" t="s">
        <v>828</v>
      </c>
      <c r="H1447" s="1" t="s">
        <v>832</v>
      </c>
      <c r="I1447" s="1" t="s">
        <v>821</v>
      </c>
      <c r="J1447" s="1" t="s">
        <v>822</v>
      </c>
      <c r="K1447" s="1" t="s">
        <v>821</v>
      </c>
      <c r="L1447" s="1" t="s">
        <v>832</v>
      </c>
      <c r="M1447" s="1" t="s">
        <v>824</v>
      </c>
    </row>
    <row r="1448" spans="1:13" x14ac:dyDescent="0.25">
      <c r="A1448" s="1" t="s">
        <v>1264</v>
      </c>
      <c r="B1448" s="1" t="s">
        <v>917</v>
      </c>
      <c r="C1448" s="1" t="s">
        <v>918</v>
      </c>
      <c r="D1448" s="1" t="s">
        <v>857</v>
      </c>
      <c r="E1448" s="1" t="s">
        <v>848</v>
      </c>
      <c r="F1448" s="1" t="s">
        <v>919</v>
      </c>
      <c r="G1448" s="1" t="s">
        <v>891</v>
      </c>
      <c r="H1448" s="1" t="s">
        <v>920</v>
      </c>
      <c r="I1448" s="1" t="s">
        <v>921</v>
      </c>
      <c r="J1448" s="1" t="s">
        <v>907</v>
      </c>
      <c r="K1448" s="1" t="s">
        <v>922</v>
      </c>
      <c r="L1448" s="1" t="s">
        <v>923</v>
      </c>
      <c r="M1448" s="1" t="s">
        <v>35</v>
      </c>
    </row>
    <row r="1449" spans="1:13" x14ac:dyDescent="0.25">
      <c r="A1449" s="1" t="s">
        <v>1391</v>
      </c>
      <c r="B1449" s="1" t="s">
        <v>924</v>
      </c>
      <c r="C1449" s="1" t="s">
        <v>835</v>
      </c>
      <c r="D1449" s="1" t="s">
        <v>853</v>
      </c>
      <c r="E1449" s="1" t="s">
        <v>853</v>
      </c>
      <c r="F1449" s="1" t="s">
        <v>850</v>
      </c>
      <c r="G1449" s="1" t="s">
        <v>845</v>
      </c>
      <c r="H1449" s="1" t="s">
        <v>846</v>
      </c>
      <c r="I1449" s="1" t="s">
        <v>841</v>
      </c>
      <c r="J1449" s="1" t="s">
        <v>831</v>
      </c>
      <c r="K1449" s="1" t="s">
        <v>841</v>
      </c>
      <c r="L1449" s="1" t="s">
        <v>846</v>
      </c>
      <c r="M1449" s="1" t="s">
        <v>845</v>
      </c>
    </row>
    <row r="1450" spans="1:13" x14ac:dyDescent="0.25">
      <c r="A1450" s="1" t="s">
        <v>1488</v>
      </c>
      <c r="B1450" s="1" t="s">
        <v>925</v>
      </c>
      <c r="C1450" s="1" t="s">
        <v>831</v>
      </c>
      <c r="D1450" s="1" t="s">
        <v>853</v>
      </c>
      <c r="E1450" s="1" t="s">
        <v>853</v>
      </c>
      <c r="F1450" s="1" t="s">
        <v>847</v>
      </c>
      <c r="G1450" s="1" t="s">
        <v>845</v>
      </c>
      <c r="H1450" s="1" t="s">
        <v>840</v>
      </c>
      <c r="I1450" s="1" t="s">
        <v>831</v>
      </c>
      <c r="J1450" s="1" t="s">
        <v>845</v>
      </c>
      <c r="K1450" s="1" t="s">
        <v>831</v>
      </c>
      <c r="L1450" s="1" t="s">
        <v>836</v>
      </c>
      <c r="M1450" s="1" t="s">
        <v>853</v>
      </c>
    </row>
    <row r="1451" spans="1:13" x14ac:dyDescent="0.25">
      <c r="A1451" s="1" t="s">
        <v>1576</v>
      </c>
      <c r="B1451" s="1" t="s">
        <v>926</v>
      </c>
      <c r="C1451" s="1" t="s">
        <v>846</v>
      </c>
      <c r="D1451" s="1" t="s">
        <v>831</v>
      </c>
      <c r="E1451" s="1" t="s">
        <v>850</v>
      </c>
      <c r="F1451" s="1" t="s">
        <v>857</v>
      </c>
      <c r="G1451" s="1" t="s">
        <v>837</v>
      </c>
      <c r="H1451" s="1" t="s">
        <v>927</v>
      </c>
      <c r="I1451" s="1" t="s">
        <v>856</v>
      </c>
      <c r="J1451" s="1" t="s">
        <v>839</v>
      </c>
      <c r="K1451" s="1" t="s">
        <v>856</v>
      </c>
      <c r="L1451" s="1" t="s">
        <v>928</v>
      </c>
      <c r="M1451" s="1" t="s">
        <v>835</v>
      </c>
    </row>
    <row r="1452" spans="1:13" x14ac:dyDescent="0.25">
      <c r="A1452" s="1" t="s">
        <v>1656</v>
      </c>
      <c r="B1452" s="1" t="s">
        <v>929</v>
      </c>
      <c r="C1452" s="1" t="s">
        <v>832</v>
      </c>
      <c r="D1452" s="1" t="s">
        <v>821</v>
      </c>
      <c r="E1452" s="1" t="s">
        <v>821</v>
      </c>
      <c r="F1452" s="1" t="s">
        <v>830</v>
      </c>
      <c r="G1452" s="1" t="s">
        <v>824</v>
      </c>
      <c r="H1452" s="1" t="s">
        <v>831</v>
      </c>
      <c r="I1452" s="1" t="s">
        <v>823</v>
      </c>
      <c r="J1452" s="1" t="s">
        <v>830</v>
      </c>
      <c r="K1452" s="1" t="s">
        <v>823</v>
      </c>
      <c r="L1452" s="1" t="s">
        <v>850</v>
      </c>
      <c r="M1452" s="1" t="s">
        <v>824</v>
      </c>
    </row>
    <row r="1453" spans="1:13" x14ac:dyDescent="0.25">
      <c r="A1453" s="1" t="s">
        <v>1739</v>
      </c>
      <c r="B1453" s="1" t="s">
        <v>930</v>
      </c>
      <c r="C1453" s="1" t="s">
        <v>853</v>
      </c>
      <c r="D1453" s="1" t="s">
        <v>824</v>
      </c>
      <c r="E1453" s="1" t="s">
        <v>824</v>
      </c>
      <c r="F1453" s="1" t="s">
        <v>843</v>
      </c>
      <c r="G1453" s="1" t="s">
        <v>830</v>
      </c>
      <c r="H1453" s="1" t="s">
        <v>839</v>
      </c>
      <c r="I1453" s="1" t="s">
        <v>845</v>
      </c>
      <c r="J1453" s="1" t="s">
        <v>823</v>
      </c>
      <c r="K1453" s="1" t="s">
        <v>845</v>
      </c>
      <c r="L1453" s="1" t="s">
        <v>871</v>
      </c>
      <c r="M1453" s="1" t="s">
        <v>824</v>
      </c>
    </row>
    <row r="1454" spans="1:13" x14ac:dyDescent="0.25">
      <c r="A1454" s="1" t="s">
        <v>1814</v>
      </c>
      <c r="B1454" s="1" t="s">
        <v>931</v>
      </c>
      <c r="C1454" s="1" t="s">
        <v>823</v>
      </c>
      <c r="D1454" s="1" t="s">
        <v>832</v>
      </c>
      <c r="E1454" s="1" t="s">
        <v>832</v>
      </c>
      <c r="F1454" s="1" t="s">
        <v>823</v>
      </c>
      <c r="G1454" s="1" t="s">
        <v>832</v>
      </c>
      <c r="H1454" s="1" t="s">
        <v>845</v>
      </c>
      <c r="I1454" s="1" t="s">
        <v>843</v>
      </c>
      <c r="J1454" s="1" t="s">
        <v>823</v>
      </c>
      <c r="K1454" s="1" t="s">
        <v>843</v>
      </c>
      <c r="L1454" s="1" t="s">
        <v>845</v>
      </c>
      <c r="M1454" s="1" t="s">
        <v>832</v>
      </c>
    </row>
    <row r="1455" spans="1:13" x14ac:dyDescent="0.25">
      <c r="A1455" s="1" t="s">
        <v>1876</v>
      </c>
      <c r="B1455" s="1" t="s">
        <v>932</v>
      </c>
      <c r="C1455" s="1" t="s">
        <v>845</v>
      </c>
      <c r="D1455" s="1" t="s">
        <v>832</v>
      </c>
      <c r="E1455" s="1" t="s">
        <v>832</v>
      </c>
      <c r="F1455" s="1" t="s">
        <v>853</v>
      </c>
      <c r="G1455" s="1" t="s">
        <v>823</v>
      </c>
      <c r="H1455" s="1" t="s">
        <v>840</v>
      </c>
      <c r="I1455" s="1" t="s">
        <v>845</v>
      </c>
      <c r="J1455" s="1" t="s">
        <v>843</v>
      </c>
      <c r="K1455" s="1" t="s">
        <v>845</v>
      </c>
      <c r="L1455" s="1" t="s">
        <v>840</v>
      </c>
      <c r="M1455" s="1" t="s">
        <v>832</v>
      </c>
    </row>
    <row r="1456" spans="1:13" x14ac:dyDescent="0.25">
      <c r="A1456" s="1" t="s">
        <v>1936</v>
      </c>
      <c r="B1456" s="1" t="s">
        <v>933</v>
      </c>
      <c r="C1456" s="1" t="s">
        <v>824</v>
      </c>
      <c r="D1456" s="1" t="s">
        <v>824</v>
      </c>
      <c r="E1456" s="1" t="s">
        <v>824</v>
      </c>
      <c r="F1456" s="1" t="s">
        <v>824</v>
      </c>
      <c r="G1456" s="1" t="s">
        <v>824</v>
      </c>
      <c r="H1456" s="1" t="s">
        <v>821</v>
      </c>
      <c r="I1456" s="1" t="s">
        <v>824</v>
      </c>
      <c r="J1456" s="1" t="s">
        <v>824</v>
      </c>
      <c r="K1456" s="1" t="s">
        <v>824</v>
      </c>
      <c r="L1456" s="1" t="s">
        <v>821</v>
      </c>
      <c r="M1456" s="1" t="s">
        <v>824</v>
      </c>
    </row>
    <row r="1457" spans="1:13" x14ac:dyDescent="0.25">
      <c r="A1457" s="1" t="s">
        <v>1992</v>
      </c>
      <c r="B1457" s="1" t="s">
        <v>934</v>
      </c>
      <c r="C1457" s="1" t="s">
        <v>823</v>
      </c>
      <c r="D1457" s="1" t="s">
        <v>824</v>
      </c>
      <c r="E1457" s="1" t="s">
        <v>830</v>
      </c>
      <c r="F1457" s="1" t="s">
        <v>832</v>
      </c>
      <c r="G1457" s="1" t="s">
        <v>830</v>
      </c>
      <c r="H1457" s="1" t="s">
        <v>831</v>
      </c>
      <c r="I1457" s="1" t="s">
        <v>823</v>
      </c>
      <c r="J1457" s="1" t="s">
        <v>832</v>
      </c>
      <c r="K1457" s="1" t="s">
        <v>823</v>
      </c>
      <c r="L1457" s="1" t="s">
        <v>831</v>
      </c>
      <c r="M1457" s="1" t="s">
        <v>830</v>
      </c>
    </row>
    <row r="1458" spans="1:13" x14ac:dyDescent="0.25">
      <c r="A1458" s="1" t="s">
        <v>1265</v>
      </c>
      <c r="B1458" s="1" t="s">
        <v>935</v>
      </c>
      <c r="C1458" s="1" t="s">
        <v>830</v>
      </c>
      <c r="D1458" s="1" t="s">
        <v>824</v>
      </c>
      <c r="E1458" s="1" t="s">
        <v>824</v>
      </c>
      <c r="F1458" s="1" t="s">
        <v>830</v>
      </c>
      <c r="G1458" s="1" t="s">
        <v>824</v>
      </c>
      <c r="H1458" s="1" t="s">
        <v>832</v>
      </c>
      <c r="I1458" s="1" t="s">
        <v>830</v>
      </c>
      <c r="J1458" s="1" t="s">
        <v>830</v>
      </c>
      <c r="K1458" s="1" t="s">
        <v>830</v>
      </c>
      <c r="L1458" s="1" t="s">
        <v>832</v>
      </c>
      <c r="M1458" s="1" t="s">
        <v>824</v>
      </c>
    </row>
    <row r="1459" spans="1:13" x14ac:dyDescent="0.25">
      <c r="A1459" s="1" t="s">
        <v>1392</v>
      </c>
      <c r="B1459" s="1" t="s">
        <v>936</v>
      </c>
      <c r="C1459" s="1" t="s">
        <v>824</v>
      </c>
      <c r="D1459" s="1" t="s">
        <v>824</v>
      </c>
      <c r="E1459" s="1" t="s">
        <v>824</v>
      </c>
      <c r="F1459" s="1" t="s">
        <v>824</v>
      </c>
      <c r="G1459" s="1" t="s">
        <v>824</v>
      </c>
      <c r="H1459" s="1" t="s">
        <v>821</v>
      </c>
      <c r="I1459" s="1" t="s">
        <v>824</v>
      </c>
      <c r="J1459" s="1" t="s">
        <v>824</v>
      </c>
      <c r="K1459" s="1" t="s">
        <v>824</v>
      </c>
      <c r="L1459" s="1" t="s">
        <v>821</v>
      </c>
      <c r="M1459" s="1" t="s">
        <v>824</v>
      </c>
    </row>
    <row r="1460" spans="1:13" x14ac:dyDescent="0.25">
      <c r="A1460" s="1" t="s">
        <v>1489</v>
      </c>
      <c r="B1460" s="1" t="s">
        <v>937</v>
      </c>
      <c r="C1460" s="1" t="s">
        <v>853</v>
      </c>
      <c r="D1460" s="1" t="s">
        <v>824</v>
      </c>
      <c r="E1460" s="1" t="s">
        <v>830</v>
      </c>
      <c r="F1460" s="1" t="s">
        <v>843</v>
      </c>
      <c r="G1460" s="1" t="s">
        <v>832</v>
      </c>
      <c r="H1460" s="1" t="s">
        <v>836</v>
      </c>
      <c r="I1460" s="1" t="s">
        <v>853</v>
      </c>
      <c r="J1460" s="1" t="s">
        <v>823</v>
      </c>
      <c r="K1460" s="1" t="s">
        <v>853</v>
      </c>
      <c r="L1460" s="1" t="s">
        <v>836</v>
      </c>
      <c r="M1460" s="1" t="s">
        <v>830</v>
      </c>
    </row>
    <row r="1461" spans="1:13" x14ac:dyDescent="0.25">
      <c r="A1461" s="1" t="s">
        <v>1577</v>
      </c>
      <c r="B1461" s="1" t="s">
        <v>938</v>
      </c>
      <c r="C1461" s="1" t="s">
        <v>821</v>
      </c>
      <c r="D1461" s="1" t="s">
        <v>828</v>
      </c>
      <c r="E1461" s="1" t="s">
        <v>828</v>
      </c>
      <c r="F1461" s="1" t="s">
        <v>821</v>
      </c>
      <c r="G1461" s="1" t="s">
        <v>828</v>
      </c>
      <c r="H1461" s="1" t="s">
        <v>843</v>
      </c>
      <c r="I1461" s="1" t="s">
        <v>821</v>
      </c>
      <c r="J1461" s="1" t="s">
        <v>822</v>
      </c>
      <c r="K1461" s="1" t="s">
        <v>824</v>
      </c>
      <c r="L1461" s="1" t="s">
        <v>843</v>
      </c>
      <c r="M1461" s="1" t="s">
        <v>824</v>
      </c>
    </row>
    <row r="1462" spans="1:13" x14ac:dyDescent="0.25">
      <c r="A1462" s="1" t="s">
        <v>1657</v>
      </c>
      <c r="B1462" s="1" t="s">
        <v>939</v>
      </c>
      <c r="C1462" s="1" t="s">
        <v>823</v>
      </c>
      <c r="D1462" s="1" t="s">
        <v>822</v>
      </c>
      <c r="E1462" s="1" t="s">
        <v>821</v>
      </c>
      <c r="F1462" s="1" t="s">
        <v>832</v>
      </c>
      <c r="G1462" s="1" t="s">
        <v>824</v>
      </c>
      <c r="H1462" s="1" t="s">
        <v>837</v>
      </c>
      <c r="I1462" s="1" t="s">
        <v>823</v>
      </c>
      <c r="J1462" s="1" t="s">
        <v>830</v>
      </c>
      <c r="K1462" s="1" t="s">
        <v>823</v>
      </c>
      <c r="L1462" s="1" t="s">
        <v>837</v>
      </c>
      <c r="M1462" s="1" t="s">
        <v>824</v>
      </c>
    </row>
    <row r="1463" spans="1:13" x14ac:dyDescent="0.25">
      <c r="A1463" s="1" t="s">
        <v>1740</v>
      </c>
      <c r="B1463" s="1" t="s">
        <v>940</v>
      </c>
      <c r="C1463" s="1" t="s">
        <v>823</v>
      </c>
      <c r="D1463" s="1" t="s">
        <v>824</v>
      </c>
      <c r="E1463" s="1" t="s">
        <v>824</v>
      </c>
      <c r="F1463" s="1" t="s">
        <v>823</v>
      </c>
      <c r="G1463" s="1" t="s">
        <v>830</v>
      </c>
      <c r="H1463" s="1" t="s">
        <v>841</v>
      </c>
      <c r="I1463" s="1" t="s">
        <v>843</v>
      </c>
      <c r="J1463" s="1" t="s">
        <v>832</v>
      </c>
      <c r="K1463" s="1" t="s">
        <v>843</v>
      </c>
      <c r="L1463" s="1" t="s">
        <v>841</v>
      </c>
      <c r="M1463" s="1" t="s">
        <v>824</v>
      </c>
    </row>
    <row r="1464" spans="1:13" x14ac:dyDescent="0.25">
      <c r="A1464" s="1" t="s">
        <v>1815</v>
      </c>
      <c r="B1464" s="1" t="s">
        <v>941</v>
      </c>
      <c r="C1464" s="1" t="s">
        <v>832</v>
      </c>
      <c r="D1464" s="1" t="s">
        <v>822</v>
      </c>
      <c r="E1464" s="1" t="s">
        <v>821</v>
      </c>
      <c r="F1464" s="1" t="s">
        <v>830</v>
      </c>
      <c r="G1464" s="1" t="s">
        <v>821</v>
      </c>
      <c r="H1464" s="1" t="s">
        <v>841</v>
      </c>
      <c r="I1464" s="1" t="s">
        <v>823</v>
      </c>
      <c r="J1464" s="1" t="s">
        <v>830</v>
      </c>
      <c r="K1464" s="1" t="s">
        <v>823</v>
      </c>
      <c r="L1464" s="1" t="s">
        <v>841</v>
      </c>
      <c r="M1464" s="1" t="s">
        <v>824</v>
      </c>
    </row>
    <row r="1465" spans="1:13" x14ac:dyDescent="0.25">
      <c r="A1465" s="1" t="s">
        <v>1877</v>
      </c>
      <c r="B1465" s="1" t="s">
        <v>942</v>
      </c>
      <c r="C1465" s="1" t="s">
        <v>943</v>
      </c>
      <c r="D1465" s="1" t="s">
        <v>843</v>
      </c>
      <c r="E1465" s="1" t="s">
        <v>847</v>
      </c>
      <c r="F1465" s="1" t="s">
        <v>35</v>
      </c>
      <c r="G1465" s="1" t="s">
        <v>837</v>
      </c>
      <c r="H1465" s="1" t="s">
        <v>944</v>
      </c>
      <c r="I1465" s="1" t="s">
        <v>892</v>
      </c>
      <c r="J1465" s="1" t="s">
        <v>876</v>
      </c>
      <c r="K1465" s="1" t="s">
        <v>865</v>
      </c>
      <c r="L1465" s="1" t="s">
        <v>945</v>
      </c>
      <c r="M1465" s="1" t="s">
        <v>831</v>
      </c>
    </row>
    <row r="1466" spans="1:13" x14ac:dyDescent="0.25">
      <c r="A1466" s="1" t="s">
        <v>1937</v>
      </c>
      <c r="B1466" s="1" t="s">
        <v>946</v>
      </c>
      <c r="C1466" s="1" t="s">
        <v>847</v>
      </c>
      <c r="D1466" s="1" t="s">
        <v>832</v>
      </c>
      <c r="E1466" s="1" t="s">
        <v>823</v>
      </c>
      <c r="F1466" s="1" t="s">
        <v>845</v>
      </c>
      <c r="G1466" s="1" t="s">
        <v>843</v>
      </c>
      <c r="H1466" s="1" t="s">
        <v>871</v>
      </c>
      <c r="I1466" s="1" t="s">
        <v>831</v>
      </c>
      <c r="J1466" s="1" t="s">
        <v>853</v>
      </c>
      <c r="K1466" s="1" t="s">
        <v>831</v>
      </c>
      <c r="L1466" s="1" t="s">
        <v>887</v>
      </c>
      <c r="M1466" s="1" t="s">
        <v>823</v>
      </c>
    </row>
    <row r="1467" spans="1:13" x14ac:dyDescent="0.25">
      <c r="A1467" s="1" t="s">
        <v>1993</v>
      </c>
      <c r="B1467" s="1" t="s">
        <v>947</v>
      </c>
      <c r="C1467" s="1" t="s">
        <v>830</v>
      </c>
      <c r="D1467" s="1" t="s">
        <v>824</v>
      </c>
      <c r="E1467" s="1" t="s">
        <v>824</v>
      </c>
      <c r="F1467" s="1" t="s">
        <v>830</v>
      </c>
      <c r="G1467" s="1" t="s">
        <v>824</v>
      </c>
      <c r="H1467" s="1" t="s">
        <v>832</v>
      </c>
      <c r="I1467" s="1" t="s">
        <v>830</v>
      </c>
      <c r="J1467" s="1" t="s">
        <v>830</v>
      </c>
      <c r="K1467" s="1" t="s">
        <v>830</v>
      </c>
      <c r="L1467" s="1" t="s">
        <v>832</v>
      </c>
      <c r="M1467" s="1" t="s">
        <v>824</v>
      </c>
    </row>
    <row r="1468" spans="1:13" x14ac:dyDescent="0.25">
      <c r="A1468" s="1" t="s">
        <v>1266</v>
      </c>
      <c r="B1468" s="1" t="s">
        <v>948</v>
      </c>
      <c r="C1468" s="1" t="s">
        <v>823</v>
      </c>
      <c r="D1468" s="1" t="s">
        <v>824</v>
      </c>
      <c r="E1468" s="1" t="s">
        <v>830</v>
      </c>
      <c r="F1468" s="1" t="s">
        <v>823</v>
      </c>
      <c r="G1468" s="1" t="s">
        <v>830</v>
      </c>
      <c r="H1468" s="1" t="s">
        <v>835</v>
      </c>
      <c r="I1468" s="1" t="s">
        <v>843</v>
      </c>
      <c r="J1468" s="1" t="s">
        <v>832</v>
      </c>
      <c r="K1468" s="1" t="s">
        <v>843</v>
      </c>
      <c r="L1468" s="1" t="s">
        <v>835</v>
      </c>
      <c r="M1468" s="1" t="s">
        <v>830</v>
      </c>
    </row>
    <row r="1469" spans="1:13" x14ac:dyDescent="0.25">
      <c r="A1469" s="1" t="s">
        <v>1393</v>
      </c>
      <c r="B1469" s="1" t="s">
        <v>949</v>
      </c>
      <c r="C1469" s="1" t="s">
        <v>823</v>
      </c>
      <c r="D1469" s="1" t="s">
        <v>824</v>
      </c>
      <c r="E1469" s="1" t="s">
        <v>824</v>
      </c>
      <c r="F1469" s="1" t="s">
        <v>832</v>
      </c>
      <c r="G1469" s="1" t="s">
        <v>830</v>
      </c>
      <c r="H1469" s="1" t="s">
        <v>847</v>
      </c>
      <c r="I1469" s="1" t="s">
        <v>823</v>
      </c>
      <c r="J1469" s="1" t="s">
        <v>832</v>
      </c>
      <c r="K1469" s="1" t="s">
        <v>823</v>
      </c>
      <c r="L1469" s="1" t="s">
        <v>831</v>
      </c>
      <c r="M1469" s="1" t="s">
        <v>830</v>
      </c>
    </row>
    <row r="1470" spans="1:13" x14ac:dyDescent="0.25">
      <c r="A1470" s="1" t="s">
        <v>1490</v>
      </c>
      <c r="B1470" s="1" t="s">
        <v>950</v>
      </c>
      <c r="C1470" s="1" t="s">
        <v>847</v>
      </c>
      <c r="D1470" s="1" t="s">
        <v>830</v>
      </c>
      <c r="E1470" s="1" t="s">
        <v>832</v>
      </c>
      <c r="F1470" s="1" t="s">
        <v>845</v>
      </c>
      <c r="G1470" s="1" t="s">
        <v>823</v>
      </c>
      <c r="H1470" s="1" t="s">
        <v>887</v>
      </c>
      <c r="I1470" s="1" t="s">
        <v>831</v>
      </c>
      <c r="J1470" s="1" t="s">
        <v>843</v>
      </c>
      <c r="K1470" s="1" t="s">
        <v>847</v>
      </c>
      <c r="L1470" s="1" t="s">
        <v>887</v>
      </c>
      <c r="M1470" s="1" t="s">
        <v>832</v>
      </c>
    </row>
    <row r="1471" spans="1:13" x14ac:dyDescent="0.25">
      <c r="A1471" s="1" t="s">
        <v>1578</v>
      </c>
      <c r="B1471" s="1" t="s">
        <v>951</v>
      </c>
      <c r="C1471" s="1" t="s">
        <v>830</v>
      </c>
      <c r="D1471" s="1" t="s">
        <v>822</v>
      </c>
      <c r="E1471" s="1" t="s">
        <v>822</v>
      </c>
      <c r="F1471" s="1" t="s">
        <v>830</v>
      </c>
      <c r="G1471" s="1" t="s">
        <v>821</v>
      </c>
      <c r="H1471" s="1" t="s">
        <v>831</v>
      </c>
      <c r="I1471" s="1" t="s">
        <v>832</v>
      </c>
      <c r="J1471" s="1" t="s">
        <v>824</v>
      </c>
      <c r="K1471" s="1" t="s">
        <v>832</v>
      </c>
      <c r="L1471" s="1" t="s">
        <v>831</v>
      </c>
      <c r="M1471" s="1" t="s">
        <v>824</v>
      </c>
    </row>
    <row r="1472" spans="1:13" x14ac:dyDescent="0.25">
      <c r="A1472" s="1" t="s">
        <v>1658</v>
      </c>
      <c r="B1472" s="1" t="s">
        <v>952</v>
      </c>
      <c r="C1472" s="1" t="s">
        <v>831</v>
      </c>
      <c r="D1472" s="1" t="s">
        <v>823</v>
      </c>
      <c r="E1472" s="1" t="s">
        <v>823</v>
      </c>
      <c r="F1472" s="1" t="s">
        <v>847</v>
      </c>
      <c r="G1472" s="1" t="s">
        <v>853</v>
      </c>
      <c r="H1472" s="1" t="s">
        <v>871</v>
      </c>
      <c r="I1472" s="1" t="s">
        <v>831</v>
      </c>
      <c r="J1472" s="1" t="s">
        <v>845</v>
      </c>
      <c r="K1472" s="1" t="s">
        <v>831</v>
      </c>
      <c r="L1472" s="1" t="s">
        <v>871</v>
      </c>
      <c r="M1472" s="1" t="s">
        <v>843</v>
      </c>
    </row>
    <row r="1473" spans="1:17" x14ac:dyDescent="0.25">
      <c r="A1473" s="1" t="s">
        <v>1741</v>
      </c>
      <c r="B1473" s="1" t="s">
        <v>953</v>
      </c>
      <c r="C1473" s="1" t="s">
        <v>830</v>
      </c>
      <c r="D1473" s="1" t="s">
        <v>822</v>
      </c>
      <c r="E1473" s="1" t="s">
        <v>822</v>
      </c>
      <c r="F1473" s="1" t="s">
        <v>824</v>
      </c>
      <c r="G1473" s="1" t="s">
        <v>822</v>
      </c>
      <c r="H1473" s="1" t="s">
        <v>847</v>
      </c>
      <c r="I1473" s="1" t="s">
        <v>830</v>
      </c>
      <c r="J1473" s="1" t="s">
        <v>824</v>
      </c>
      <c r="K1473" s="1" t="s">
        <v>830</v>
      </c>
      <c r="L1473" s="1" t="s">
        <v>847</v>
      </c>
      <c r="M1473" s="1" t="s">
        <v>824</v>
      </c>
    </row>
    <row r="1474" spans="1:17" x14ac:dyDescent="0.25">
      <c r="A1474" s="1" t="s">
        <v>1816</v>
      </c>
      <c r="B1474" s="1" t="s">
        <v>954</v>
      </c>
      <c r="C1474" s="1" t="s">
        <v>843</v>
      </c>
      <c r="D1474" s="1" t="s">
        <v>823</v>
      </c>
      <c r="E1474" s="1" t="s">
        <v>823</v>
      </c>
      <c r="F1474" s="1" t="s">
        <v>823</v>
      </c>
      <c r="G1474" s="1" t="s">
        <v>823</v>
      </c>
      <c r="H1474" s="1" t="s">
        <v>843</v>
      </c>
      <c r="I1474" s="1" t="s">
        <v>843</v>
      </c>
      <c r="J1474" s="1" t="s">
        <v>823</v>
      </c>
      <c r="K1474" s="1" t="s">
        <v>823</v>
      </c>
      <c r="L1474" s="1" t="s">
        <v>843</v>
      </c>
      <c r="M1474" s="1" t="s">
        <v>823</v>
      </c>
    </row>
    <row r="1475" spans="1:17" x14ac:dyDescent="0.25">
      <c r="A1475" s="1" t="s">
        <v>1878</v>
      </c>
      <c r="B1475" s="1" t="s">
        <v>955</v>
      </c>
      <c r="C1475" s="1" t="s">
        <v>831</v>
      </c>
      <c r="D1475" s="1" t="s">
        <v>823</v>
      </c>
      <c r="E1475" s="1" t="s">
        <v>843</v>
      </c>
      <c r="F1475" s="1" t="s">
        <v>847</v>
      </c>
      <c r="G1475" s="1" t="s">
        <v>853</v>
      </c>
      <c r="H1475" s="1" t="s">
        <v>857</v>
      </c>
      <c r="I1475" s="1" t="s">
        <v>850</v>
      </c>
      <c r="J1475" s="1" t="s">
        <v>845</v>
      </c>
      <c r="K1475" s="1" t="s">
        <v>850</v>
      </c>
      <c r="L1475" s="1" t="s">
        <v>857</v>
      </c>
      <c r="M1475" s="1" t="s">
        <v>843</v>
      </c>
    </row>
    <row r="1476" spans="1:17" x14ac:dyDescent="0.25">
      <c r="A1476" s="1" t="s">
        <v>1938</v>
      </c>
      <c r="B1476" s="1" t="s">
        <v>956</v>
      </c>
      <c r="C1476" s="1" t="s">
        <v>847</v>
      </c>
      <c r="D1476" s="1" t="s">
        <v>850</v>
      </c>
      <c r="E1476" s="1" t="s">
        <v>831</v>
      </c>
      <c r="F1476" s="1" t="s">
        <v>847</v>
      </c>
      <c r="G1476" s="1" t="s">
        <v>831</v>
      </c>
      <c r="H1476" s="1" t="s">
        <v>824</v>
      </c>
      <c r="I1476" s="1" t="s">
        <v>845</v>
      </c>
      <c r="J1476" s="1" t="s">
        <v>847</v>
      </c>
      <c r="K1476" s="1" t="s">
        <v>853</v>
      </c>
      <c r="L1476" s="1" t="s">
        <v>824</v>
      </c>
      <c r="M1476" s="1" t="s">
        <v>850</v>
      </c>
    </row>
    <row r="1477" spans="1:17" x14ac:dyDescent="0.25">
      <c r="A1477" s="1" t="s">
        <v>1994</v>
      </c>
      <c r="B1477" s="1" t="s">
        <v>957</v>
      </c>
      <c r="C1477" s="1" t="s">
        <v>831</v>
      </c>
      <c r="D1477" s="1" t="s">
        <v>821</v>
      </c>
      <c r="E1477" s="1" t="s">
        <v>824</v>
      </c>
      <c r="F1477" s="1" t="s">
        <v>845</v>
      </c>
      <c r="G1477" s="1" t="s">
        <v>832</v>
      </c>
      <c r="H1477" s="1" t="s">
        <v>884</v>
      </c>
      <c r="I1477" s="1" t="s">
        <v>850</v>
      </c>
      <c r="J1477" s="1" t="s">
        <v>843</v>
      </c>
      <c r="K1477" s="1" t="s">
        <v>835</v>
      </c>
      <c r="L1477" s="1" t="s">
        <v>884</v>
      </c>
      <c r="M1477" s="1" t="s">
        <v>824</v>
      </c>
    </row>
    <row r="1478" spans="1:17" x14ac:dyDescent="0.25">
      <c r="A1478" s="1" t="s">
        <v>1267</v>
      </c>
      <c r="B1478" s="1" t="s">
        <v>958</v>
      </c>
      <c r="C1478" s="1" t="s">
        <v>907</v>
      </c>
      <c r="D1478" s="1" t="s">
        <v>836</v>
      </c>
      <c r="E1478" s="1" t="s">
        <v>839</v>
      </c>
      <c r="F1478" s="1" t="s">
        <v>892</v>
      </c>
      <c r="G1478" s="1" t="s">
        <v>848</v>
      </c>
      <c r="H1478" s="1" t="s">
        <v>866</v>
      </c>
      <c r="I1478" s="1" t="s">
        <v>888</v>
      </c>
      <c r="J1478" s="1" t="s">
        <v>868</v>
      </c>
      <c r="K1478" s="1" t="s">
        <v>867</v>
      </c>
      <c r="L1478" s="1" t="s">
        <v>959</v>
      </c>
      <c r="M1478" s="1" t="s">
        <v>887</v>
      </c>
    </row>
    <row r="1479" spans="1:17" x14ac:dyDescent="0.25">
      <c r="A1479" s="1" t="s">
        <v>1394</v>
      </c>
      <c r="B1479" s="1" t="s">
        <v>1212</v>
      </c>
      <c r="C1479" s="1" t="s">
        <v>839</v>
      </c>
      <c r="D1479" s="1" t="s">
        <v>831</v>
      </c>
      <c r="E1479" s="1" t="s">
        <v>850</v>
      </c>
      <c r="F1479" s="1" t="s">
        <v>834</v>
      </c>
      <c r="G1479" s="1" t="s">
        <v>841</v>
      </c>
      <c r="H1479" s="1" t="s">
        <v>960</v>
      </c>
      <c r="I1479" s="1" t="s">
        <v>871</v>
      </c>
      <c r="J1479" s="1" t="s">
        <v>840</v>
      </c>
      <c r="K1479" s="1" t="s">
        <v>871</v>
      </c>
      <c r="L1479" s="1" t="s">
        <v>905</v>
      </c>
      <c r="M1479" s="1" t="s">
        <v>850</v>
      </c>
    </row>
    <row r="1480" spans="1:17" x14ac:dyDescent="0.25">
      <c r="A1480" s="1" t="s">
        <v>1491</v>
      </c>
      <c r="B1480" s="1" t="s">
        <v>961</v>
      </c>
      <c r="C1480" s="1" t="s">
        <v>962</v>
      </c>
      <c r="D1480" s="1" t="s">
        <v>821</v>
      </c>
      <c r="E1480" s="1" t="s">
        <v>843</v>
      </c>
      <c r="F1480" s="1" t="s">
        <v>963</v>
      </c>
      <c r="G1480" s="1" t="s">
        <v>840</v>
      </c>
      <c r="H1480" s="1" t="s">
        <v>964</v>
      </c>
      <c r="I1480" s="1" t="s">
        <v>965</v>
      </c>
      <c r="J1480" s="1" t="s">
        <v>884</v>
      </c>
      <c r="K1480" s="1" t="s">
        <v>965</v>
      </c>
      <c r="L1480" s="1" t="s">
        <v>966</v>
      </c>
      <c r="M1480" s="1" t="s">
        <v>853</v>
      </c>
    </row>
    <row r="1481" spans="1:17" x14ac:dyDescent="0.25">
      <c r="A1481" s="1" t="s">
        <v>1579</v>
      </c>
      <c r="B1481" s="1" t="s">
        <v>967</v>
      </c>
      <c r="C1481" s="1" t="s">
        <v>848</v>
      </c>
      <c r="D1481" s="1" t="s">
        <v>850</v>
      </c>
      <c r="E1481" s="1" t="s">
        <v>835</v>
      </c>
      <c r="F1481" s="1" t="s">
        <v>876</v>
      </c>
      <c r="G1481" s="1" t="s">
        <v>840</v>
      </c>
      <c r="H1481" s="1" t="s">
        <v>968</v>
      </c>
      <c r="I1481" s="1" t="s">
        <v>35</v>
      </c>
      <c r="J1481" s="1" t="s">
        <v>871</v>
      </c>
      <c r="K1481" s="1" t="s">
        <v>838</v>
      </c>
      <c r="L1481" s="1" t="s">
        <v>969</v>
      </c>
      <c r="M1481" s="1" t="s">
        <v>841</v>
      </c>
    </row>
    <row r="1482" spans="1:17" x14ac:dyDescent="0.25">
      <c r="A1482" s="1" t="s">
        <v>1659</v>
      </c>
      <c r="B1482" s="1" t="s">
        <v>970</v>
      </c>
      <c r="C1482" s="1" t="s">
        <v>830</v>
      </c>
      <c r="D1482" s="1" t="s">
        <v>822</v>
      </c>
      <c r="E1482" s="1" t="s">
        <v>822</v>
      </c>
      <c r="F1482" s="1" t="s">
        <v>824</v>
      </c>
      <c r="G1482" s="1" t="s">
        <v>821</v>
      </c>
      <c r="H1482" s="1" t="s">
        <v>831</v>
      </c>
      <c r="I1482" s="1" t="s">
        <v>830</v>
      </c>
      <c r="J1482" s="1" t="s">
        <v>824</v>
      </c>
      <c r="K1482" s="1" t="s">
        <v>832</v>
      </c>
      <c r="L1482" s="1" t="s">
        <v>831</v>
      </c>
      <c r="M1482" s="1" t="s">
        <v>824</v>
      </c>
    </row>
    <row r="1483" spans="1:17" x14ac:dyDescent="0.25">
      <c r="A1483" s="1" t="s">
        <v>1742</v>
      </c>
      <c r="B1483" s="1" t="s">
        <v>971</v>
      </c>
      <c r="C1483" s="1" t="s">
        <v>830</v>
      </c>
      <c r="D1483" s="1" t="s">
        <v>822</v>
      </c>
      <c r="E1483" s="1" t="s">
        <v>822</v>
      </c>
      <c r="F1483" s="1" t="s">
        <v>824</v>
      </c>
      <c r="G1483" s="1" t="s">
        <v>821</v>
      </c>
      <c r="H1483" s="1" t="s">
        <v>831</v>
      </c>
      <c r="I1483" s="1" t="s">
        <v>830</v>
      </c>
      <c r="J1483" s="1" t="s">
        <v>824</v>
      </c>
      <c r="K1483" s="1" t="s">
        <v>832</v>
      </c>
      <c r="L1483" s="1" t="s">
        <v>831</v>
      </c>
      <c r="M1483" s="1" t="s">
        <v>824</v>
      </c>
    </row>
    <row r="1485" spans="1:17" x14ac:dyDescent="0.25">
      <c r="A1485" s="1" t="s">
        <v>124</v>
      </c>
      <c r="B1485" s="1" t="s">
        <v>386</v>
      </c>
      <c r="C1485" s="1" t="s">
        <v>812</v>
      </c>
    </row>
    <row r="1486" spans="1:17" x14ac:dyDescent="0.25">
      <c r="A1486" s="1" t="s">
        <v>1121</v>
      </c>
      <c r="B1486" s="1" t="s">
        <v>1121</v>
      </c>
      <c r="C1486" s="1">
        <v>1</v>
      </c>
      <c r="D1486" s="1">
        <v>2</v>
      </c>
      <c r="E1486" s="1">
        <v>3</v>
      </c>
      <c r="F1486" s="1">
        <v>4</v>
      </c>
      <c r="G1486" s="1">
        <v>5</v>
      </c>
      <c r="H1486" s="1">
        <v>6</v>
      </c>
      <c r="I1486" s="1">
        <v>7</v>
      </c>
      <c r="J1486" s="1">
        <v>8</v>
      </c>
      <c r="K1486" s="1">
        <v>9</v>
      </c>
      <c r="L1486" s="1">
        <v>10</v>
      </c>
      <c r="M1486" s="1">
        <v>11</v>
      </c>
      <c r="N1486" s="1">
        <v>12</v>
      </c>
      <c r="O1486" s="1">
        <v>13</v>
      </c>
      <c r="P1486" s="1">
        <v>14</v>
      </c>
      <c r="Q1486" s="1">
        <v>15</v>
      </c>
    </row>
    <row r="1487" spans="1:17" x14ac:dyDescent="0.25">
      <c r="A1487" s="1" t="s">
        <v>1121</v>
      </c>
      <c r="B1487" s="1" t="s">
        <v>1121</v>
      </c>
      <c r="C1487" s="1" t="s">
        <v>813</v>
      </c>
    </row>
    <row r="1488" spans="1:17" x14ac:dyDescent="0.25">
      <c r="A1488" s="1" t="s">
        <v>1121</v>
      </c>
      <c r="B1488" s="1" t="s">
        <v>1121</v>
      </c>
      <c r="C1488" s="1" t="s">
        <v>972</v>
      </c>
      <c r="D1488" s="1" t="s">
        <v>972</v>
      </c>
    </row>
    <row r="1489" spans="1:22" x14ac:dyDescent="0.25">
      <c r="A1489" s="1" t="s">
        <v>1121</v>
      </c>
      <c r="B1489" s="1" t="s">
        <v>1121</v>
      </c>
      <c r="C1489" s="1" t="s">
        <v>973</v>
      </c>
      <c r="D1489" s="1" t="s">
        <v>974</v>
      </c>
    </row>
    <row r="1490" spans="1:22" x14ac:dyDescent="0.25">
      <c r="A1490" s="1" t="s">
        <v>1121</v>
      </c>
      <c r="B1490" s="1" t="s">
        <v>1121</v>
      </c>
      <c r="C1490" s="1" t="s">
        <v>5</v>
      </c>
    </row>
    <row r="1491" spans="1:22" x14ac:dyDescent="0.25">
      <c r="A1491" s="1" t="s">
        <v>1121</v>
      </c>
      <c r="B1491" s="1" t="s">
        <v>1121</v>
      </c>
      <c r="C1491" s="1" t="s">
        <v>975</v>
      </c>
      <c r="D1491" s="4" t="s">
        <v>1128</v>
      </c>
      <c r="E1491" s="1">
        <v>35</v>
      </c>
      <c r="F1491" s="1" t="s">
        <v>603</v>
      </c>
      <c r="G1491" s="1">
        <v>220</v>
      </c>
      <c r="H1491" s="1">
        <v>330</v>
      </c>
      <c r="I1491" s="1">
        <v>500</v>
      </c>
      <c r="J1491" s="1">
        <v>750</v>
      </c>
      <c r="K1491" s="1" t="s">
        <v>975</v>
      </c>
      <c r="L1491" s="4" t="s">
        <v>1128</v>
      </c>
      <c r="M1491" s="1">
        <v>35</v>
      </c>
      <c r="N1491" s="1" t="s">
        <v>603</v>
      </c>
      <c r="O1491" s="1">
        <v>220</v>
      </c>
      <c r="P1491" s="1">
        <v>330</v>
      </c>
      <c r="Q1491" s="1">
        <v>500</v>
      </c>
    </row>
    <row r="1492" spans="1:22" x14ac:dyDescent="0.25">
      <c r="A1492" s="1" t="s">
        <v>1395</v>
      </c>
      <c r="B1492" s="1" t="s">
        <v>820</v>
      </c>
      <c r="C1492" s="5">
        <v>1.5</v>
      </c>
      <c r="D1492" s="5" t="s">
        <v>943</v>
      </c>
      <c r="E1492" s="5" t="s">
        <v>976</v>
      </c>
      <c r="F1492" s="5" t="s">
        <v>977</v>
      </c>
      <c r="G1492" s="5" t="s">
        <v>889</v>
      </c>
      <c r="H1492" s="5" t="s">
        <v>869</v>
      </c>
      <c r="I1492" s="5" t="s">
        <v>871</v>
      </c>
      <c r="J1492" s="5" t="s">
        <v>828</v>
      </c>
      <c r="K1492" s="5" t="s">
        <v>884</v>
      </c>
      <c r="L1492" s="5" t="s">
        <v>853</v>
      </c>
      <c r="M1492" s="5" t="s">
        <v>978</v>
      </c>
      <c r="N1492" s="5" t="s">
        <v>979</v>
      </c>
      <c r="O1492" s="5" t="s">
        <v>856</v>
      </c>
      <c r="P1492" s="5" t="s">
        <v>980</v>
      </c>
      <c r="Q1492" s="5" t="s">
        <v>980</v>
      </c>
    </row>
    <row r="1493" spans="1:22" x14ac:dyDescent="0.25">
      <c r="A1493" s="1" t="s">
        <v>1492</v>
      </c>
      <c r="B1493" s="1" t="s">
        <v>829</v>
      </c>
      <c r="C1493" s="5" t="s">
        <v>888</v>
      </c>
      <c r="D1493" s="5" t="s">
        <v>848</v>
      </c>
      <c r="E1493" s="5" t="s">
        <v>981</v>
      </c>
      <c r="F1493" s="5" t="s">
        <v>982</v>
      </c>
      <c r="G1493" s="5" t="s">
        <v>904</v>
      </c>
      <c r="H1493" s="5" t="s">
        <v>905</v>
      </c>
      <c r="I1493" s="5" t="s">
        <v>835</v>
      </c>
      <c r="J1493" s="5" t="s">
        <v>983</v>
      </c>
      <c r="K1493" s="5" t="s">
        <v>876</v>
      </c>
      <c r="L1493" s="5" t="s">
        <v>821</v>
      </c>
      <c r="M1493" s="5" t="s">
        <v>984</v>
      </c>
      <c r="N1493" s="5" t="s">
        <v>985</v>
      </c>
      <c r="O1493" s="5" t="s">
        <v>839</v>
      </c>
      <c r="P1493" s="5" t="s">
        <v>986</v>
      </c>
      <c r="Q1493" s="5" t="s">
        <v>987</v>
      </c>
    </row>
    <row r="1494" spans="1:22" x14ac:dyDescent="0.25">
      <c r="A1494" s="1" t="s">
        <v>1580</v>
      </c>
      <c r="B1494" s="1" t="s">
        <v>833</v>
      </c>
      <c r="C1494" s="5" t="s">
        <v>988</v>
      </c>
      <c r="D1494" s="5" t="s">
        <v>963</v>
      </c>
      <c r="E1494" s="5" t="s">
        <v>989</v>
      </c>
      <c r="F1494" s="5" t="s">
        <v>990</v>
      </c>
      <c r="G1494" s="5" t="s">
        <v>991</v>
      </c>
      <c r="H1494" s="5" t="s">
        <v>992</v>
      </c>
      <c r="I1494" s="5" t="s">
        <v>884</v>
      </c>
      <c r="J1494" s="5" t="s">
        <v>853</v>
      </c>
      <c r="K1494" s="5" t="s">
        <v>904</v>
      </c>
      <c r="L1494" s="5" t="s">
        <v>837</v>
      </c>
      <c r="M1494" s="5" t="s">
        <v>993</v>
      </c>
      <c r="N1494" s="5" t="s">
        <v>994</v>
      </c>
      <c r="O1494" s="5" t="s">
        <v>865</v>
      </c>
      <c r="P1494" s="5" t="s">
        <v>824</v>
      </c>
      <c r="Q1494" s="5" t="s">
        <v>830</v>
      </c>
    </row>
    <row r="1495" spans="1:22" x14ac:dyDescent="0.25">
      <c r="A1495" s="1" t="s">
        <v>1660</v>
      </c>
      <c r="B1495" s="1" t="s">
        <v>825</v>
      </c>
      <c r="C1495" s="5" t="s">
        <v>995</v>
      </c>
      <c r="D1495" s="5" t="s">
        <v>991</v>
      </c>
      <c r="E1495" s="5" t="s">
        <v>996</v>
      </c>
      <c r="F1495" s="5" t="s">
        <v>997</v>
      </c>
      <c r="G1495" s="5" t="s">
        <v>998</v>
      </c>
      <c r="H1495" s="5" t="s">
        <v>908</v>
      </c>
      <c r="I1495" s="5" t="s">
        <v>999</v>
      </c>
      <c r="J1495" s="5" t="s">
        <v>876</v>
      </c>
      <c r="K1495" s="5" t="s">
        <v>1000</v>
      </c>
      <c r="L1495" s="5" t="s">
        <v>868</v>
      </c>
      <c r="M1495" s="5" t="s">
        <v>257</v>
      </c>
      <c r="N1495" s="5" t="s">
        <v>1001</v>
      </c>
      <c r="O1495" s="5" t="s">
        <v>965</v>
      </c>
      <c r="P1495" s="5" t="s">
        <v>834</v>
      </c>
      <c r="Q1495" s="5" t="s">
        <v>839</v>
      </c>
      <c r="V1495" s="5"/>
    </row>
    <row r="1496" spans="1:22" x14ac:dyDescent="0.25">
      <c r="A1496" s="1" t="s">
        <v>1743</v>
      </c>
      <c r="B1496" s="1" t="s">
        <v>842</v>
      </c>
      <c r="C1496" s="5" t="s">
        <v>1002</v>
      </c>
      <c r="D1496" s="5" t="s">
        <v>888</v>
      </c>
      <c r="E1496" s="5" t="s">
        <v>1003</v>
      </c>
      <c r="F1496" s="5" t="s">
        <v>1004</v>
      </c>
      <c r="G1496" s="5" t="s">
        <v>1005</v>
      </c>
      <c r="H1496" s="5" t="s">
        <v>1000</v>
      </c>
      <c r="I1496" s="5" t="s">
        <v>891</v>
      </c>
      <c r="J1496" s="5" t="s">
        <v>831</v>
      </c>
      <c r="K1496" s="5" t="s">
        <v>867</v>
      </c>
      <c r="L1496" s="5" t="s">
        <v>871</v>
      </c>
      <c r="M1496" s="5" t="s">
        <v>1006</v>
      </c>
      <c r="N1496" s="5" t="s">
        <v>981</v>
      </c>
      <c r="O1496" s="5" t="s">
        <v>963</v>
      </c>
      <c r="P1496" s="5" t="s">
        <v>843</v>
      </c>
      <c r="Q1496" s="5" t="s">
        <v>853</v>
      </c>
    </row>
    <row r="1497" spans="1:22" x14ac:dyDescent="0.25">
      <c r="A1497" s="1" t="s">
        <v>1817</v>
      </c>
      <c r="B1497" s="1" t="s">
        <v>844</v>
      </c>
      <c r="C1497" s="5" t="s">
        <v>979</v>
      </c>
      <c r="D1497" s="5" t="s">
        <v>992</v>
      </c>
      <c r="E1497" s="5" t="s">
        <v>1007</v>
      </c>
      <c r="F1497" s="5" t="s">
        <v>964</v>
      </c>
      <c r="G1497" s="5" t="s">
        <v>1008</v>
      </c>
      <c r="H1497" s="5" t="s">
        <v>1002</v>
      </c>
      <c r="I1497" s="5" t="s">
        <v>1009</v>
      </c>
      <c r="J1497" s="5" t="s">
        <v>839</v>
      </c>
      <c r="K1497" s="5" t="s">
        <v>918</v>
      </c>
      <c r="L1497" s="5" t="s">
        <v>859</v>
      </c>
      <c r="M1497" s="5" t="s">
        <v>1010</v>
      </c>
      <c r="N1497" s="5" t="s">
        <v>1011</v>
      </c>
      <c r="O1497" s="5" t="s">
        <v>919</v>
      </c>
      <c r="P1497" s="5" t="s">
        <v>837</v>
      </c>
      <c r="Q1497" s="5" t="s">
        <v>840</v>
      </c>
    </row>
    <row r="1498" spans="1:22" x14ac:dyDescent="0.25">
      <c r="A1498" s="1" t="s">
        <v>1879</v>
      </c>
      <c r="B1498" s="1" t="s">
        <v>849</v>
      </c>
      <c r="C1498" s="5" t="s">
        <v>1012</v>
      </c>
      <c r="D1498" s="5" t="s">
        <v>907</v>
      </c>
      <c r="E1498" s="5" t="s">
        <v>1013</v>
      </c>
      <c r="F1498" s="5" t="s">
        <v>920</v>
      </c>
      <c r="G1498" s="5" t="s">
        <v>992</v>
      </c>
      <c r="H1498" s="5" t="s">
        <v>969</v>
      </c>
      <c r="I1498" s="5" t="s">
        <v>859</v>
      </c>
      <c r="J1498" s="5" t="s">
        <v>853</v>
      </c>
      <c r="K1498" s="5" t="s">
        <v>963</v>
      </c>
      <c r="L1498" s="5" t="s">
        <v>840</v>
      </c>
      <c r="M1498" s="5" t="s">
        <v>1014</v>
      </c>
      <c r="N1498" s="5" t="s">
        <v>1015</v>
      </c>
      <c r="O1498" s="5" t="s">
        <v>905</v>
      </c>
      <c r="P1498" s="5" t="s">
        <v>830</v>
      </c>
      <c r="Q1498" s="5" t="s">
        <v>832</v>
      </c>
    </row>
    <row r="1499" spans="1:22" x14ac:dyDescent="0.25">
      <c r="A1499" s="1" t="s">
        <v>1939</v>
      </c>
      <c r="B1499" s="1" t="s">
        <v>851</v>
      </c>
      <c r="C1499" s="5" t="s">
        <v>1000</v>
      </c>
      <c r="D1499" s="5" t="s">
        <v>905</v>
      </c>
      <c r="E1499" s="5" t="s">
        <v>994</v>
      </c>
      <c r="F1499" s="5" t="s">
        <v>1015</v>
      </c>
      <c r="G1499" s="5" t="s">
        <v>907</v>
      </c>
      <c r="H1499" s="5" t="s">
        <v>963</v>
      </c>
      <c r="I1499" s="5" t="s">
        <v>834</v>
      </c>
      <c r="J1499" s="5" t="s">
        <v>822</v>
      </c>
      <c r="K1499" s="5" t="s">
        <v>891</v>
      </c>
      <c r="L1499" s="5" t="s">
        <v>831</v>
      </c>
      <c r="M1499" s="5" t="s">
        <v>860</v>
      </c>
      <c r="N1499" s="5" t="s">
        <v>921</v>
      </c>
      <c r="O1499" s="5" t="s">
        <v>839</v>
      </c>
      <c r="P1499" s="5" t="s">
        <v>980</v>
      </c>
      <c r="Q1499" s="5" t="s">
        <v>980</v>
      </c>
    </row>
    <row r="1500" spans="1:22" x14ac:dyDescent="0.25">
      <c r="A1500" s="1" t="s">
        <v>1995</v>
      </c>
      <c r="B1500" s="1" t="s">
        <v>852</v>
      </c>
      <c r="C1500" s="1" t="s">
        <v>965</v>
      </c>
      <c r="D1500" s="1" t="s">
        <v>891</v>
      </c>
      <c r="E1500" s="1" t="s">
        <v>993</v>
      </c>
      <c r="F1500" s="1" t="s">
        <v>254</v>
      </c>
      <c r="G1500" s="1" t="s">
        <v>962</v>
      </c>
      <c r="H1500" s="1" t="s">
        <v>867</v>
      </c>
      <c r="I1500" s="1" t="s">
        <v>887</v>
      </c>
      <c r="J1500" s="1" t="s">
        <v>822</v>
      </c>
      <c r="K1500" s="1" t="s">
        <v>868</v>
      </c>
      <c r="L1500" s="1" t="s">
        <v>847</v>
      </c>
      <c r="M1500" s="1" t="s">
        <v>1016</v>
      </c>
      <c r="N1500" s="1" t="s">
        <v>984</v>
      </c>
      <c r="O1500" s="1" t="s">
        <v>838</v>
      </c>
      <c r="P1500" s="1" t="s">
        <v>827</v>
      </c>
      <c r="Q1500" s="1" t="s">
        <v>827</v>
      </c>
    </row>
    <row r="1501" spans="1:22" x14ac:dyDescent="0.25">
      <c r="A1501" s="1" t="s">
        <v>1268</v>
      </c>
      <c r="B1501" s="1" t="s">
        <v>854</v>
      </c>
      <c r="C1501" s="1" t="s">
        <v>1017</v>
      </c>
      <c r="D1501" s="1" t="s">
        <v>919</v>
      </c>
      <c r="E1501" s="1" t="s">
        <v>989</v>
      </c>
      <c r="F1501" s="1" t="s">
        <v>1001</v>
      </c>
      <c r="G1501" s="1" t="s">
        <v>988</v>
      </c>
      <c r="H1501" s="1" t="s">
        <v>991</v>
      </c>
      <c r="I1501" s="1" t="s">
        <v>960</v>
      </c>
      <c r="J1501" s="1" t="s">
        <v>835</v>
      </c>
      <c r="K1501" s="1" t="s">
        <v>999</v>
      </c>
      <c r="L1501" s="1" t="s">
        <v>876</v>
      </c>
      <c r="M1501" s="1" t="s">
        <v>1018</v>
      </c>
      <c r="N1501" s="1" t="s">
        <v>995</v>
      </c>
      <c r="O1501" s="1" t="s">
        <v>960</v>
      </c>
      <c r="P1501" s="1" t="s">
        <v>853</v>
      </c>
      <c r="Q1501" s="1" t="s">
        <v>853</v>
      </c>
    </row>
    <row r="1502" spans="1:22" x14ac:dyDescent="0.25">
      <c r="A1502" s="1" t="s">
        <v>1396</v>
      </c>
      <c r="B1502" s="1" t="s">
        <v>855</v>
      </c>
      <c r="C1502" s="1" t="s">
        <v>1019</v>
      </c>
      <c r="D1502" s="1" t="s">
        <v>1020</v>
      </c>
      <c r="E1502" s="1" t="s">
        <v>1021</v>
      </c>
      <c r="F1502" s="1" t="s">
        <v>1022</v>
      </c>
      <c r="G1502" s="1" t="s">
        <v>1023</v>
      </c>
      <c r="H1502" s="1" t="s">
        <v>1011</v>
      </c>
      <c r="I1502" s="1" t="s">
        <v>1024</v>
      </c>
      <c r="J1502" s="1" t="s">
        <v>928</v>
      </c>
      <c r="K1502" s="1" t="s">
        <v>994</v>
      </c>
      <c r="L1502" s="1" t="s">
        <v>1012</v>
      </c>
      <c r="M1502" s="1" t="s">
        <v>1025</v>
      </c>
      <c r="N1502" s="1" t="s">
        <v>1026</v>
      </c>
      <c r="O1502" s="1" t="s">
        <v>1024</v>
      </c>
      <c r="P1502" s="1" t="s">
        <v>867</v>
      </c>
      <c r="Q1502" s="1" t="s">
        <v>888</v>
      </c>
    </row>
    <row r="1503" spans="1:22" x14ac:dyDescent="0.25">
      <c r="A1503" s="1" t="s">
        <v>1493</v>
      </c>
      <c r="B1503" s="1" t="s">
        <v>861</v>
      </c>
      <c r="C1503" s="1" t="s">
        <v>1005</v>
      </c>
      <c r="D1503" s="1" t="s">
        <v>904</v>
      </c>
      <c r="E1503" s="1" t="s">
        <v>1027</v>
      </c>
      <c r="F1503" s="1" t="s">
        <v>1028</v>
      </c>
      <c r="G1503" s="1" t="s">
        <v>867</v>
      </c>
      <c r="H1503" s="1" t="s">
        <v>1009</v>
      </c>
      <c r="I1503" s="1" t="s">
        <v>887</v>
      </c>
      <c r="J1503" s="1" t="s">
        <v>824</v>
      </c>
      <c r="K1503" s="1" t="s">
        <v>865</v>
      </c>
      <c r="L1503" s="1" t="s">
        <v>835</v>
      </c>
      <c r="M1503" s="1" t="s">
        <v>985</v>
      </c>
      <c r="N1503" s="1" t="s">
        <v>1029</v>
      </c>
      <c r="O1503" s="1" t="s">
        <v>887</v>
      </c>
      <c r="P1503" s="1" t="s">
        <v>826</v>
      </c>
      <c r="Q1503" s="1" t="s">
        <v>826</v>
      </c>
    </row>
    <row r="1504" spans="1:22" x14ac:dyDescent="0.25">
      <c r="A1504" s="1" t="s">
        <v>1581</v>
      </c>
      <c r="B1504" s="1" t="s">
        <v>862</v>
      </c>
      <c r="C1504" s="1" t="s">
        <v>919</v>
      </c>
      <c r="D1504" s="1" t="s">
        <v>838</v>
      </c>
      <c r="E1504" s="1" t="s">
        <v>866</v>
      </c>
      <c r="F1504" s="1" t="s">
        <v>998</v>
      </c>
      <c r="G1504" s="1" t="s">
        <v>960</v>
      </c>
      <c r="H1504" s="1" t="s">
        <v>868</v>
      </c>
      <c r="I1504" s="1" t="s">
        <v>850</v>
      </c>
      <c r="J1504" s="1" t="s">
        <v>1030</v>
      </c>
      <c r="K1504" s="1" t="s">
        <v>856</v>
      </c>
      <c r="L1504" s="1" t="s">
        <v>832</v>
      </c>
      <c r="M1504" s="1" t="s">
        <v>991</v>
      </c>
      <c r="N1504" s="1" t="s">
        <v>928</v>
      </c>
      <c r="O1504" s="1" t="s">
        <v>850</v>
      </c>
      <c r="P1504" s="1" t="s">
        <v>987</v>
      </c>
      <c r="Q1504" s="1" t="s">
        <v>987</v>
      </c>
    </row>
    <row r="1505" spans="1:17" x14ac:dyDescent="0.25">
      <c r="A1505" s="1" t="s">
        <v>1661</v>
      </c>
      <c r="B1505" s="1" t="s">
        <v>863</v>
      </c>
      <c r="C1505" s="1" t="s">
        <v>1031</v>
      </c>
      <c r="D1505" s="1" t="s">
        <v>989</v>
      </c>
      <c r="E1505" s="1" t="s">
        <v>1032</v>
      </c>
      <c r="F1505" s="1" t="s">
        <v>1033</v>
      </c>
      <c r="G1505" s="1" t="s">
        <v>996</v>
      </c>
      <c r="H1505" s="1" t="s">
        <v>1034</v>
      </c>
      <c r="I1505" s="1" t="s">
        <v>1035</v>
      </c>
      <c r="J1505" s="1" t="s">
        <v>908</v>
      </c>
      <c r="K1505" s="1" t="s">
        <v>1036</v>
      </c>
      <c r="L1505" s="1" t="s">
        <v>1037</v>
      </c>
      <c r="M1505" s="1" t="s">
        <v>1038</v>
      </c>
      <c r="N1505" s="1" t="s">
        <v>1039</v>
      </c>
      <c r="O1505" s="1" t="s">
        <v>1001</v>
      </c>
      <c r="P1505" s="1" t="s">
        <v>1040</v>
      </c>
      <c r="Q1505" s="1" t="s">
        <v>985</v>
      </c>
    </row>
    <row r="1506" spans="1:17" x14ac:dyDescent="0.25">
      <c r="A1506" s="1" t="s">
        <v>1744</v>
      </c>
      <c r="B1506" s="1" t="s">
        <v>1210</v>
      </c>
      <c r="C1506" s="1" t="s">
        <v>1040</v>
      </c>
      <c r="D1506" s="1" t="s">
        <v>962</v>
      </c>
      <c r="E1506" s="1" t="s">
        <v>989</v>
      </c>
      <c r="F1506" s="1" t="s">
        <v>1001</v>
      </c>
      <c r="G1506" s="1" t="s">
        <v>988</v>
      </c>
      <c r="H1506" s="1" t="s">
        <v>991</v>
      </c>
      <c r="I1506" s="1" t="s">
        <v>960</v>
      </c>
      <c r="J1506" s="1" t="s">
        <v>850</v>
      </c>
      <c r="K1506" s="1" t="s">
        <v>888</v>
      </c>
      <c r="L1506" s="1" t="s">
        <v>887</v>
      </c>
      <c r="M1506" s="1" t="s">
        <v>1011</v>
      </c>
      <c r="N1506" s="1" t="s">
        <v>1020</v>
      </c>
      <c r="O1506" s="1" t="s">
        <v>864</v>
      </c>
      <c r="P1506" s="1" t="s">
        <v>853</v>
      </c>
      <c r="Q1506" s="1" t="s">
        <v>845</v>
      </c>
    </row>
    <row r="1507" spans="1:17" x14ac:dyDescent="0.25">
      <c r="A1507" s="1" t="s">
        <v>1818</v>
      </c>
      <c r="B1507" s="1" t="s">
        <v>872</v>
      </c>
      <c r="C1507" s="1" t="s">
        <v>1009</v>
      </c>
      <c r="D1507" s="1" t="s">
        <v>857</v>
      </c>
      <c r="E1507" s="1" t="s">
        <v>908</v>
      </c>
      <c r="F1507" s="1" t="s">
        <v>1017</v>
      </c>
      <c r="G1507" s="1" t="s">
        <v>838</v>
      </c>
      <c r="H1507" s="1" t="s">
        <v>848</v>
      </c>
      <c r="I1507" s="1" t="s">
        <v>843</v>
      </c>
      <c r="J1507" s="1" t="s">
        <v>986</v>
      </c>
      <c r="K1507" s="1" t="s">
        <v>871</v>
      </c>
      <c r="L1507" s="1" t="s">
        <v>828</v>
      </c>
      <c r="M1507" s="1" t="s">
        <v>968</v>
      </c>
      <c r="N1507" s="1" t="s">
        <v>867</v>
      </c>
      <c r="O1507" s="1" t="s">
        <v>843</v>
      </c>
      <c r="P1507" s="1" t="s">
        <v>1041</v>
      </c>
      <c r="Q1507" s="1" t="s">
        <v>1042</v>
      </c>
    </row>
    <row r="1508" spans="1:17" x14ac:dyDescent="0.25">
      <c r="A1508" s="1" t="s">
        <v>1880</v>
      </c>
      <c r="B1508" s="1" t="s">
        <v>873</v>
      </c>
      <c r="C1508" s="1" t="s">
        <v>995</v>
      </c>
      <c r="D1508" s="1" t="s">
        <v>991</v>
      </c>
      <c r="E1508" s="1" t="s">
        <v>996</v>
      </c>
      <c r="F1508" s="1" t="s">
        <v>997</v>
      </c>
      <c r="G1508" s="1" t="s">
        <v>998</v>
      </c>
      <c r="H1508" s="1" t="s">
        <v>908</v>
      </c>
      <c r="I1508" s="1" t="s">
        <v>999</v>
      </c>
      <c r="J1508" s="1" t="s">
        <v>876</v>
      </c>
      <c r="K1508" s="1" t="s">
        <v>1000</v>
      </c>
      <c r="L1508" s="1" t="s">
        <v>868</v>
      </c>
      <c r="M1508" s="1" t="s">
        <v>257</v>
      </c>
      <c r="N1508" s="1" t="s">
        <v>1001</v>
      </c>
      <c r="O1508" s="1" t="s">
        <v>965</v>
      </c>
      <c r="P1508" s="1" t="s">
        <v>834</v>
      </c>
      <c r="Q1508" s="1" t="s">
        <v>839</v>
      </c>
    </row>
    <row r="1509" spans="1:17" x14ac:dyDescent="0.25">
      <c r="A1509" s="1" t="s">
        <v>1940</v>
      </c>
      <c r="B1509" s="1" t="s">
        <v>874</v>
      </c>
      <c r="C1509" s="1" t="s">
        <v>988</v>
      </c>
      <c r="D1509" s="1" t="s">
        <v>963</v>
      </c>
      <c r="E1509" s="1" t="s">
        <v>1043</v>
      </c>
      <c r="F1509" s="1" t="s">
        <v>981</v>
      </c>
      <c r="G1509" s="1" t="s">
        <v>889</v>
      </c>
      <c r="H1509" s="1" t="s">
        <v>869</v>
      </c>
      <c r="I1509" s="1" t="s">
        <v>857</v>
      </c>
      <c r="J1509" s="1" t="s">
        <v>830</v>
      </c>
      <c r="K1509" s="1" t="s">
        <v>904</v>
      </c>
      <c r="L1509" s="1" t="s">
        <v>841</v>
      </c>
      <c r="M1509" s="1" t="s">
        <v>1017</v>
      </c>
      <c r="N1509" s="1" t="s">
        <v>1044</v>
      </c>
      <c r="O1509" s="1" t="s">
        <v>857</v>
      </c>
      <c r="P1509" s="1" t="s">
        <v>828</v>
      </c>
      <c r="Q1509" s="1" t="s">
        <v>828</v>
      </c>
    </row>
    <row r="1510" spans="1:17" x14ac:dyDescent="0.25">
      <c r="A1510" s="1" t="s">
        <v>1996</v>
      </c>
      <c r="B1510" s="1" t="s">
        <v>875</v>
      </c>
      <c r="C1510" s="1" t="s">
        <v>906</v>
      </c>
      <c r="D1510" s="1" t="s">
        <v>928</v>
      </c>
      <c r="E1510" s="1" t="s">
        <v>964</v>
      </c>
      <c r="F1510" s="1" t="s">
        <v>1019</v>
      </c>
      <c r="G1510" s="1" t="s">
        <v>858</v>
      </c>
      <c r="H1510" s="1" t="s">
        <v>1012</v>
      </c>
      <c r="I1510" s="1" t="s">
        <v>904</v>
      </c>
      <c r="J1510" s="1" t="s">
        <v>837</v>
      </c>
      <c r="K1510" s="1" t="s">
        <v>919</v>
      </c>
      <c r="L1510" s="1" t="s">
        <v>846</v>
      </c>
      <c r="M1510" s="1" t="s">
        <v>1045</v>
      </c>
      <c r="N1510" s="1" t="s">
        <v>1046</v>
      </c>
      <c r="O1510" s="1" t="s">
        <v>867</v>
      </c>
      <c r="P1510" s="1" t="s">
        <v>831</v>
      </c>
      <c r="Q1510" s="1" t="s">
        <v>850</v>
      </c>
    </row>
    <row r="1511" spans="1:17" x14ac:dyDescent="0.25">
      <c r="A1511" s="1" t="s">
        <v>1269</v>
      </c>
      <c r="B1511" s="1" t="s">
        <v>877</v>
      </c>
      <c r="C1511" s="1" t="s">
        <v>979</v>
      </c>
      <c r="D1511" s="1" t="s">
        <v>992</v>
      </c>
      <c r="E1511" s="1" t="s">
        <v>1007</v>
      </c>
      <c r="F1511" s="1" t="s">
        <v>964</v>
      </c>
      <c r="G1511" s="1" t="s">
        <v>1008</v>
      </c>
      <c r="H1511" s="1" t="s">
        <v>1002</v>
      </c>
      <c r="I1511" s="1" t="s">
        <v>1009</v>
      </c>
      <c r="J1511" s="1" t="s">
        <v>839</v>
      </c>
      <c r="K1511" s="1" t="s">
        <v>918</v>
      </c>
      <c r="L1511" s="1" t="s">
        <v>859</v>
      </c>
      <c r="M1511" s="1" t="s">
        <v>1010</v>
      </c>
      <c r="N1511" s="1" t="s">
        <v>1011</v>
      </c>
      <c r="O1511" s="1" t="s">
        <v>919</v>
      </c>
      <c r="P1511" s="1" t="s">
        <v>837</v>
      </c>
      <c r="Q1511" s="1" t="s">
        <v>840</v>
      </c>
    </row>
    <row r="1512" spans="1:17" x14ac:dyDescent="0.25">
      <c r="A1512" s="1" t="s">
        <v>1397</v>
      </c>
      <c r="B1512" s="1" t="s">
        <v>1211</v>
      </c>
      <c r="C1512" s="1" t="s">
        <v>968</v>
      </c>
      <c r="D1512" s="1" t="s">
        <v>884</v>
      </c>
      <c r="E1512" s="1" t="s">
        <v>1037</v>
      </c>
      <c r="F1512" s="1" t="s">
        <v>945</v>
      </c>
      <c r="G1512" s="1" t="s">
        <v>892</v>
      </c>
      <c r="H1512" s="1" t="s">
        <v>960</v>
      </c>
      <c r="I1512" s="1" t="s">
        <v>841</v>
      </c>
      <c r="J1512" s="1" t="s">
        <v>827</v>
      </c>
      <c r="K1512" s="1" t="s">
        <v>859</v>
      </c>
      <c r="L1512" s="1" t="s">
        <v>843</v>
      </c>
      <c r="M1512" s="1" t="s">
        <v>1029</v>
      </c>
      <c r="N1512" s="1" t="s">
        <v>918</v>
      </c>
      <c r="O1512" s="1" t="s">
        <v>837</v>
      </c>
      <c r="P1512" s="1" t="s">
        <v>983</v>
      </c>
      <c r="Q1512" s="1" t="s">
        <v>983</v>
      </c>
    </row>
    <row r="1513" spans="1:17" x14ac:dyDescent="0.25">
      <c r="A1513" s="1" t="s">
        <v>1494</v>
      </c>
      <c r="B1513" s="1" t="s">
        <v>878</v>
      </c>
      <c r="C1513" s="1" t="s">
        <v>921</v>
      </c>
      <c r="D1513" s="1" t="s">
        <v>904</v>
      </c>
      <c r="E1513" s="1" t="s">
        <v>1023</v>
      </c>
      <c r="F1513" s="1" t="s">
        <v>1047</v>
      </c>
      <c r="G1513" s="1" t="s">
        <v>968</v>
      </c>
      <c r="H1513" s="1" t="s">
        <v>919</v>
      </c>
      <c r="I1513" s="1" t="s">
        <v>848</v>
      </c>
      <c r="J1513" s="1" t="s">
        <v>832</v>
      </c>
      <c r="K1513" s="1" t="s">
        <v>865</v>
      </c>
      <c r="L1513" s="1" t="s">
        <v>835</v>
      </c>
      <c r="M1513" s="1" t="s">
        <v>1020</v>
      </c>
      <c r="N1513" s="1" t="s">
        <v>959</v>
      </c>
      <c r="O1513" s="1" t="s">
        <v>868</v>
      </c>
      <c r="P1513" s="1" t="s">
        <v>822</v>
      </c>
      <c r="Q1513" s="1" t="s">
        <v>821</v>
      </c>
    </row>
    <row r="1514" spans="1:17" x14ac:dyDescent="0.25">
      <c r="A1514" s="1" t="s">
        <v>1582</v>
      </c>
      <c r="B1514" s="1" t="s">
        <v>879</v>
      </c>
      <c r="C1514" s="1" t="s">
        <v>927</v>
      </c>
      <c r="D1514" s="1" t="s">
        <v>859</v>
      </c>
      <c r="E1514" s="1" t="s">
        <v>254</v>
      </c>
      <c r="F1514" s="1" t="s">
        <v>1020</v>
      </c>
      <c r="G1514" s="1" t="s">
        <v>869</v>
      </c>
      <c r="H1514" s="1" t="s">
        <v>864</v>
      </c>
      <c r="I1514" s="1" t="s">
        <v>836</v>
      </c>
      <c r="J1514" s="1" t="s">
        <v>827</v>
      </c>
      <c r="K1514" s="1" t="s">
        <v>838</v>
      </c>
      <c r="L1514" s="1" t="s">
        <v>823</v>
      </c>
      <c r="M1514" s="1" t="s">
        <v>1048</v>
      </c>
      <c r="N1514" s="1" t="s">
        <v>908</v>
      </c>
      <c r="O1514" s="1" t="s">
        <v>876</v>
      </c>
      <c r="P1514" s="1" t="s">
        <v>983</v>
      </c>
      <c r="Q1514" s="1" t="s">
        <v>1030</v>
      </c>
    </row>
    <row r="1515" spans="1:17" x14ac:dyDescent="0.25">
      <c r="A1515" s="1" t="s">
        <v>1662</v>
      </c>
      <c r="B1515" s="1" t="s">
        <v>880</v>
      </c>
      <c r="C1515" s="1" t="s">
        <v>1049</v>
      </c>
      <c r="D1515" s="1" t="s">
        <v>968</v>
      </c>
      <c r="E1515" s="1" t="s">
        <v>1050</v>
      </c>
      <c r="F1515" s="1" t="s">
        <v>920</v>
      </c>
      <c r="G1515" s="1" t="s">
        <v>921</v>
      </c>
      <c r="H1515" s="1" t="s">
        <v>1000</v>
      </c>
      <c r="I1515" s="1" t="s">
        <v>960</v>
      </c>
      <c r="J1515" s="1" t="s">
        <v>837</v>
      </c>
      <c r="K1515" s="1" t="s">
        <v>928</v>
      </c>
      <c r="L1515" s="1" t="s">
        <v>856</v>
      </c>
      <c r="M1515" s="1" t="s">
        <v>1048</v>
      </c>
      <c r="N1515" s="1" t="s">
        <v>1024</v>
      </c>
      <c r="O1515" s="1" t="s">
        <v>960</v>
      </c>
      <c r="P1515" s="1" t="s">
        <v>847</v>
      </c>
      <c r="Q1515" s="1" t="s">
        <v>831</v>
      </c>
    </row>
    <row r="1516" spans="1:17" x14ac:dyDescent="0.25">
      <c r="A1516" s="1" t="s">
        <v>1745</v>
      </c>
      <c r="B1516" s="1" t="s">
        <v>881</v>
      </c>
      <c r="C1516" s="1" t="s">
        <v>1017</v>
      </c>
      <c r="D1516" s="1" t="s">
        <v>919</v>
      </c>
      <c r="E1516" s="1" t="s">
        <v>1051</v>
      </c>
      <c r="F1516" s="1" t="s">
        <v>966</v>
      </c>
      <c r="G1516" s="1" t="s">
        <v>1040</v>
      </c>
      <c r="H1516" s="1" t="s">
        <v>858</v>
      </c>
      <c r="I1516" s="1" t="s">
        <v>963</v>
      </c>
      <c r="J1516" s="1" t="s">
        <v>837</v>
      </c>
      <c r="K1516" s="1" t="s">
        <v>999</v>
      </c>
      <c r="L1516" s="1" t="s">
        <v>876</v>
      </c>
      <c r="M1516" s="1" t="s">
        <v>1052</v>
      </c>
      <c r="N1516" s="1" t="s">
        <v>1047</v>
      </c>
      <c r="O1516" s="1" t="s">
        <v>889</v>
      </c>
      <c r="P1516" s="1" t="s">
        <v>847</v>
      </c>
      <c r="Q1516" s="1" t="s">
        <v>831</v>
      </c>
    </row>
    <row r="1517" spans="1:17" x14ac:dyDescent="0.25">
      <c r="A1517" s="1" t="s">
        <v>1819</v>
      </c>
      <c r="B1517" s="1" t="s">
        <v>882</v>
      </c>
      <c r="C1517" s="1" t="s">
        <v>965</v>
      </c>
      <c r="D1517" s="1" t="s">
        <v>891</v>
      </c>
      <c r="E1517" s="1" t="s">
        <v>993</v>
      </c>
      <c r="F1517" s="1" t="s">
        <v>254</v>
      </c>
      <c r="G1517" s="1" t="s">
        <v>962</v>
      </c>
      <c r="H1517" s="1" t="s">
        <v>867</v>
      </c>
      <c r="I1517" s="1" t="s">
        <v>887</v>
      </c>
      <c r="J1517" s="1" t="s">
        <v>822</v>
      </c>
      <c r="K1517" s="1" t="s">
        <v>868</v>
      </c>
      <c r="L1517" s="1" t="s">
        <v>847</v>
      </c>
      <c r="M1517" s="1" t="s">
        <v>1016</v>
      </c>
      <c r="N1517" s="1" t="s">
        <v>984</v>
      </c>
      <c r="O1517" s="1" t="s">
        <v>838</v>
      </c>
      <c r="P1517" s="1" t="s">
        <v>827</v>
      </c>
      <c r="Q1517" s="1" t="s">
        <v>827</v>
      </c>
    </row>
    <row r="1518" spans="1:17" x14ac:dyDescent="0.25">
      <c r="A1518" s="1" t="s">
        <v>1881</v>
      </c>
      <c r="B1518" s="1" t="s">
        <v>883</v>
      </c>
      <c r="C1518" s="1" t="s">
        <v>945</v>
      </c>
      <c r="D1518" s="1" t="s">
        <v>921</v>
      </c>
      <c r="E1518" s="1" t="s">
        <v>1053</v>
      </c>
      <c r="F1518" s="1" t="s">
        <v>1054</v>
      </c>
      <c r="G1518" s="1" t="s">
        <v>984</v>
      </c>
      <c r="H1518" s="1" t="s">
        <v>1055</v>
      </c>
      <c r="I1518" s="1" t="s">
        <v>919</v>
      </c>
      <c r="J1518" s="1" t="s">
        <v>876</v>
      </c>
      <c r="K1518" s="1" t="s">
        <v>922</v>
      </c>
      <c r="L1518" s="1" t="s">
        <v>943</v>
      </c>
      <c r="M1518" s="1" t="s">
        <v>1056</v>
      </c>
      <c r="N1518" s="1" t="s">
        <v>1052</v>
      </c>
      <c r="O1518" s="5" t="s">
        <v>992</v>
      </c>
      <c r="P1518" s="1" t="s">
        <v>834</v>
      </c>
      <c r="Q1518" s="1" t="s">
        <v>839</v>
      </c>
    </row>
    <row r="1519" spans="1:17" x14ac:dyDescent="0.25">
      <c r="A1519" s="1" t="s">
        <v>1941</v>
      </c>
      <c r="B1519" s="1" t="s">
        <v>885</v>
      </c>
      <c r="C1519" s="1" t="s">
        <v>995</v>
      </c>
      <c r="D1519" s="1" t="s">
        <v>991</v>
      </c>
      <c r="E1519" s="1" t="s">
        <v>1057</v>
      </c>
      <c r="F1519" s="1" t="s">
        <v>1034</v>
      </c>
      <c r="G1519" s="1" t="s">
        <v>998</v>
      </c>
      <c r="H1519" s="1" t="s">
        <v>908</v>
      </c>
      <c r="I1519" s="1" t="s">
        <v>999</v>
      </c>
      <c r="J1519" s="1" t="s">
        <v>857</v>
      </c>
      <c r="K1519" s="1" t="s">
        <v>1000</v>
      </c>
      <c r="L1519" s="1" t="s">
        <v>868</v>
      </c>
      <c r="M1519" s="1" t="s">
        <v>966</v>
      </c>
      <c r="N1519" s="1" t="s">
        <v>1010</v>
      </c>
      <c r="O1519" s="1" t="s">
        <v>965</v>
      </c>
      <c r="P1519" s="1" t="s">
        <v>836</v>
      </c>
      <c r="Q1519" s="1" t="s">
        <v>834</v>
      </c>
    </row>
    <row r="1520" spans="1:17" x14ac:dyDescent="0.25">
      <c r="A1520" s="1" t="s">
        <v>1997</v>
      </c>
      <c r="B1520" s="1" t="s">
        <v>886</v>
      </c>
      <c r="C1520" s="1" t="s">
        <v>1058</v>
      </c>
      <c r="D1520" s="1" t="s">
        <v>1027</v>
      </c>
      <c r="E1520" s="1" t="s">
        <v>1059</v>
      </c>
      <c r="F1520" s="1" t="s">
        <v>1060</v>
      </c>
      <c r="G1520" s="1" t="s">
        <v>1061</v>
      </c>
      <c r="H1520" s="1" t="s">
        <v>1062</v>
      </c>
      <c r="I1520" s="1" t="s">
        <v>979</v>
      </c>
      <c r="J1520" s="1" t="s">
        <v>968</v>
      </c>
      <c r="K1520" s="1" t="s">
        <v>1063</v>
      </c>
      <c r="L1520" s="1" t="s">
        <v>1064</v>
      </c>
      <c r="M1520" s="1" t="s">
        <v>996</v>
      </c>
      <c r="N1520" s="1" t="s">
        <v>1065</v>
      </c>
      <c r="O1520" s="1" t="s">
        <v>998</v>
      </c>
      <c r="P1520" s="1" t="s">
        <v>888</v>
      </c>
      <c r="Q1520" s="1" t="s">
        <v>889</v>
      </c>
    </row>
    <row r="1521" spans="1:17" x14ac:dyDescent="0.25">
      <c r="A1521" s="1" t="s">
        <v>1270</v>
      </c>
      <c r="B1521" s="1" t="s">
        <v>890</v>
      </c>
      <c r="C1521" s="1" t="s">
        <v>988</v>
      </c>
      <c r="D1521" s="1" t="s">
        <v>963</v>
      </c>
      <c r="E1521" s="1" t="s">
        <v>1043</v>
      </c>
      <c r="F1521" s="1" t="s">
        <v>981</v>
      </c>
      <c r="G1521" s="1" t="s">
        <v>889</v>
      </c>
      <c r="H1521" s="1" t="s">
        <v>869</v>
      </c>
      <c r="I1521" s="1" t="s">
        <v>857</v>
      </c>
      <c r="J1521" s="1" t="s">
        <v>830</v>
      </c>
      <c r="K1521" s="1" t="s">
        <v>904</v>
      </c>
      <c r="L1521" s="1" t="s">
        <v>841</v>
      </c>
      <c r="M1521" s="1" t="s">
        <v>1017</v>
      </c>
      <c r="N1521" s="1" t="s">
        <v>1044</v>
      </c>
      <c r="O1521" s="1" t="s">
        <v>857</v>
      </c>
      <c r="P1521" s="1" t="s">
        <v>828</v>
      </c>
      <c r="Q1521" s="1" t="s">
        <v>828</v>
      </c>
    </row>
    <row r="1522" spans="1:17" x14ac:dyDescent="0.25">
      <c r="A1522" s="1" t="s">
        <v>1398</v>
      </c>
      <c r="B1522" s="1" t="s">
        <v>893</v>
      </c>
      <c r="C1522" s="1" t="s">
        <v>919</v>
      </c>
      <c r="D1522" s="1" t="s">
        <v>838</v>
      </c>
      <c r="E1522" s="1" t="s">
        <v>866</v>
      </c>
      <c r="F1522" s="1" t="s">
        <v>998</v>
      </c>
      <c r="G1522" s="1" t="s">
        <v>960</v>
      </c>
      <c r="H1522" s="1" t="s">
        <v>868</v>
      </c>
      <c r="I1522" s="1" t="s">
        <v>850</v>
      </c>
      <c r="J1522" s="1" t="s">
        <v>1030</v>
      </c>
      <c r="K1522" s="1" t="s">
        <v>856</v>
      </c>
      <c r="L1522" s="1" t="s">
        <v>832</v>
      </c>
      <c r="M1522" s="1" t="s">
        <v>991</v>
      </c>
      <c r="N1522" s="1" t="s">
        <v>928</v>
      </c>
      <c r="O1522" s="1" t="s">
        <v>850</v>
      </c>
      <c r="P1522" s="1" t="s">
        <v>987</v>
      </c>
      <c r="Q1522" s="1" t="s">
        <v>987</v>
      </c>
    </row>
    <row r="1523" spans="1:17" x14ac:dyDescent="0.25">
      <c r="A1523" s="1" t="s">
        <v>1495</v>
      </c>
      <c r="B1523" s="1" t="s">
        <v>894</v>
      </c>
      <c r="C1523" s="1" t="s">
        <v>918</v>
      </c>
      <c r="D1523" s="1" t="s">
        <v>943</v>
      </c>
      <c r="E1523" s="1" t="s">
        <v>1015</v>
      </c>
      <c r="F1523" s="1" t="s">
        <v>959</v>
      </c>
      <c r="G1523" s="1" t="s">
        <v>904</v>
      </c>
      <c r="H1523" s="1" t="s">
        <v>865</v>
      </c>
      <c r="I1523" s="1" t="s">
        <v>840</v>
      </c>
      <c r="J1523" s="1" t="s">
        <v>826</v>
      </c>
      <c r="K1523" s="1" t="s">
        <v>884</v>
      </c>
      <c r="L1523" s="1" t="s">
        <v>853</v>
      </c>
      <c r="M1523" s="1" t="s">
        <v>1044</v>
      </c>
      <c r="N1523" s="1" t="s">
        <v>992</v>
      </c>
      <c r="O1523" s="1" t="s">
        <v>840</v>
      </c>
      <c r="P1523" s="1" t="s">
        <v>1030</v>
      </c>
      <c r="Q1523" s="1" t="s">
        <v>1030</v>
      </c>
    </row>
    <row r="1524" spans="1:17" x14ac:dyDescent="0.25">
      <c r="A1524" s="1" t="s">
        <v>1583</v>
      </c>
      <c r="B1524" s="1" t="s">
        <v>895</v>
      </c>
      <c r="C1524" s="1" t="s">
        <v>1005</v>
      </c>
      <c r="D1524" s="1" t="s">
        <v>904</v>
      </c>
      <c r="E1524" s="1" t="s">
        <v>1027</v>
      </c>
      <c r="F1524" s="1" t="s">
        <v>1028</v>
      </c>
      <c r="G1524" s="1" t="s">
        <v>867</v>
      </c>
      <c r="H1524" s="1" t="s">
        <v>1009</v>
      </c>
      <c r="I1524" s="1" t="s">
        <v>887</v>
      </c>
      <c r="J1524" s="1" t="s">
        <v>824</v>
      </c>
      <c r="K1524" s="1" t="s">
        <v>865</v>
      </c>
      <c r="L1524" s="1" t="s">
        <v>835</v>
      </c>
      <c r="M1524" s="1" t="s">
        <v>985</v>
      </c>
      <c r="N1524" s="1" t="s">
        <v>1029</v>
      </c>
      <c r="O1524" s="1" t="s">
        <v>887</v>
      </c>
      <c r="P1524" s="1" t="s">
        <v>826</v>
      </c>
      <c r="Q1524" s="1" t="s">
        <v>826</v>
      </c>
    </row>
    <row r="1525" spans="1:17" x14ac:dyDescent="0.25">
      <c r="A1525" s="1" t="s">
        <v>1663</v>
      </c>
      <c r="B1525" s="1" t="s">
        <v>896</v>
      </c>
      <c r="C1525" s="1" t="s">
        <v>991</v>
      </c>
      <c r="D1525" s="1" t="s">
        <v>865</v>
      </c>
      <c r="E1525" s="1" t="s">
        <v>1063</v>
      </c>
      <c r="F1525" s="1" t="s">
        <v>1016</v>
      </c>
      <c r="G1525" s="1" t="s">
        <v>869</v>
      </c>
      <c r="H1525" s="1" t="s">
        <v>864</v>
      </c>
      <c r="I1525" s="1" t="s">
        <v>871</v>
      </c>
      <c r="J1525" s="1" t="s">
        <v>821</v>
      </c>
      <c r="K1525" s="1" t="s">
        <v>905</v>
      </c>
      <c r="L1525" s="1" t="s">
        <v>850</v>
      </c>
      <c r="M1525" s="1" t="s">
        <v>1066</v>
      </c>
      <c r="N1525" s="1" t="s">
        <v>1005</v>
      </c>
      <c r="O1525" s="1" t="s">
        <v>871</v>
      </c>
      <c r="P1525" s="1" t="s">
        <v>827</v>
      </c>
      <c r="Q1525" s="1" t="s">
        <v>827</v>
      </c>
    </row>
    <row r="1526" spans="1:17" x14ac:dyDescent="0.25">
      <c r="A1526" s="1" t="s">
        <v>1746</v>
      </c>
      <c r="B1526" s="1" t="s">
        <v>897</v>
      </c>
      <c r="C1526" s="1" t="s">
        <v>1002</v>
      </c>
      <c r="D1526" s="1" t="s">
        <v>888</v>
      </c>
      <c r="E1526" s="1" t="s">
        <v>1047</v>
      </c>
      <c r="F1526" s="1" t="s">
        <v>1067</v>
      </c>
      <c r="G1526" s="1" t="s">
        <v>968</v>
      </c>
      <c r="H1526" s="1" t="s">
        <v>919</v>
      </c>
      <c r="I1526" s="1" t="s">
        <v>838</v>
      </c>
      <c r="J1526" s="1" t="s">
        <v>853</v>
      </c>
      <c r="K1526" s="1" t="s">
        <v>869</v>
      </c>
      <c r="L1526" s="1" t="s">
        <v>839</v>
      </c>
      <c r="M1526" s="1" t="s">
        <v>979</v>
      </c>
      <c r="N1526" s="1" t="s">
        <v>985</v>
      </c>
      <c r="O1526" s="1" t="s">
        <v>35</v>
      </c>
      <c r="P1526" s="1" t="s">
        <v>830</v>
      </c>
      <c r="Q1526" s="1" t="s">
        <v>832</v>
      </c>
    </row>
    <row r="1527" spans="1:17" x14ac:dyDescent="0.25">
      <c r="A1527" s="1" t="s">
        <v>1820</v>
      </c>
      <c r="B1527" s="1" t="s">
        <v>898</v>
      </c>
      <c r="C1527" s="1" t="s">
        <v>1000</v>
      </c>
      <c r="D1527" s="1" t="s">
        <v>905</v>
      </c>
      <c r="E1527" s="1" t="s">
        <v>994</v>
      </c>
      <c r="F1527" s="1" t="s">
        <v>1015</v>
      </c>
      <c r="G1527" s="1" t="s">
        <v>907</v>
      </c>
      <c r="H1527" s="1" t="s">
        <v>963</v>
      </c>
      <c r="I1527" s="1" t="s">
        <v>834</v>
      </c>
      <c r="J1527" s="1" t="s">
        <v>822</v>
      </c>
      <c r="K1527" s="1" t="s">
        <v>891</v>
      </c>
      <c r="L1527" s="1" t="s">
        <v>831</v>
      </c>
      <c r="M1527" s="1" t="s">
        <v>860</v>
      </c>
      <c r="N1527" s="1" t="s">
        <v>921</v>
      </c>
      <c r="O1527" s="1" t="s">
        <v>839</v>
      </c>
      <c r="P1527" s="1" t="s">
        <v>980</v>
      </c>
      <c r="Q1527" s="1" t="s">
        <v>980</v>
      </c>
    </row>
    <row r="1528" spans="1:17" x14ac:dyDescent="0.25">
      <c r="A1528" s="1" t="s">
        <v>1882</v>
      </c>
      <c r="B1528" s="1" t="s">
        <v>899</v>
      </c>
      <c r="C1528" s="1" t="s">
        <v>1000</v>
      </c>
      <c r="D1528" s="1" t="s">
        <v>905</v>
      </c>
      <c r="E1528" s="1" t="s">
        <v>994</v>
      </c>
      <c r="F1528" s="1" t="s">
        <v>1015</v>
      </c>
      <c r="G1528" s="1" t="s">
        <v>907</v>
      </c>
      <c r="H1528" s="1" t="s">
        <v>963</v>
      </c>
      <c r="I1528" s="1" t="s">
        <v>834</v>
      </c>
      <c r="J1528" s="1" t="s">
        <v>822</v>
      </c>
      <c r="K1528" s="1" t="s">
        <v>891</v>
      </c>
      <c r="L1528" s="1" t="s">
        <v>831</v>
      </c>
      <c r="M1528" s="1" t="s">
        <v>860</v>
      </c>
      <c r="N1528" s="1" t="s">
        <v>921</v>
      </c>
      <c r="O1528" s="1" t="s">
        <v>839</v>
      </c>
      <c r="P1528" s="1" t="s">
        <v>980</v>
      </c>
      <c r="Q1528" s="1" t="s">
        <v>980</v>
      </c>
    </row>
    <row r="1529" spans="1:17" x14ac:dyDescent="0.25">
      <c r="A1529" s="1" t="s">
        <v>1942</v>
      </c>
      <c r="B1529" s="1" t="s">
        <v>900</v>
      </c>
      <c r="C1529" s="1" t="s">
        <v>995</v>
      </c>
      <c r="D1529" s="1" t="s">
        <v>991</v>
      </c>
      <c r="E1529" s="1" t="s">
        <v>1014</v>
      </c>
      <c r="F1529" s="1" t="s">
        <v>1063</v>
      </c>
      <c r="G1529" s="1" t="s">
        <v>918</v>
      </c>
      <c r="H1529" s="1" t="s">
        <v>968</v>
      </c>
      <c r="I1529" s="1" t="s">
        <v>960</v>
      </c>
      <c r="J1529" s="1" t="s">
        <v>834</v>
      </c>
      <c r="K1529" s="1" t="s">
        <v>1000</v>
      </c>
      <c r="L1529" s="1" t="s">
        <v>868</v>
      </c>
      <c r="M1529" s="1" t="s">
        <v>994</v>
      </c>
      <c r="N1529" s="1" t="s">
        <v>870</v>
      </c>
      <c r="O1529" s="1" t="s">
        <v>907</v>
      </c>
      <c r="P1529" s="1" t="s">
        <v>840</v>
      </c>
      <c r="Q1529" s="1" t="s">
        <v>840</v>
      </c>
    </row>
    <row r="1530" spans="1:17" x14ac:dyDescent="0.25">
      <c r="A1530" s="1" t="s">
        <v>1998</v>
      </c>
      <c r="B1530" s="1" t="s">
        <v>901</v>
      </c>
      <c r="C1530" s="1" t="s">
        <v>1024</v>
      </c>
      <c r="D1530" s="1" t="s">
        <v>918</v>
      </c>
      <c r="E1530" s="1" t="s">
        <v>1001</v>
      </c>
      <c r="F1530" s="1" t="s">
        <v>1061</v>
      </c>
      <c r="G1530" s="1" t="s">
        <v>1005</v>
      </c>
      <c r="H1530" s="1" t="s">
        <v>922</v>
      </c>
      <c r="I1530" s="1" t="s">
        <v>905</v>
      </c>
      <c r="J1530" s="1" t="s">
        <v>837</v>
      </c>
      <c r="K1530" s="1" t="s">
        <v>968</v>
      </c>
      <c r="L1530" s="1" t="s">
        <v>856</v>
      </c>
      <c r="M1530" s="1" t="s">
        <v>978</v>
      </c>
      <c r="N1530" s="1" t="s">
        <v>998</v>
      </c>
      <c r="O1530" s="1" t="s">
        <v>905</v>
      </c>
      <c r="P1530" s="1" t="s">
        <v>847</v>
      </c>
      <c r="Q1530" s="1" t="s">
        <v>831</v>
      </c>
    </row>
    <row r="1531" spans="1:17" x14ac:dyDescent="0.25">
      <c r="A1531" s="1" t="s">
        <v>1271</v>
      </c>
      <c r="B1531" s="1" t="s">
        <v>902</v>
      </c>
      <c r="C1531" s="1" t="s">
        <v>918</v>
      </c>
      <c r="D1531" s="1" t="s">
        <v>943</v>
      </c>
      <c r="E1531" s="1" t="s">
        <v>1015</v>
      </c>
      <c r="F1531" s="1" t="s">
        <v>959</v>
      </c>
      <c r="G1531" s="1" t="s">
        <v>904</v>
      </c>
      <c r="H1531" s="1" t="s">
        <v>865</v>
      </c>
      <c r="I1531" s="1" t="s">
        <v>840</v>
      </c>
      <c r="J1531" s="1" t="s">
        <v>826</v>
      </c>
      <c r="K1531" s="1" t="s">
        <v>884</v>
      </c>
      <c r="L1531" s="1" t="s">
        <v>853</v>
      </c>
      <c r="M1531" s="1" t="s">
        <v>1044</v>
      </c>
      <c r="N1531" s="1" t="s">
        <v>992</v>
      </c>
      <c r="O1531" s="1" t="s">
        <v>840</v>
      </c>
      <c r="P1531" s="1" t="s">
        <v>1030</v>
      </c>
      <c r="Q1531" s="1" t="s">
        <v>1030</v>
      </c>
    </row>
    <row r="1532" spans="1:17" x14ac:dyDescent="0.25">
      <c r="A1532" s="1" t="s">
        <v>1399</v>
      </c>
      <c r="B1532" s="1" t="s">
        <v>903</v>
      </c>
      <c r="C1532" s="1" t="s">
        <v>1068</v>
      </c>
      <c r="D1532" s="1" t="s">
        <v>1061</v>
      </c>
      <c r="E1532" s="1" t="s">
        <v>1069</v>
      </c>
      <c r="F1532" s="1" t="s">
        <v>1070</v>
      </c>
      <c r="G1532" s="1" t="s">
        <v>1047</v>
      </c>
      <c r="H1532" s="1" t="s">
        <v>1071</v>
      </c>
      <c r="I1532" s="1" t="s">
        <v>944</v>
      </c>
      <c r="J1532" s="1" t="s">
        <v>1029</v>
      </c>
      <c r="K1532" s="1" t="s">
        <v>920</v>
      </c>
      <c r="L1532" s="1" t="s">
        <v>979</v>
      </c>
      <c r="M1532" s="1" t="s">
        <v>1072</v>
      </c>
      <c r="N1532" s="1" t="s">
        <v>1054</v>
      </c>
      <c r="O1532" s="1" t="s">
        <v>982</v>
      </c>
      <c r="P1532" s="1" t="s">
        <v>991</v>
      </c>
      <c r="Q1532" s="1" t="s">
        <v>921</v>
      </c>
    </row>
    <row r="1533" spans="1:17" x14ac:dyDescent="0.25">
      <c r="A1533" s="1" t="s">
        <v>1496</v>
      </c>
      <c r="B1533" s="1" t="s">
        <v>909</v>
      </c>
      <c r="C1533" s="1" t="s">
        <v>995</v>
      </c>
      <c r="D1533" s="1" t="s">
        <v>991</v>
      </c>
      <c r="E1533" s="1" t="s">
        <v>989</v>
      </c>
      <c r="F1533" s="1" t="s">
        <v>1001</v>
      </c>
      <c r="G1533" s="1" t="s">
        <v>1064</v>
      </c>
      <c r="H1533" s="1" t="s">
        <v>1029</v>
      </c>
      <c r="I1533" s="1" t="s">
        <v>864</v>
      </c>
      <c r="J1533" s="1" t="s">
        <v>839</v>
      </c>
      <c r="K1533" s="1" t="s">
        <v>1000</v>
      </c>
      <c r="L1533" s="1" t="s">
        <v>868</v>
      </c>
      <c r="M1533" s="1" t="s">
        <v>994</v>
      </c>
      <c r="N1533" s="1" t="s">
        <v>870</v>
      </c>
      <c r="O1533" s="1" t="s">
        <v>864</v>
      </c>
      <c r="P1533" s="1" t="s">
        <v>837</v>
      </c>
      <c r="Q1533" s="1" t="s">
        <v>837</v>
      </c>
    </row>
    <row r="1534" spans="1:17" x14ac:dyDescent="0.25">
      <c r="A1534" s="1" t="s">
        <v>1584</v>
      </c>
      <c r="B1534" s="1" t="s">
        <v>910</v>
      </c>
      <c r="C1534" s="1" t="s">
        <v>988</v>
      </c>
      <c r="D1534" s="1" t="s">
        <v>963</v>
      </c>
      <c r="E1534" s="1" t="s">
        <v>1043</v>
      </c>
      <c r="F1534" s="1" t="s">
        <v>981</v>
      </c>
      <c r="G1534" s="1" t="s">
        <v>889</v>
      </c>
      <c r="H1534" s="1" t="s">
        <v>869</v>
      </c>
      <c r="I1534" s="1" t="s">
        <v>857</v>
      </c>
      <c r="J1534" s="1" t="s">
        <v>830</v>
      </c>
      <c r="K1534" s="1" t="s">
        <v>904</v>
      </c>
      <c r="L1534" s="1" t="s">
        <v>841</v>
      </c>
      <c r="M1534" s="1" t="s">
        <v>1017</v>
      </c>
      <c r="N1534" s="1" t="s">
        <v>1044</v>
      </c>
      <c r="O1534" s="1" t="s">
        <v>857</v>
      </c>
      <c r="P1534" s="1" t="s">
        <v>828</v>
      </c>
      <c r="Q1534" s="1" t="s">
        <v>828</v>
      </c>
    </row>
    <row r="1535" spans="1:17" x14ac:dyDescent="0.25">
      <c r="A1535" s="1" t="s">
        <v>1664</v>
      </c>
      <c r="B1535" s="1" t="s">
        <v>911</v>
      </c>
      <c r="C1535" s="1" t="s">
        <v>927</v>
      </c>
      <c r="D1535" s="1" t="s">
        <v>859</v>
      </c>
      <c r="E1535" s="1" t="s">
        <v>959</v>
      </c>
      <c r="F1535" s="1" t="s">
        <v>944</v>
      </c>
      <c r="G1535" s="1" t="s">
        <v>905</v>
      </c>
      <c r="H1535" s="1" t="s">
        <v>891</v>
      </c>
      <c r="I1535" s="1" t="s">
        <v>835</v>
      </c>
      <c r="J1535" s="1" t="s">
        <v>1073</v>
      </c>
      <c r="K1535" s="1" t="s">
        <v>838</v>
      </c>
      <c r="L1535" s="1" t="s">
        <v>823</v>
      </c>
      <c r="M1535" s="1" t="s">
        <v>1005</v>
      </c>
      <c r="N1535" s="1" t="s">
        <v>969</v>
      </c>
      <c r="O1535" s="1" t="s">
        <v>835</v>
      </c>
      <c r="P1535" s="1" t="s">
        <v>1074</v>
      </c>
      <c r="Q1535" s="1" t="s">
        <v>1074</v>
      </c>
    </row>
    <row r="1536" spans="1:17" x14ac:dyDescent="0.25">
      <c r="A1536" s="1" t="s">
        <v>1747</v>
      </c>
      <c r="B1536" s="1" t="s">
        <v>912</v>
      </c>
      <c r="C1536" s="1" t="s">
        <v>1000</v>
      </c>
      <c r="D1536" s="1" t="s">
        <v>905</v>
      </c>
      <c r="E1536" s="1" t="s">
        <v>994</v>
      </c>
      <c r="F1536" s="1" t="s">
        <v>1015</v>
      </c>
      <c r="G1536" s="1" t="s">
        <v>907</v>
      </c>
      <c r="H1536" s="1" t="s">
        <v>963</v>
      </c>
      <c r="I1536" s="1" t="s">
        <v>834</v>
      </c>
      <c r="J1536" s="1" t="s">
        <v>822</v>
      </c>
      <c r="K1536" s="1" t="s">
        <v>891</v>
      </c>
      <c r="L1536" s="1" t="s">
        <v>831</v>
      </c>
      <c r="M1536" s="1" t="s">
        <v>860</v>
      </c>
      <c r="N1536" s="1" t="s">
        <v>921</v>
      </c>
      <c r="O1536" s="1" t="s">
        <v>839</v>
      </c>
      <c r="P1536" s="1" t="s">
        <v>980</v>
      </c>
      <c r="Q1536" s="1" t="s">
        <v>980</v>
      </c>
    </row>
    <row r="1537" spans="1:17" x14ac:dyDescent="0.25">
      <c r="A1537" s="1" t="s">
        <v>1821</v>
      </c>
      <c r="B1537" s="1" t="s">
        <v>913</v>
      </c>
      <c r="C1537" s="1" t="s">
        <v>867</v>
      </c>
      <c r="D1537" s="1" t="s">
        <v>876</v>
      </c>
      <c r="E1537" s="1" t="s">
        <v>1024</v>
      </c>
      <c r="F1537" s="1" t="s">
        <v>906</v>
      </c>
      <c r="G1537" s="1" t="s">
        <v>859</v>
      </c>
      <c r="H1537" s="1" t="s">
        <v>856</v>
      </c>
      <c r="I1537" s="1" t="s">
        <v>853</v>
      </c>
      <c r="J1537" s="1" t="s">
        <v>987</v>
      </c>
      <c r="K1537" s="1" t="s">
        <v>857</v>
      </c>
      <c r="L1537" s="1" t="s">
        <v>822</v>
      </c>
      <c r="M1537" s="1" t="s">
        <v>918</v>
      </c>
      <c r="N1537" s="1" t="s">
        <v>889</v>
      </c>
      <c r="O1537" s="1" t="s">
        <v>853</v>
      </c>
      <c r="P1537" s="1" t="s">
        <v>1075</v>
      </c>
      <c r="Q1537" s="1" t="s">
        <v>1075</v>
      </c>
    </row>
    <row r="1538" spans="1:17" x14ac:dyDescent="0.25">
      <c r="A1538" s="1" t="s">
        <v>1883</v>
      </c>
      <c r="B1538" s="1" t="s">
        <v>914</v>
      </c>
      <c r="C1538" s="1" t="s">
        <v>1040</v>
      </c>
      <c r="D1538" s="1" t="s">
        <v>962</v>
      </c>
      <c r="E1538" s="1" t="s">
        <v>1062</v>
      </c>
      <c r="F1538" s="1" t="s">
        <v>1071</v>
      </c>
      <c r="G1538" s="1" t="s">
        <v>918</v>
      </c>
      <c r="H1538" s="1" t="s">
        <v>928</v>
      </c>
      <c r="I1538" s="1" t="s">
        <v>859</v>
      </c>
      <c r="J1538" s="1" t="s">
        <v>847</v>
      </c>
      <c r="K1538" s="1" t="s">
        <v>888</v>
      </c>
      <c r="L1538" s="1" t="s">
        <v>871</v>
      </c>
      <c r="M1538" s="1" t="s">
        <v>984</v>
      </c>
      <c r="N1538" s="1" t="s">
        <v>1017</v>
      </c>
      <c r="O1538" s="1" t="s">
        <v>859</v>
      </c>
      <c r="P1538" s="1" t="s">
        <v>832</v>
      </c>
      <c r="Q1538" s="1" t="s">
        <v>823</v>
      </c>
    </row>
    <row r="1539" spans="1:17" x14ac:dyDescent="0.25">
      <c r="A1539" s="1" t="s">
        <v>1943</v>
      </c>
      <c r="B1539" s="1" t="s">
        <v>916</v>
      </c>
      <c r="C1539" s="1" t="s">
        <v>919</v>
      </c>
      <c r="D1539" s="1" t="s">
        <v>838</v>
      </c>
      <c r="E1539" s="1" t="s">
        <v>866</v>
      </c>
      <c r="F1539" s="1" t="s">
        <v>998</v>
      </c>
      <c r="G1539" s="1" t="s">
        <v>960</v>
      </c>
      <c r="H1539" s="1" t="s">
        <v>868</v>
      </c>
      <c r="I1539" s="1" t="s">
        <v>850</v>
      </c>
      <c r="J1539" s="1" t="s">
        <v>1030</v>
      </c>
      <c r="K1539" s="1" t="s">
        <v>856</v>
      </c>
      <c r="L1539" s="1" t="s">
        <v>832</v>
      </c>
      <c r="M1539" s="1" t="s">
        <v>991</v>
      </c>
      <c r="N1539" s="1" t="s">
        <v>928</v>
      </c>
      <c r="O1539" s="1" t="s">
        <v>850</v>
      </c>
      <c r="P1539" s="1" t="s">
        <v>987</v>
      </c>
      <c r="Q1539" s="1" t="s">
        <v>987</v>
      </c>
    </row>
    <row r="1540" spans="1:17" x14ac:dyDescent="0.25">
      <c r="A1540" s="1" t="s">
        <v>1999</v>
      </c>
      <c r="B1540" s="1" t="s">
        <v>917</v>
      </c>
      <c r="C1540" s="1" t="s">
        <v>1059</v>
      </c>
      <c r="D1540" s="1" t="s">
        <v>1076</v>
      </c>
      <c r="E1540" s="1" t="s">
        <v>1077</v>
      </c>
      <c r="F1540" s="1" t="s">
        <v>1078</v>
      </c>
      <c r="G1540" s="1" t="s">
        <v>1079</v>
      </c>
      <c r="H1540" s="1" t="s">
        <v>1080</v>
      </c>
      <c r="I1540" s="1" t="s">
        <v>1065</v>
      </c>
      <c r="J1540" s="1" t="s">
        <v>1046</v>
      </c>
      <c r="K1540" s="1" t="s">
        <v>1081</v>
      </c>
      <c r="L1540" s="1" t="s">
        <v>1050</v>
      </c>
      <c r="M1540" s="1" t="s">
        <v>1082</v>
      </c>
      <c r="N1540" s="1" t="s">
        <v>1083</v>
      </c>
      <c r="O1540" s="1" t="s">
        <v>1025</v>
      </c>
      <c r="P1540" s="1" t="s">
        <v>981</v>
      </c>
      <c r="Q1540" s="1" t="s">
        <v>1020</v>
      </c>
    </row>
    <row r="1541" spans="1:17" x14ac:dyDescent="0.25">
      <c r="A1541" s="1" t="s">
        <v>1272</v>
      </c>
      <c r="B1541" s="1" t="s">
        <v>924</v>
      </c>
      <c r="C1541" s="1" t="s">
        <v>1017</v>
      </c>
      <c r="D1541" s="1" t="s">
        <v>919</v>
      </c>
      <c r="E1541" s="1" t="s">
        <v>923</v>
      </c>
      <c r="F1541" s="1" t="s">
        <v>1011</v>
      </c>
      <c r="G1541" s="1" t="s">
        <v>1000</v>
      </c>
      <c r="H1541" s="1" t="s">
        <v>918</v>
      </c>
      <c r="I1541" s="1" t="s">
        <v>868</v>
      </c>
      <c r="J1541" s="1" t="s">
        <v>850</v>
      </c>
      <c r="K1541" s="1" t="s">
        <v>999</v>
      </c>
      <c r="L1541" s="1" t="s">
        <v>876</v>
      </c>
      <c r="M1541" s="1" t="s">
        <v>866</v>
      </c>
      <c r="N1541" s="1" t="s">
        <v>1049</v>
      </c>
      <c r="O1541" s="1" t="s">
        <v>868</v>
      </c>
      <c r="P1541" s="1" t="s">
        <v>843</v>
      </c>
      <c r="Q1541" s="1" t="s">
        <v>853</v>
      </c>
    </row>
    <row r="1542" spans="1:17" x14ac:dyDescent="0.25">
      <c r="A1542" s="1" t="s">
        <v>1400</v>
      </c>
      <c r="B1542" s="1" t="s">
        <v>926</v>
      </c>
      <c r="C1542" s="1" t="s">
        <v>1006</v>
      </c>
      <c r="D1542" s="1" t="s">
        <v>998</v>
      </c>
      <c r="E1542" s="1" t="s">
        <v>1084</v>
      </c>
      <c r="F1542" s="1" t="s">
        <v>1085</v>
      </c>
      <c r="G1542" s="1" t="s">
        <v>976</v>
      </c>
      <c r="H1542" s="1" t="s">
        <v>1043</v>
      </c>
      <c r="I1542" s="1" t="s">
        <v>1002</v>
      </c>
      <c r="J1542" s="1" t="s">
        <v>963</v>
      </c>
      <c r="K1542" s="1" t="s">
        <v>1024</v>
      </c>
      <c r="L1542" s="1" t="s">
        <v>919</v>
      </c>
      <c r="M1542" s="1" t="s">
        <v>1086</v>
      </c>
      <c r="N1542" s="1" t="s">
        <v>1087</v>
      </c>
      <c r="O1542" s="1" t="s">
        <v>1049</v>
      </c>
      <c r="P1542" s="1" t="s">
        <v>891</v>
      </c>
      <c r="Q1542" s="1" t="s">
        <v>960</v>
      </c>
    </row>
    <row r="1543" spans="1:17" x14ac:dyDescent="0.25">
      <c r="A1543" s="1" t="s">
        <v>1497</v>
      </c>
      <c r="B1543" s="1" t="s">
        <v>929</v>
      </c>
      <c r="C1543" s="1" t="s">
        <v>1000</v>
      </c>
      <c r="D1543" s="1" t="s">
        <v>905</v>
      </c>
      <c r="E1543" s="1" t="s">
        <v>994</v>
      </c>
      <c r="F1543" s="1" t="s">
        <v>1015</v>
      </c>
      <c r="G1543" s="1" t="s">
        <v>907</v>
      </c>
      <c r="H1543" s="1" t="s">
        <v>963</v>
      </c>
      <c r="I1543" s="1" t="s">
        <v>834</v>
      </c>
      <c r="J1543" s="1" t="s">
        <v>822</v>
      </c>
      <c r="K1543" s="1" t="s">
        <v>891</v>
      </c>
      <c r="L1543" s="1" t="s">
        <v>831</v>
      </c>
      <c r="M1543" s="1" t="s">
        <v>860</v>
      </c>
      <c r="N1543" s="1" t="s">
        <v>921</v>
      </c>
      <c r="O1543" s="1" t="s">
        <v>839</v>
      </c>
      <c r="P1543" s="1" t="s">
        <v>980</v>
      </c>
      <c r="Q1543" s="1" t="s">
        <v>980</v>
      </c>
    </row>
    <row r="1544" spans="1:17" x14ac:dyDescent="0.25">
      <c r="A1544" s="1" t="s">
        <v>1585</v>
      </c>
      <c r="B1544" s="1" t="s">
        <v>930</v>
      </c>
      <c r="C1544" s="1" t="s">
        <v>1002</v>
      </c>
      <c r="D1544" s="1" t="s">
        <v>888</v>
      </c>
      <c r="E1544" s="1" t="s">
        <v>1047</v>
      </c>
      <c r="F1544" s="1" t="s">
        <v>1067</v>
      </c>
      <c r="G1544" s="1" t="s">
        <v>968</v>
      </c>
      <c r="H1544" s="1" t="s">
        <v>919</v>
      </c>
      <c r="I1544" s="1" t="s">
        <v>838</v>
      </c>
      <c r="J1544" s="1" t="s">
        <v>853</v>
      </c>
      <c r="K1544" s="1" t="s">
        <v>869</v>
      </c>
      <c r="L1544" s="1" t="s">
        <v>839</v>
      </c>
      <c r="M1544" s="1" t="s">
        <v>979</v>
      </c>
      <c r="N1544" s="1" t="s">
        <v>985</v>
      </c>
      <c r="O1544" s="1" t="s">
        <v>35</v>
      </c>
      <c r="P1544" s="1" t="s">
        <v>830</v>
      </c>
      <c r="Q1544" s="1" t="s">
        <v>832</v>
      </c>
    </row>
    <row r="1545" spans="1:17" x14ac:dyDescent="0.25">
      <c r="A1545" s="1" t="s">
        <v>1665</v>
      </c>
      <c r="B1545" s="1" t="s">
        <v>931</v>
      </c>
      <c r="C1545" s="1" t="s">
        <v>992</v>
      </c>
      <c r="D1545" s="1" t="s">
        <v>960</v>
      </c>
      <c r="E1545" s="1" t="s">
        <v>1016</v>
      </c>
      <c r="F1545" s="1" t="s">
        <v>1048</v>
      </c>
      <c r="G1545" s="1" t="s">
        <v>864</v>
      </c>
      <c r="H1545" s="1" t="s">
        <v>892</v>
      </c>
      <c r="I1545" s="1" t="s">
        <v>836</v>
      </c>
      <c r="J1545" s="1" t="s">
        <v>828</v>
      </c>
      <c r="K1545" s="1" t="s">
        <v>943</v>
      </c>
      <c r="L1545" s="1" t="s">
        <v>847</v>
      </c>
      <c r="M1545" s="1" t="s">
        <v>858</v>
      </c>
      <c r="N1545" s="1" t="s">
        <v>922</v>
      </c>
      <c r="O1545" s="1" t="s">
        <v>834</v>
      </c>
      <c r="P1545" s="1" t="s">
        <v>980</v>
      </c>
      <c r="Q1545" s="1" t="s">
        <v>980</v>
      </c>
    </row>
    <row r="1546" spans="1:17" x14ac:dyDescent="0.25">
      <c r="A1546" s="1" t="s">
        <v>1748</v>
      </c>
      <c r="B1546" s="1" t="s">
        <v>932</v>
      </c>
      <c r="C1546" s="1" t="s">
        <v>1012</v>
      </c>
      <c r="D1546" s="1" t="s">
        <v>907</v>
      </c>
      <c r="E1546" s="1" t="s">
        <v>254</v>
      </c>
      <c r="F1546" s="1" t="s">
        <v>1020</v>
      </c>
      <c r="G1546" s="1" t="s">
        <v>962</v>
      </c>
      <c r="H1546" s="1" t="s">
        <v>888</v>
      </c>
      <c r="I1546" s="1" t="s">
        <v>876</v>
      </c>
      <c r="J1546" s="1" t="s">
        <v>832</v>
      </c>
      <c r="K1546" s="1" t="s">
        <v>963</v>
      </c>
      <c r="L1546" s="1" t="s">
        <v>837</v>
      </c>
      <c r="M1546" s="1" t="s">
        <v>906</v>
      </c>
      <c r="N1546" s="1" t="s">
        <v>858</v>
      </c>
      <c r="O1546" s="1" t="s">
        <v>846</v>
      </c>
      <c r="P1546" s="1" t="s">
        <v>822</v>
      </c>
      <c r="Q1546" s="1" t="s">
        <v>821</v>
      </c>
    </row>
    <row r="1547" spans="1:17" x14ac:dyDescent="0.25">
      <c r="A1547" s="1" t="s">
        <v>1822</v>
      </c>
      <c r="B1547" s="1" t="s">
        <v>933</v>
      </c>
      <c r="C1547" s="1" t="s">
        <v>888</v>
      </c>
      <c r="D1547" s="1" t="s">
        <v>848</v>
      </c>
      <c r="E1547" s="1" t="s">
        <v>984</v>
      </c>
      <c r="F1547" s="1" t="s">
        <v>908</v>
      </c>
      <c r="G1547" s="1" t="s">
        <v>868</v>
      </c>
      <c r="H1547" s="1" t="s">
        <v>35</v>
      </c>
      <c r="I1547" s="1" t="s">
        <v>845</v>
      </c>
      <c r="J1547" s="1" t="s">
        <v>1074</v>
      </c>
      <c r="K1547" s="1" t="s">
        <v>876</v>
      </c>
      <c r="L1547" s="1" t="s">
        <v>821</v>
      </c>
      <c r="M1547" s="1" t="s">
        <v>992</v>
      </c>
      <c r="N1547" s="1" t="s">
        <v>962</v>
      </c>
      <c r="O1547" s="1" t="s">
        <v>847</v>
      </c>
      <c r="P1547" s="1" t="s">
        <v>1088</v>
      </c>
      <c r="Q1547" s="1" t="s">
        <v>1088</v>
      </c>
    </row>
    <row r="1548" spans="1:17" x14ac:dyDescent="0.25">
      <c r="A1548" s="1" t="s">
        <v>1884</v>
      </c>
      <c r="B1548" s="1" t="s">
        <v>934</v>
      </c>
      <c r="C1548" s="1" t="s">
        <v>1000</v>
      </c>
      <c r="D1548" s="1" t="s">
        <v>905</v>
      </c>
      <c r="E1548" s="1" t="s">
        <v>994</v>
      </c>
      <c r="F1548" s="1" t="s">
        <v>1015</v>
      </c>
      <c r="G1548" s="1" t="s">
        <v>907</v>
      </c>
      <c r="H1548" s="1" t="s">
        <v>963</v>
      </c>
      <c r="I1548" s="1" t="s">
        <v>834</v>
      </c>
      <c r="J1548" s="1" t="s">
        <v>822</v>
      </c>
      <c r="K1548" s="1" t="s">
        <v>891</v>
      </c>
      <c r="L1548" s="1" t="s">
        <v>831</v>
      </c>
      <c r="M1548" s="1" t="s">
        <v>860</v>
      </c>
      <c r="N1548" s="1" t="s">
        <v>921</v>
      </c>
      <c r="O1548" s="1" t="s">
        <v>839</v>
      </c>
      <c r="P1548" s="1" t="s">
        <v>980</v>
      </c>
      <c r="Q1548" s="1" t="s">
        <v>980</v>
      </c>
    </row>
    <row r="1549" spans="1:17" x14ac:dyDescent="0.25">
      <c r="A1549" s="1" t="s">
        <v>1944</v>
      </c>
      <c r="B1549" s="1" t="s">
        <v>935</v>
      </c>
      <c r="C1549" s="1" t="s">
        <v>919</v>
      </c>
      <c r="D1549" s="1" t="s">
        <v>838</v>
      </c>
      <c r="E1549" s="1" t="s">
        <v>866</v>
      </c>
      <c r="F1549" s="1" t="s">
        <v>998</v>
      </c>
      <c r="G1549" s="1" t="s">
        <v>960</v>
      </c>
      <c r="H1549" s="1" t="s">
        <v>868</v>
      </c>
      <c r="I1549" s="1" t="s">
        <v>850</v>
      </c>
      <c r="J1549" s="1" t="s">
        <v>1030</v>
      </c>
      <c r="K1549" s="1" t="s">
        <v>856</v>
      </c>
      <c r="L1549" s="1" t="s">
        <v>832</v>
      </c>
      <c r="M1549" s="1" t="s">
        <v>991</v>
      </c>
      <c r="N1549" s="1" t="s">
        <v>928</v>
      </c>
      <c r="O1549" s="1" t="s">
        <v>850</v>
      </c>
      <c r="P1549" s="1" t="s">
        <v>987</v>
      </c>
      <c r="Q1549" s="1" t="s">
        <v>987</v>
      </c>
    </row>
    <row r="1550" spans="1:17" x14ac:dyDescent="0.25">
      <c r="A1550" s="1" t="s">
        <v>2000</v>
      </c>
      <c r="B1550" s="1" t="s">
        <v>936</v>
      </c>
      <c r="C1550" s="1" t="s">
        <v>888</v>
      </c>
      <c r="D1550" s="1" t="s">
        <v>848</v>
      </c>
      <c r="E1550" s="1" t="s">
        <v>1071</v>
      </c>
      <c r="F1550" s="1" t="s">
        <v>1043</v>
      </c>
      <c r="G1550" s="1" t="s">
        <v>869</v>
      </c>
      <c r="H1550" s="1" t="s">
        <v>864</v>
      </c>
      <c r="I1550" s="1" t="s">
        <v>840</v>
      </c>
      <c r="J1550" s="1" t="s">
        <v>1030</v>
      </c>
      <c r="K1550" s="1" t="s">
        <v>876</v>
      </c>
      <c r="L1550" s="1" t="s">
        <v>821</v>
      </c>
      <c r="M1550" s="1" t="s">
        <v>1037</v>
      </c>
      <c r="N1550" s="1" t="s">
        <v>1055</v>
      </c>
      <c r="O1550" s="1" t="s">
        <v>887</v>
      </c>
      <c r="P1550" s="1" t="s">
        <v>986</v>
      </c>
      <c r="Q1550" s="1" t="s">
        <v>987</v>
      </c>
    </row>
    <row r="1551" spans="1:17" x14ac:dyDescent="0.25">
      <c r="A1551" s="1" t="s">
        <v>1273</v>
      </c>
      <c r="B1551" s="1" t="s">
        <v>937</v>
      </c>
      <c r="C1551" s="1" t="s">
        <v>1012</v>
      </c>
      <c r="D1551" s="1" t="s">
        <v>907</v>
      </c>
      <c r="E1551" s="1" t="s">
        <v>254</v>
      </c>
      <c r="F1551" s="1" t="s">
        <v>1020</v>
      </c>
      <c r="G1551" s="1" t="s">
        <v>962</v>
      </c>
      <c r="H1551" s="1" t="s">
        <v>888</v>
      </c>
      <c r="I1551" s="1" t="s">
        <v>876</v>
      </c>
      <c r="J1551" s="1" t="s">
        <v>832</v>
      </c>
      <c r="K1551" s="1" t="s">
        <v>963</v>
      </c>
      <c r="L1551" s="1" t="s">
        <v>837</v>
      </c>
      <c r="M1551" s="1" t="s">
        <v>906</v>
      </c>
      <c r="N1551" s="1" t="s">
        <v>858</v>
      </c>
      <c r="O1551" s="1" t="s">
        <v>846</v>
      </c>
      <c r="P1551" s="1" t="s">
        <v>822</v>
      </c>
      <c r="Q1551" s="1" t="s">
        <v>821</v>
      </c>
    </row>
    <row r="1552" spans="1:17" x14ac:dyDescent="0.25">
      <c r="A1552" s="1" t="s">
        <v>1401</v>
      </c>
      <c r="B1552" s="1" t="s">
        <v>938</v>
      </c>
      <c r="C1552" s="1" t="s">
        <v>968</v>
      </c>
      <c r="D1552" s="1" t="s">
        <v>884</v>
      </c>
      <c r="E1552" s="1" t="s">
        <v>1037</v>
      </c>
      <c r="F1552" s="1" t="s">
        <v>945</v>
      </c>
      <c r="G1552" s="1" t="s">
        <v>892</v>
      </c>
      <c r="H1552" s="1" t="s">
        <v>960</v>
      </c>
      <c r="I1552" s="1" t="s">
        <v>841</v>
      </c>
      <c r="J1552" s="1" t="s">
        <v>827</v>
      </c>
      <c r="K1552" s="1" t="s">
        <v>859</v>
      </c>
      <c r="L1552" s="1" t="s">
        <v>843</v>
      </c>
      <c r="M1552" s="1" t="s">
        <v>1029</v>
      </c>
      <c r="N1552" s="1" t="s">
        <v>918</v>
      </c>
      <c r="O1552" s="1" t="s">
        <v>837</v>
      </c>
      <c r="P1552" s="1" t="s">
        <v>983</v>
      </c>
      <c r="Q1552" s="1" t="s">
        <v>983</v>
      </c>
    </row>
    <row r="1553" spans="1:17" x14ac:dyDescent="0.25">
      <c r="A1553" s="1" t="s">
        <v>1498</v>
      </c>
      <c r="B1553" s="1" t="s">
        <v>939</v>
      </c>
      <c r="C1553" s="1" t="s">
        <v>988</v>
      </c>
      <c r="D1553" s="1" t="s">
        <v>963</v>
      </c>
      <c r="E1553" s="1" t="s">
        <v>1043</v>
      </c>
      <c r="F1553" s="1" t="s">
        <v>981</v>
      </c>
      <c r="G1553" s="1" t="s">
        <v>889</v>
      </c>
      <c r="H1553" s="1" t="s">
        <v>869</v>
      </c>
      <c r="I1553" s="1" t="s">
        <v>857</v>
      </c>
      <c r="J1553" s="1" t="s">
        <v>830</v>
      </c>
      <c r="K1553" s="1" t="s">
        <v>904</v>
      </c>
      <c r="L1553" s="1" t="s">
        <v>841</v>
      </c>
      <c r="M1553" s="1" t="s">
        <v>1017</v>
      </c>
      <c r="N1553" s="1" t="s">
        <v>1044</v>
      </c>
      <c r="O1553" s="1" t="s">
        <v>857</v>
      </c>
      <c r="P1553" s="1" t="s">
        <v>828</v>
      </c>
      <c r="Q1553" s="1" t="s">
        <v>828</v>
      </c>
    </row>
    <row r="1554" spans="1:17" x14ac:dyDescent="0.25">
      <c r="A1554" s="1" t="s">
        <v>1586</v>
      </c>
      <c r="B1554" s="1" t="s">
        <v>940</v>
      </c>
      <c r="C1554" s="1" t="s">
        <v>1005</v>
      </c>
      <c r="D1554" s="1" t="s">
        <v>904</v>
      </c>
      <c r="E1554" s="1" t="s">
        <v>1027</v>
      </c>
      <c r="F1554" s="1" t="s">
        <v>1028</v>
      </c>
      <c r="G1554" s="1" t="s">
        <v>867</v>
      </c>
      <c r="H1554" s="1" t="s">
        <v>1009</v>
      </c>
      <c r="I1554" s="1" t="s">
        <v>887</v>
      </c>
      <c r="J1554" s="1" t="s">
        <v>824</v>
      </c>
      <c r="K1554" s="1" t="s">
        <v>865</v>
      </c>
      <c r="L1554" s="1" t="s">
        <v>835</v>
      </c>
      <c r="M1554" s="1" t="s">
        <v>985</v>
      </c>
      <c r="N1554" s="1" t="s">
        <v>1029</v>
      </c>
      <c r="O1554" s="1" t="s">
        <v>887</v>
      </c>
      <c r="P1554" s="1" t="s">
        <v>826</v>
      </c>
      <c r="Q1554" s="1" t="s">
        <v>826</v>
      </c>
    </row>
    <row r="1555" spans="1:17" x14ac:dyDescent="0.25">
      <c r="A1555" s="1" t="s">
        <v>1666</v>
      </c>
      <c r="B1555" s="1" t="s">
        <v>941</v>
      </c>
      <c r="C1555" s="1" t="s">
        <v>1005</v>
      </c>
      <c r="D1555" s="1" t="s">
        <v>904</v>
      </c>
      <c r="E1555" s="1" t="s">
        <v>1027</v>
      </c>
      <c r="F1555" s="1" t="s">
        <v>1028</v>
      </c>
      <c r="G1555" s="1" t="s">
        <v>867</v>
      </c>
      <c r="H1555" s="1" t="s">
        <v>1009</v>
      </c>
      <c r="I1555" s="1" t="s">
        <v>887</v>
      </c>
      <c r="J1555" s="1" t="s">
        <v>824</v>
      </c>
      <c r="K1555" s="1" t="s">
        <v>865</v>
      </c>
      <c r="L1555" s="1" t="s">
        <v>835</v>
      </c>
      <c r="M1555" s="1" t="s">
        <v>985</v>
      </c>
      <c r="N1555" s="1" t="s">
        <v>1029</v>
      </c>
      <c r="O1555" s="1" t="s">
        <v>887</v>
      </c>
      <c r="P1555" s="1" t="s">
        <v>826</v>
      </c>
      <c r="Q1555" s="1" t="s">
        <v>826</v>
      </c>
    </row>
    <row r="1556" spans="1:17" x14ac:dyDescent="0.25">
      <c r="A1556" s="1" t="s">
        <v>1749</v>
      </c>
      <c r="B1556" s="1" t="s">
        <v>942</v>
      </c>
      <c r="C1556" s="1" t="s">
        <v>1081</v>
      </c>
      <c r="D1556" s="1" t="s">
        <v>1036</v>
      </c>
      <c r="E1556" s="1" t="s">
        <v>1038</v>
      </c>
      <c r="F1556" s="1" t="s">
        <v>1089</v>
      </c>
      <c r="G1556" s="1" t="s">
        <v>1090</v>
      </c>
      <c r="H1556" s="1" t="s">
        <v>966</v>
      </c>
      <c r="I1556" s="1" t="s">
        <v>254</v>
      </c>
      <c r="J1556" s="1" t="s">
        <v>1017</v>
      </c>
      <c r="K1556" s="1" t="s">
        <v>1001</v>
      </c>
      <c r="L1556" s="1" t="s">
        <v>959</v>
      </c>
      <c r="M1556" s="1" t="s">
        <v>1085</v>
      </c>
      <c r="N1556" s="1" t="s">
        <v>1091</v>
      </c>
      <c r="O1556" s="1" t="s">
        <v>254</v>
      </c>
      <c r="P1556" s="1" t="s">
        <v>858</v>
      </c>
      <c r="Q1556" s="1" t="s">
        <v>858</v>
      </c>
    </row>
    <row r="1557" spans="1:17" x14ac:dyDescent="0.25">
      <c r="A1557" s="1" t="s">
        <v>1823</v>
      </c>
      <c r="B1557" s="1" t="s">
        <v>946</v>
      </c>
      <c r="C1557" s="1" t="s">
        <v>1002</v>
      </c>
      <c r="D1557" s="1" t="s">
        <v>888</v>
      </c>
      <c r="E1557" s="1" t="s">
        <v>989</v>
      </c>
      <c r="F1557" s="1" t="s">
        <v>1001</v>
      </c>
      <c r="G1557" s="1" t="s">
        <v>1005</v>
      </c>
      <c r="H1557" s="1" t="s">
        <v>922</v>
      </c>
      <c r="I1557" s="1" t="s">
        <v>943</v>
      </c>
      <c r="J1557" s="1" t="s">
        <v>847</v>
      </c>
      <c r="K1557" s="1" t="s">
        <v>869</v>
      </c>
      <c r="L1557" s="1" t="s">
        <v>839</v>
      </c>
      <c r="M1557" s="1" t="s">
        <v>1011</v>
      </c>
      <c r="N1557" s="1" t="s">
        <v>1063</v>
      </c>
      <c r="O1557" s="1" t="s">
        <v>963</v>
      </c>
      <c r="P1557" s="1" t="s">
        <v>823</v>
      </c>
      <c r="Q1557" s="1" t="s">
        <v>843</v>
      </c>
    </row>
    <row r="1558" spans="1:17" x14ac:dyDescent="0.25">
      <c r="A1558" s="1" t="s">
        <v>1885</v>
      </c>
      <c r="B1558" s="1" t="s">
        <v>947</v>
      </c>
      <c r="C1558" s="1" t="s">
        <v>919</v>
      </c>
      <c r="D1558" s="1" t="s">
        <v>838</v>
      </c>
      <c r="E1558" s="1" t="s">
        <v>866</v>
      </c>
      <c r="F1558" s="1" t="s">
        <v>998</v>
      </c>
      <c r="G1558" s="1" t="s">
        <v>960</v>
      </c>
      <c r="H1558" s="1" t="s">
        <v>868</v>
      </c>
      <c r="I1558" s="1" t="s">
        <v>850</v>
      </c>
      <c r="J1558" s="1" t="s">
        <v>1030</v>
      </c>
      <c r="K1558" s="1" t="s">
        <v>856</v>
      </c>
      <c r="L1558" s="1" t="s">
        <v>832</v>
      </c>
      <c r="M1558" s="1" t="s">
        <v>991</v>
      </c>
      <c r="N1558" s="1" t="s">
        <v>928</v>
      </c>
      <c r="O1558" s="1" t="s">
        <v>850</v>
      </c>
      <c r="P1558" s="1" t="s">
        <v>987</v>
      </c>
      <c r="Q1558" s="1" t="s">
        <v>987</v>
      </c>
    </row>
    <row r="1559" spans="1:17" x14ac:dyDescent="0.25">
      <c r="A1559" s="1" t="s">
        <v>1945</v>
      </c>
      <c r="B1559" s="1" t="s">
        <v>948</v>
      </c>
      <c r="C1559" s="1" t="s">
        <v>991</v>
      </c>
      <c r="D1559" s="1" t="s">
        <v>865</v>
      </c>
      <c r="E1559" s="1" t="s">
        <v>1063</v>
      </c>
      <c r="F1559" s="1" t="s">
        <v>1016</v>
      </c>
      <c r="G1559" s="1" t="s">
        <v>869</v>
      </c>
      <c r="H1559" s="1" t="s">
        <v>864</v>
      </c>
      <c r="I1559" s="1" t="s">
        <v>871</v>
      </c>
      <c r="J1559" s="1" t="s">
        <v>821</v>
      </c>
      <c r="K1559" s="1" t="s">
        <v>905</v>
      </c>
      <c r="L1559" s="1" t="s">
        <v>850</v>
      </c>
      <c r="M1559" s="1" t="s">
        <v>1066</v>
      </c>
      <c r="N1559" s="1" t="s">
        <v>1005</v>
      </c>
      <c r="O1559" s="1" t="s">
        <v>871</v>
      </c>
      <c r="P1559" s="1" t="s">
        <v>827</v>
      </c>
      <c r="Q1559" s="1" t="s">
        <v>827</v>
      </c>
    </row>
    <row r="1560" spans="1:17" x14ac:dyDescent="0.25">
      <c r="A1560" s="1" t="s">
        <v>2001</v>
      </c>
      <c r="B1560" s="1" t="s">
        <v>949</v>
      </c>
      <c r="C1560" s="1" t="s">
        <v>992</v>
      </c>
      <c r="D1560" s="1" t="s">
        <v>891</v>
      </c>
      <c r="E1560" s="1" t="s">
        <v>1018</v>
      </c>
      <c r="F1560" s="1" t="s">
        <v>1037</v>
      </c>
      <c r="G1560" s="1" t="s">
        <v>864</v>
      </c>
      <c r="H1560" s="1" t="s">
        <v>892</v>
      </c>
      <c r="I1560" s="1" t="s">
        <v>836</v>
      </c>
      <c r="J1560" s="1" t="s">
        <v>828</v>
      </c>
      <c r="K1560" s="1" t="s">
        <v>943</v>
      </c>
      <c r="L1560" s="1" t="s">
        <v>845</v>
      </c>
      <c r="M1560" s="1" t="s">
        <v>858</v>
      </c>
      <c r="N1560" s="1" t="s">
        <v>922</v>
      </c>
      <c r="O1560" s="1" t="s">
        <v>836</v>
      </c>
      <c r="P1560" s="1" t="s">
        <v>1073</v>
      </c>
      <c r="Q1560" s="1" t="s">
        <v>1073</v>
      </c>
    </row>
    <row r="1561" spans="1:17" x14ac:dyDescent="0.25">
      <c r="A1561" s="1" t="s">
        <v>1274</v>
      </c>
      <c r="B1561" s="1" t="s">
        <v>950</v>
      </c>
      <c r="C1561" s="1" t="s">
        <v>1040</v>
      </c>
      <c r="D1561" s="1" t="s">
        <v>962</v>
      </c>
      <c r="E1561" s="1" t="s">
        <v>1010</v>
      </c>
      <c r="F1561" s="1" t="s">
        <v>1045</v>
      </c>
      <c r="G1561" s="1" t="s">
        <v>991</v>
      </c>
      <c r="H1561" s="1" t="s">
        <v>992</v>
      </c>
      <c r="I1561" s="1" t="s">
        <v>868</v>
      </c>
      <c r="J1561" s="1" t="s">
        <v>847</v>
      </c>
      <c r="K1561" s="1" t="s">
        <v>888</v>
      </c>
      <c r="L1561" s="1" t="s">
        <v>871</v>
      </c>
      <c r="M1561" s="1" t="s">
        <v>978</v>
      </c>
      <c r="N1561" s="1" t="s">
        <v>979</v>
      </c>
      <c r="O1561" s="1" t="s">
        <v>943</v>
      </c>
      <c r="P1561" s="1" t="s">
        <v>823</v>
      </c>
      <c r="Q1561" s="1" t="s">
        <v>823</v>
      </c>
    </row>
    <row r="1562" spans="1:17" x14ac:dyDescent="0.25">
      <c r="A1562" s="1" t="s">
        <v>1402</v>
      </c>
      <c r="B1562" s="1" t="s">
        <v>951</v>
      </c>
      <c r="C1562" s="1" t="s">
        <v>1000</v>
      </c>
      <c r="D1562" s="1" t="s">
        <v>905</v>
      </c>
      <c r="E1562" s="1" t="s">
        <v>994</v>
      </c>
      <c r="F1562" s="1" t="s">
        <v>1015</v>
      </c>
      <c r="G1562" s="1" t="s">
        <v>907</v>
      </c>
      <c r="H1562" s="1" t="s">
        <v>963</v>
      </c>
      <c r="I1562" s="1" t="s">
        <v>834</v>
      </c>
      <c r="J1562" s="1" t="s">
        <v>822</v>
      </c>
      <c r="K1562" s="1" t="s">
        <v>891</v>
      </c>
      <c r="L1562" s="1" t="s">
        <v>831</v>
      </c>
      <c r="M1562" s="1" t="s">
        <v>860</v>
      </c>
      <c r="N1562" s="1" t="s">
        <v>921</v>
      </c>
      <c r="O1562" s="1" t="s">
        <v>839</v>
      </c>
      <c r="P1562" s="1" t="s">
        <v>980</v>
      </c>
      <c r="Q1562" s="1" t="s">
        <v>980</v>
      </c>
    </row>
    <row r="1563" spans="1:17" x14ac:dyDescent="0.25">
      <c r="A1563" s="1" t="s">
        <v>1499</v>
      </c>
      <c r="B1563" s="1" t="s">
        <v>952</v>
      </c>
      <c r="C1563" s="1" t="s">
        <v>1002</v>
      </c>
      <c r="D1563" s="1" t="s">
        <v>888</v>
      </c>
      <c r="E1563" s="1" t="s">
        <v>990</v>
      </c>
      <c r="F1563" s="1" t="s">
        <v>923</v>
      </c>
      <c r="G1563" s="1" t="s">
        <v>922</v>
      </c>
      <c r="H1563" s="1" t="s">
        <v>918</v>
      </c>
      <c r="I1563" s="1" t="s">
        <v>884</v>
      </c>
      <c r="J1563" s="1" t="s">
        <v>845</v>
      </c>
      <c r="K1563" s="1" t="s">
        <v>869</v>
      </c>
      <c r="L1563" s="1" t="s">
        <v>839</v>
      </c>
      <c r="M1563" s="1" t="s">
        <v>1048</v>
      </c>
      <c r="N1563" s="1" t="s">
        <v>1024</v>
      </c>
      <c r="O1563" s="1" t="s">
        <v>868</v>
      </c>
      <c r="P1563" s="1" t="s">
        <v>832</v>
      </c>
      <c r="Q1563" s="1" t="s">
        <v>832</v>
      </c>
    </row>
    <row r="1564" spans="1:17" x14ac:dyDescent="0.25">
      <c r="A1564" s="1" t="s">
        <v>1587</v>
      </c>
      <c r="B1564" s="1" t="s">
        <v>953</v>
      </c>
      <c r="C1564" s="1" t="s">
        <v>992</v>
      </c>
      <c r="D1564" s="1" t="s">
        <v>891</v>
      </c>
      <c r="E1564" s="1" t="s">
        <v>1018</v>
      </c>
      <c r="F1564" s="1" t="s">
        <v>1037</v>
      </c>
      <c r="G1564" s="1" t="s">
        <v>864</v>
      </c>
      <c r="H1564" s="1" t="s">
        <v>892</v>
      </c>
      <c r="I1564" s="1" t="s">
        <v>836</v>
      </c>
      <c r="J1564" s="1" t="s">
        <v>828</v>
      </c>
      <c r="K1564" s="1" t="s">
        <v>943</v>
      </c>
      <c r="L1564" s="1" t="s">
        <v>845</v>
      </c>
      <c r="M1564" s="1" t="s">
        <v>858</v>
      </c>
      <c r="N1564" s="1" t="s">
        <v>922</v>
      </c>
      <c r="O1564" s="1" t="s">
        <v>836</v>
      </c>
      <c r="P1564" s="1" t="s">
        <v>1073</v>
      </c>
      <c r="Q1564" s="1" t="s">
        <v>1073</v>
      </c>
    </row>
    <row r="1565" spans="1:17" x14ac:dyDescent="0.25">
      <c r="A1565" s="1" t="s">
        <v>1667</v>
      </c>
      <c r="B1565" s="1" t="s">
        <v>954</v>
      </c>
      <c r="C1565" s="1" t="s">
        <v>968</v>
      </c>
      <c r="D1565" s="1" t="s">
        <v>884</v>
      </c>
      <c r="E1565" s="1" t="s">
        <v>1037</v>
      </c>
      <c r="F1565" s="1" t="s">
        <v>945</v>
      </c>
      <c r="G1565" s="1" t="s">
        <v>892</v>
      </c>
      <c r="H1565" s="1" t="s">
        <v>960</v>
      </c>
      <c r="I1565" s="1" t="s">
        <v>841</v>
      </c>
      <c r="J1565" s="1" t="s">
        <v>827</v>
      </c>
      <c r="K1565" s="1" t="s">
        <v>859</v>
      </c>
      <c r="L1565" s="1" t="s">
        <v>843</v>
      </c>
      <c r="M1565" s="1" t="s">
        <v>1029</v>
      </c>
      <c r="N1565" s="1" t="s">
        <v>918</v>
      </c>
      <c r="O1565" s="1" t="s">
        <v>837</v>
      </c>
      <c r="P1565" s="1" t="s">
        <v>983</v>
      </c>
      <c r="Q1565" s="1" t="s">
        <v>983</v>
      </c>
    </row>
    <row r="1566" spans="1:17" x14ac:dyDescent="0.25">
      <c r="A1566" s="1" t="s">
        <v>1750</v>
      </c>
      <c r="B1566" s="1" t="s">
        <v>955</v>
      </c>
      <c r="C1566" s="1" t="s">
        <v>1040</v>
      </c>
      <c r="D1566" s="1" t="s">
        <v>962</v>
      </c>
      <c r="E1566" s="1" t="s">
        <v>1007</v>
      </c>
      <c r="F1566" s="1" t="s">
        <v>964</v>
      </c>
      <c r="G1566" s="1" t="s">
        <v>860</v>
      </c>
      <c r="H1566" s="1" t="s">
        <v>1012</v>
      </c>
      <c r="I1566" s="1" t="s">
        <v>865</v>
      </c>
      <c r="J1566" s="1" t="s">
        <v>850</v>
      </c>
      <c r="K1566" s="1" t="s">
        <v>888</v>
      </c>
      <c r="L1566" s="1" t="s">
        <v>871</v>
      </c>
      <c r="M1566" s="1" t="s">
        <v>990</v>
      </c>
      <c r="N1566" s="1" t="s">
        <v>1071</v>
      </c>
      <c r="O1566" s="1" t="s">
        <v>869</v>
      </c>
      <c r="P1566" s="1" t="s">
        <v>843</v>
      </c>
      <c r="Q1566" s="1" t="s">
        <v>853</v>
      </c>
    </row>
    <row r="1567" spans="1:17" x14ac:dyDescent="0.25">
      <c r="A1567" s="1" t="s">
        <v>1824</v>
      </c>
      <c r="B1567" s="1" t="s">
        <v>956</v>
      </c>
      <c r="C1567" s="1" t="s">
        <v>888</v>
      </c>
      <c r="D1567" s="1" t="s">
        <v>848</v>
      </c>
      <c r="E1567" s="1" t="s">
        <v>984</v>
      </c>
      <c r="F1567" s="1" t="s">
        <v>908</v>
      </c>
      <c r="G1567" s="1" t="s">
        <v>868</v>
      </c>
      <c r="H1567" s="1" t="s">
        <v>35</v>
      </c>
      <c r="I1567" s="1" t="s">
        <v>845</v>
      </c>
      <c r="J1567" s="1" t="s">
        <v>1074</v>
      </c>
      <c r="K1567" s="1" t="s">
        <v>876</v>
      </c>
      <c r="L1567" s="1" t="s">
        <v>821</v>
      </c>
      <c r="M1567" s="1" t="s">
        <v>992</v>
      </c>
      <c r="N1567" s="1" t="s">
        <v>962</v>
      </c>
      <c r="O1567" s="1" t="s">
        <v>847</v>
      </c>
      <c r="P1567" s="1" t="s">
        <v>1088</v>
      </c>
      <c r="Q1567" s="1" t="s">
        <v>1088</v>
      </c>
    </row>
    <row r="1568" spans="1:17" x14ac:dyDescent="0.25">
      <c r="A1568" s="1" t="s">
        <v>1886</v>
      </c>
      <c r="B1568" s="1" t="s">
        <v>925</v>
      </c>
      <c r="C1568" s="1" t="s">
        <v>1012</v>
      </c>
      <c r="D1568" s="1" t="s">
        <v>907</v>
      </c>
      <c r="E1568" s="1" t="s">
        <v>254</v>
      </c>
      <c r="F1568" s="1" t="s">
        <v>1020</v>
      </c>
      <c r="G1568" s="1" t="s">
        <v>962</v>
      </c>
      <c r="H1568" s="1" t="s">
        <v>888</v>
      </c>
      <c r="I1568" s="1" t="s">
        <v>876</v>
      </c>
      <c r="J1568" s="1" t="s">
        <v>832</v>
      </c>
      <c r="K1568" s="1" t="s">
        <v>963</v>
      </c>
      <c r="L1568" s="1" t="s">
        <v>837</v>
      </c>
      <c r="M1568" s="1" t="s">
        <v>906</v>
      </c>
      <c r="N1568" s="1" t="s">
        <v>858</v>
      </c>
      <c r="O1568" s="5" t="s">
        <v>846</v>
      </c>
      <c r="P1568" s="5" t="s">
        <v>822</v>
      </c>
      <c r="Q1568" s="5" t="s">
        <v>821</v>
      </c>
    </row>
    <row r="1569" spans="1:17" x14ac:dyDescent="0.25">
      <c r="A1569" s="1" t="s">
        <v>1946</v>
      </c>
      <c r="B1569" s="1" t="s">
        <v>915</v>
      </c>
      <c r="C1569" s="1" t="s">
        <v>1002</v>
      </c>
      <c r="D1569" s="1" t="s">
        <v>888</v>
      </c>
      <c r="E1569" s="1" t="s">
        <v>989</v>
      </c>
      <c r="F1569" s="1" t="s">
        <v>1001</v>
      </c>
      <c r="G1569" s="1" t="s">
        <v>1005</v>
      </c>
      <c r="H1569" s="1" t="s">
        <v>922</v>
      </c>
      <c r="I1569" s="1" t="s">
        <v>943</v>
      </c>
      <c r="J1569" s="1" t="s">
        <v>847</v>
      </c>
      <c r="K1569" s="1" t="s">
        <v>869</v>
      </c>
      <c r="L1569" s="1" t="s">
        <v>839</v>
      </c>
      <c r="M1569" s="1" t="s">
        <v>1011</v>
      </c>
      <c r="N1569" s="1" t="s">
        <v>1063</v>
      </c>
      <c r="O1569" s="5" t="s">
        <v>963</v>
      </c>
      <c r="P1569" s="5" t="s">
        <v>823</v>
      </c>
      <c r="Q1569" s="5" t="s">
        <v>843</v>
      </c>
    </row>
    <row r="1570" spans="1:17" x14ac:dyDescent="0.25">
      <c r="A1570" s="1" t="s">
        <v>2002</v>
      </c>
      <c r="B1570" s="1" t="s">
        <v>957</v>
      </c>
      <c r="C1570" s="1" t="s">
        <v>945</v>
      </c>
      <c r="D1570" s="1" t="s">
        <v>921</v>
      </c>
      <c r="E1570" s="1" t="s">
        <v>1092</v>
      </c>
      <c r="F1570" s="1" t="s">
        <v>1090</v>
      </c>
      <c r="G1570" s="1" t="s">
        <v>1049</v>
      </c>
      <c r="H1570" s="1" t="s">
        <v>1008</v>
      </c>
      <c r="I1570" s="1" t="s">
        <v>889</v>
      </c>
      <c r="J1570" s="1" t="s">
        <v>857</v>
      </c>
      <c r="K1570" s="1" t="s">
        <v>922</v>
      </c>
      <c r="L1570" s="1" t="s">
        <v>943</v>
      </c>
      <c r="M1570" s="1" t="s">
        <v>1019</v>
      </c>
      <c r="N1570" s="1" t="s">
        <v>1061</v>
      </c>
      <c r="O1570" s="5" t="s">
        <v>969</v>
      </c>
      <c r="P1570" s="5" t="s">
        <v>836</v>
      </c>
      <c r="Q1570" s="5" t="s">
        <v>834</v>
      </c>
    </row>
    <row r="1571" spans="1:17" x14ac:dyDescent="0.25">
      <c r="A1571" s="1" t="s">
        <v>1275</v>
      </c>
      <c r="B1571" s="1" t="s">
        <v>958</v>
      </c>
      <c r="C1571" s="1" t="s">
        <v>1093</v>
      </c>
      <c r="D1571" s="1" t="s">
        <v>1001</v>
      </c>
      <c r="E1571" s="1" t="s">
        <v>1025</v>
      </c>
      <c r="F1571" s="1" t="s">
        <v>997</v>
      </c>
      <c r="G1571" s="1" t="s">
        <v>1014</v>
      </c>
      <c r="H1571" s="1" t="s">
        <v>1027</v>
      </c>
      <c r="I1571" s="1" t="s">
        <v>979</v>
      </c>
      <c r="J1571" s="1" t="s">
        <v>1029</v>
      </c>
      <c r="K1571" s="1" t="s">
        <v>1013</v>
      </c>
      <c r="L1571" s="1" t="s">
        <v>995</v>
      </c>
      <c r="M1571" s="1" t="s">
        <v>989</v>
      </c>
      <c r="N1571" s="1" t="s">
        <v>1013</v>
      </c>
      <c r="O1571" s="5" t="s">
        <v>979</v>
      </c>
      <c r="P1571" s="5" t="s">
        <v>991</v>
      </c>
      <c r="Q1571" s="5" t="s">
        <v>991</v>
      </c>
    </row>
    <row r="1572" spans="1:17" x14ac:dyDescent="0.25">
      <c r="A1572" s="1" t="s">
        <v>1403</v>
      </c>
      <c r="B1572" s="1" t="s">
        <v>1212</v>
      </c>
      <c r="C1572" s="1" t="s">
        <v>1048</v>
      </c>
      <c r="D1572" s="1" t="s">
        <v>1029</v>
      </c>
      <c r="E1572" s="1" t="s">
        <v>959</v>
      </c>
      <c r="F1572" s="1" t="s">
        <v>995</v>
      </c>
      <c r="G1572" s="1" t="s">
        <v>999</v>
      </c>
      <c r="H1572" s="1" t="s">
        <v>889</v>
      </c>
      <c r="I1572" s="1" t="s">
        <v>868</v>
      </c>
      <c r="J1572" s="1" t="s">
        <v>834</v>
      </c>
      <c r="K1572" s="1" t="s">
        <v>1005</v>
      </c>
      <c r="L1572" s="1" t="s">
        <v>891</v>
      </c>
      <c r="M1572" s="1" t="s">
        <v>860</v>
      </c>
      <c r="N1572" s="1" t="s">
        <v>1005</v>
      </c>
      <c r="O1572" s="5" t="s">
        <v>868</v>
      </c>
      <c r="P1572" s="5" t="s">
        <v>837</v>
      </c>
      <c r="Q1572" s="5" t="s">
        <v>837</v>
      </c>
    </row>
    <row r="1573" spans="1:17" x14ac:dyDescent="0.25">
      <c r="A1573" s="1" t="s">
        <v>1500</v>
      </c>
      <c r="B1573" s="1" t="s">
        <v>961</v>
      </c>
      <c r="C1573" s="1" t="s">
        <v>1094</v>
      </c>
      <c r="D1573" s="1" t="s">
        <v>1095</v>
      </c>
      <c r="E1573" s="1" t="s">
        <v>1096</v>
      </c>
      <c r="F1573" s="1" t="s">
        <v>1097</v>
      </c>
      <c r="G1573" s="1" t="s">
        <v>1069</v>
      </c>
      <c r="H1573" s="1" t="s">
        <v>1086</v>
      </c>
      <c r="I1573" s="1" t="s">
        <v>1098</v>
      </c>
      <c r="J1573" s="1" t="s">
        <v>1062</v>
      </c>
      <c r="K1573" s="1" t="s">
        <v>1099</v>
      </c>
      <c r="L1573" s="1" t="s">
        <v>964</v>
      </c>
      <c r="M1573" s="1" t="s">
        <v>1100</v>
      </c>
      <c r="N1573" s="1" t="s">
        <v>1101</v>
      </c>
      <c r="O1573" s="5" t="s">
        <v>1102</v>
      </c>
      <c r="P1573" s="5" t="s">
        <v>1071</v>
      </c>
      <c r="Q1573" s="5" t="s">
        <v>993</v>
      </c>
    </row>
    <row r="1574" spans="1:17" x14ac:dyDescent="0.25">
      <c r="A1574" s="1" t="s">
        <v>1588</v>
      </c>
      <c r="B1574" s="1" t="s">
        <v>967</v>
      </c>
      <c r="C1574" s="1" t="s">
        <v>1011</v>
      </c>
      <c r="D1574" s="1" t="s">
        <v>984</v>
      </c>
      <c r="E1574" s="1" t="s">
        <v>1047</v>
      </c>
      <c r="F1574" s="1" t="s">
        <v>976</v>
      </c>
      <c r="G1574" s="1" t="s">
        <v>1064</v>
      </c>
      <c r="H1574" s="1" t="s">
        <v>1012</v>
      </c>
      <c r="I1574" s="1" t="s">
        <v>962</v>
      </c>
      <c r="J1574" s="1" t="s">
        <v>943</v>
      </c>
      <c r="K1574" s="1" t="s">
        <v>979</v>
      </c>
      <c r="L1574" s="1" t="s">
        <v>927</v>
      </c>
      <c r="M1574" s="1" t="s">
        <v>959</v>
      </c>
      <c r="N1574" s="1" t="s">
        <v>979</v>
      </c>
      <c r="O1574" s="5" t="s">
        <v>962</v>
      </c>
      <c r="P1574" s="5" t="s">
        <v>859</v>
      </c>
      <c r="Q1574" s="5" t="s">
        <v>884</v>
      </c>
    </row>
    <row r="1575" spans="1:17" x14ac:dyDescent="0.25">
      <c r="A1575" s="1" t="s">
        <v>1668</v>
      </c>
      <c r="B1575" s="1" t="s">
        <v>970</v>
      </c>
      <c r="C1575" s="1" t="s">
        <v>988</v>
      </c>
      <c r="D1575" s="1" t="s">
        <v>963</v>
      </c>
      <c r="E1575" s="1" t="s">
        <v>860</v>
      </c>
      <c r="F1575" s="1" t="s">
        <v>1044</v>
      </c>
      <c r="G1575" s="1" t="s">
        <v>884</v>
      </c>
      <c r="H1575" s="1" t="s">
        <v>35</v>
      </c>
      <c r="I1575" s="1" t="s">
        <v>841</v>
      </c>
      <c r="J1575" s="1" t="s">
        <v>824</v>
      </c>
      <c r="K1575" s="1" t="s">
        <v>904</v>
      </c>
      <c r="L1575" s="1" t="s">
        <v>837</v>
      </c>
      <c r="M1575" s="1" t="s">
        <v>1044</v>
      </c>
      <c r="N1575" s="1" t="s">
        <v>1000</v>
      </c>
      <c r="O1575" s="5" t="s">
        <v>871</v>
      </c>
      <c r="P1575" s="5" t="s">
        <v>822</v>
      </c>
      <c r="Q1575" s="5" t="s">
        <v>822</v>
      </c>
    </row>
    <row r="1576" spans="1:17" x14ac:dyDescent="0.25">
      <c r="A1576" s="1" t="s">
        <v>1751</v>
      </c>
      <c r="B1576" s="1" t="s">
        <v>971</v>
      </c>
      <c r="C1576" s="1" t="s">
        <v>988</v>
      </c>
      <c r="D1576" s="1" t="s">
        <v>963</v>
      </c>
      <c r="E1576" s="1" t="s">
        <v>860</v>
      </c>
      <c r="F1576" s="1" t="s">
        <v>1044</v>
      </c>
      <c r="G1576" s="1" t="s">
        <v>884</v>
      </c>
      <c r="H1576" s="1" t="s">
        <v>35</v>
      </c>
      <c r="I1576" s="1" t="s">
        <v>841</v>
      </c>
      <c r="J1576" s="1" t="s">
        <v>824</v>
      </c>
      <c r="K1576" s="1" t="s">
        <v>904</v>
      </c>
      <c r="L1576" s="1" t="s">
        <v>837</v>
      </c>
      <c r="M1576" s="1" t="s">
        <v>1044</v>
      </c>
      <c r="N1576" s="1" t="s">
        <v>1000</v>
      </c>
      <c r="O1576" s="5" t="s">
        <v>871</v>
      </c>
      <c r="P1576" s="5" t="s">
        <v>822</v>
      </c>
      <c r="Q1576" s="6">
        <v>0.98</v>
      </c>
    </row>
    <row r="1578" spans="1:17" x14ac:dyDescent="0.25">
      <c r="A1578" s="1" t="s">
        <v>124</v>
      </c>
      <c r="B1578" s="1" t="s">
        <v>386</v>
      </c>
      <c r="C1578" s="1" t="s">
        <v>812</v>
      </c>
    </row>
    <row r="1579" spans="1:17" x14ac:dyDescent="0.25">
      <c r="A1579" s="1" t="s">
        <v>1121</v>
      </c>
      <c r="B1579" s="1" t="s">
        <v>1121</v>
      </c>
      <c r="C1579" s="1">
        <v>16</v>
      </c>
      <c r="D1579" s="1">
        <v>17</v>
      </c>
      <c r="E1579" s="1">
        <v>18</v>
      </c>
      <c r="F1579" s="1">
        <v>19</v>
      </c>
      <c r="G1579" s="1">
        <v>20</v>
      </c>
      <c r="H1579" s="1">
        <v>21</v>
      </c>
      <c r="I1579" s="1">
        <v>22</v>
      </c>
    </row>
    <row r="1580" spans="1:17" x14ac:dyDescent="0.25">
      <c r="A1580" s="1" t="s">
        <v>1121</v>
      </c>
      <c r="B1580" s="1" t="s">
        <v>1121</v>
      </c>
      <c r="C1580" s="1" t="s">
        <v>813</v>
      </c>
    </row>
    <row r="1581" spans="1:17" x14ac:dyDescent="0.25">
      <c r="A1581" s="1" t="s">
        <v>1121</v>
      </c>
      <c r="B1581" s="1" t="s">
        <v>1121</v>
      </c>
      <c r="C1581" s="1" t="s">
        <v>1103</v>
      </c>
    </row>
    <row r="1582" spans="1:17" x14ac:dyDescent="0.25">
      <c r="A1582" s="1" t="s">
        <v>1121</v>
      </c>
      <c r="B1582" s="1" t="s">
        <v>1121</v>
      </c>
      <c r="C1582" s="1" t="s">
        <v>973</v>
      </c>
    </row>
    <row r="1583" spans="1:17" x14ac:dyDescent="0.25">
      <c r="A1583" s="1" t="s">
        <v>1121</v>
      </c>
      <c r="B1583" s="1" t="s">
        <v>1121</v>
      </c>
      <c r="C1583" s="1" t="s">
        <v>5</v>
      </c>
    </row>
    <row r="1584" spans="1:17" x14ac:dyDescent="0.25">
      <c r="A1584" s="1" t="s">
        <v>1121</v>
      </c>
      <c r="B1584" s="1" t="s">
        <v>1121</v>
      </c>
      <c r="C1584" s="1" t="s">
        <v>138</v>
      </c>
      <c r="D1584" s="2" t="s">
        <v>1120</v>
      </c>
      <c r="E1584" s="1">
        <v>35</v>
      </c>
      <c r="F1584" s="1" t="s">
        <v>376</v>
      </c>
      <c r="G1584" s="1">
        <v>220</v>
      </c>
      <c r="H1584" s="1">
        <v>330</v>
      </c>
      <c r="I1584" s="1">
        <v>500</v>
      </c>
    </row>
    <row r="1585" spans="1:9" x14ac:dyDescent="0.25">
      <c r="A1585" s="1" t="s">
        <v>1395</v>
      </c>
      <c r="B1585" s="1" t="s">
        <v>820</v>
      </c>
      <c r="C1585" s="1" t="s">
        <v>887</v>
      </c>
      <c r="D1585" s="1" t="s">
        <v>847</v>
      </c>
      <c r="E1585" s="1" t="s">
        <v>919</v>
      </c>
      <c r="F1585" s="1" t="s">
        <v>889</v>
      </c>
      <c r="G1585" s="1" t="s">
        <v>836</v>
      </c>
      <c r="H1585" s="1" t="s">
        <v>840</v>
      </c>
      <c r="I1585" s="1" t="s">
        <v>830</v>
      </c>
    </row>
    <row r="1586" spans="1:9" x14ac:dyDescent="0.25">
      <c r="A1586" s="1" t="s">
        <v>1492</v>
      </c>
      <c r="B1586" s="1" t="s">
        <v>829</v>
      </c>
      <c r="C1586" s="1" t="s">
        <v>840</v>
      </c>
      <c r="D1586" s="1" t="s">
        <v>832</v>
      </c>
      <c r="E1586" s="1" t="s">
        <v>869</v>
      </c>
      <c r="F1586" s="1" t="s">
        <v>864</v>
      </c>
      <c r="G1586" s="1" t="s">
        <v>850</v>
      </c>
      <c r="H1586" s="1" t="s">
        <v>831</v>
      </c>
      <c r="I1586" s="1" t="s">
        <v>828</v>
      </c>
    </row>
    <row r="1587" spans="1:9" x14ac:dyDescent="0.25">
      <c r="A1587" s="1" t="s">
        <v>1580</v>
      </c>
      <c r="B1587" s="1" t="s">
        <v>833</v>
      </c>
      <c r="C1587" s="1" t="s">
        <v>838</v>
      </c>
      <c r="D1587" s="1" t="s">
        <v>840</v>
      </c>
      <c r="E1587" s="1" t="s">
        <v>988</v>
      </c>
      <c r="F1587" s="1" t="s">
        <v>991</v>
      </c>
      <c r="G1587" s="1" t="s">
        <v>856</v>
      </c>
      <c r="H1587" s="1" t="s">
        <v>846</v>
      </c>
      <c r="I1587" s="1" t="s">
        <v>831</v>
      </c>
    </row>
    <row r="1588" spans="1:9" x14ac:dyDescent="0.25">
      <c r="A1588" s="1" t="s">
        <v>1660</v>
      </c>
      <c r="B1588" s="1" t="s">
        <v>825</v>
      </c>
      <c r="C1588" s="1" t="s">
        <v>888</v>
      </c>
      <c r="D1588" s="1" t="s">
        <v>943</v>
      </c>
      <c r="E1588" s="1" t="s">
        <v>995</v>
      </c>
      <c r="F1588" s="1" t="s">
        <v>998</v>
      </c>
      <c r="G1588" s="1" t="s">
        <v>867</v>
      </c>
      <c r="H1588" s="1" t="s">
        <v>1009</v>
      </c>
      <c r="I1588" s="1" t="s">
        <v>838</v>
      </c>
    </row>
    <row r="1589" spans="1:9" x14ac:dyDescent="0.25">
      <c r="A1589" s="1" t="s">
        <v>1743</v>
      </c>
      <c r="B1589" s="1" t="s">
        <v>842</v>
      </c>
      <c r="C1589" s="1" t="s">
        <v>891</v>
      </c>
      <c r="D1589" s="1" t="s">
        <v>887</v>
      </c>
      <c r="E1589" s="1" t="s">
        <v>1029</v>
      </c>
      <c r="F1589" s="1" t="s">
        <v>921</v>
      </c>
      <c r="G1589" s="1" t="s">
        <v>859</v>
      </c>
      <c r="H1589" s="1" t="s">
        <v>838</v>
      </c>
      <c r="I1589" s="1" t="s">
        <v>837</v>
      </c>
    </row>
    <row r="1590" spans="1:9" x14ac:dyDescent="0.25">
      <c r="A1590" s="1" t="s">
        <v>1817</v>
      </c>
      <c r="B1590" s="1" t="s">
        <v>844</v>
      </c>
      <c r="C1590" s="1" t="s">
        <v>869</v>
      </c>
      <c r="D1590" s="1" t="s">
        <v>884</v>
      </c>
      <c r="E1590" s="1" t="s">
        <v>1104</v>
      </c>
      <c r="F1590" s="1" t="s">
        <v>985</v>
      </c>
      <c r="G1590" s="1" t="s">
        <v>904</v>
      </c>
      <c r="H1590" s="1" t="s">
        <v>865</v>
      </c>
      <c r="I1590" s="1" t="s">
        <v>876</v>
      </c>
    </row>
    <row r="1591" spans="1:9" x14ac:dyDescent="0.25">
      <c r="A1591" s="1" t="s">
        <v>1879</v>
      </c>
      <c r="B1591" s="1" t="s">
        <v>849</v>
      </c>
      <c r="C1591" s="1" t="s">
        <v>859</v>
      </c>
      <c r="D1591" s="1" t="s">
        <v>836</v>
      </c>
      <c r="E1591" s="1" t="s">
        <v>922</v>
      </c>
      <c r="F1591" s="1" t="s">
        <v>965</v>
      </c>
      <c r="G1591" s="1" t="s">
        <v>848</v>
      </c>
      <c r="H1591" s="1" t="s">
        <v>876</v>
      </c>
      <c r="I1591" s="1" t="s">
        <v>831</v>
      </c>
    </row>
    <row r="1592" spans="1:9" x14ac:dyDescent="0.25">
      <c r="A1592" s="1" t="s">
        <v>1939</v>
      </c>
      <c r="B1592" s="1" t="s">
        <v>851</v>
      </c>
      <c r="C1592" s="1" t="s">
        <v>848</v>
      </c>
      <c r="D1592" s="1" t="s">
        <v>841</v>
      </c>
      <c r="E1592" s="1" t="s">
        <v>888</v>
      </c>
      <c r="F1592" s="1" t="s">
        <v>869</v>
      </c>
      <c r="G1592" s="1" t="s">
        <v>836</v>
      </c>
      <c r="H1592" s="1" t="s">
        <v>840</v>
      </c>
      <c r="I1592" s="1" t="s">
        <v>823</v>
      </c>
    </row>
    <row r="1593" spans="1:9" x14ac:dyDescent="0.25">
      <c r="A1593" s="1" t="s">
        <v>1995</v>
      </c>
      <c r="B1593" s="1" t="s">
        <v>852</v>
      </c>
      <c r="C1593" s="1" t="s">
        <v>857</v>
      </c>
      <c r="D1593" s="1" t="s">
        <v>850</v>
      </c>
      <c r="E1593" s="1" t="s">
        <v>928</v>
      </c>
      <c r="F1593" s="1" t="s">
        <v>999</v>
      </c>
      <c r="G1593" s="1" t="s">
        <v>839</v>
      </c>
      <c r="H1593" s="1" t="s">
        <v>836</v>
      </c>
      <c r="I1593" s="1" t="s">
        <v>823</v>
      </c>
    </row>
    <row r="1594" spans="1:9" x14ac:dyDescent="0.25">
      <c r="A1594" s="1" t="s">
        <v>1268</v>
      </c>
      <c r="B1594" s="1" t="s">
        <v>854</v>
      </c>
      <c r="C1594" s="1" t="s">
        <v>963</v>
      </c>
      <c r="D1594" s="1" t="s">
        <v>856</v>
      </c>
      <c r="E1594" s="1" t="s">
        <v>858</v>
      </c>
      <c r="F1594" s="1" t="s">
        <v>1012</v>
      </c>
      <c r="G1594" s="1" t="s">
        <v>891</v>
      </c>
      <c r="H1594" s="1" t="s">
        <v>868</v>
      </c>
      <c r="I1594" s="1" t="s">
        <v>839</v>
      </c>
    </row>
    <row r="1595" spans="1:9" x14ac:dyDescent="0.25">
      <c r="A1595" s="1" t="s">
        <v>1396</v>
      </c>
      <c r="B1595" s="1" t="s">
        <v>855</v>
      </c>
      <c r="C1595" s="1" t="s">
        <v>945</v>
      </c>
      <c r="D1595" s="1" t="s">
        <v>1002</v>
      </c>
      <c r="E1595" s="1" t="s">
        <v>990</v>
      </c>
      <c r="F1595" s="1" t="s">
        <v>1045</v>
      </c>
      <c r="G1595" s="1" t="s">
        <v>908</v>
      </c>
      <c r="H1595" s="1" t="s">
        <v>906</v>
      </c>
      <c r="I1595" s="1" t="s">
        <v>991</v>
      </c>
    </row>
    <row r="1596" spans="1:9" x14ac:dyDescent="0.25">
      <c r="A1596" s="1" t="s">
        <v>1493</v>
      </c>
      <c r="B1596" s="1" t="s">
        <v>861</v>
      </c>
      <c r="C1596" s="1" t="s">
        <v>35</v>
      </c>
      <c r="D1596" s="1" t="s">
        <v>840</v>
      </c>
      <c r="E1596" s="1" t="s">
        <v>919</v>
      </c>
      <c r="F1596" s="1" t="s">
        <v>889</v>
      </c>
      <c r="G1596" s="1" t="s">
        <v>871</v>
      </c>
      <c r="H1596" s="1" t="s">
        <v>834</v>
      </c>
      <c r="I1596" s="1" t="s">
        <v>853</v>
      </c>
    </row>
    <row r="1597" spans="1:9" x14ac:dyDescent="0.25">
      <c r="A1597" s="1" t="s">
        <v>1581</v>
      </c>
      <c r="B1597" s="1" t="s">
        <v>862</v>
      </c>
      <c r="C1597" s="1" t="s">
        <v>834</v>
      </c>
      <c r="D1597" s="1" t="s">
        <v>853</v>
      </c>
      <c r="E1597" s="1" t="s">
        <v>892</v>
      </c>
      <c r="F1597" s="1" t="s">
        <v>905</v>
      </c>
      <c r="G1597" s="1" t="s">
        <v>831</v>
      </c>
      <c r="H1597" s="1" t="s">
        <v>847</v>
      </c>
      <c r="I1597" s="1" t="s">
        <v>828</v>
      </c>
    </row>
    <row r="1598" spans="1:9" x14ac:dyDescent="0.25">
      <c r="A1598" s="1" t="s">
        <v>1661</v>
      </c>
      <c r="B1598" s="1" t="s">
        <v>863</v>
      </c>
      <c r="C1598" s="1" t="s">
        <v>1006</v>
      </c>
      <c r="D1598" s="1" t="s">
        <v>1015</v>
      </c>
      <c r="E1598" s="1" t="s">
        <v>1076</v>
      </c>
      <c r="F1598" s="1" t="s">
        <v>996</v>
      </c>
      <c r="G1598" s="1" t="s">
        <v>1071</v>
      </c>
      <c r="H1598" s="1" t="s">
        <v>1046</v>
      </c>
      <c r="I1598" s="1" t="s">
        <v>995</v>
      </c>
    </row>
    <row r="1599" spans="1:9" x14ac:dyDescent="0.25">
      <c r="A1599" s="1" t="s">
        <v>1744</v>
      </c>
      <c r="B1599" s="1" t="s">
        <v>1210</v>
      </c>
      <c r="C1599" s="1" t="s">
        <v>960</v>
      </c>
      <c r="D1599" s="1" t="s">
        <v>857</v>
      </c>
      <c r="E1599" s="1" t="s">
        <v>1044</v>
      </c>
      <c r="F1599" s="1" t="s">
        <v>988</v>
      </c>
      <c r="G1599" s="1" t="s">
        <v>884</v>
      </c>
      <c r="H1599" s="1" t="s">
        <v>859</v>
      </c>
      <c r="I1599" s="1" t="s">
        <v>840</v>
      </c>
    </row>
    <row r="1600" spans="1:9" x14ac:dyDescent="0.25">
      <c r="A1600" s="1" t="s">
        <v>1818</v>
      </c>
      <c r="B1600" s="1" t="s">
        <v>872</v>
      </c>
      <c r="C1600" s="1" t="s">
        <v>835</v>
      </c>
      <c r="D1600" s="1" t="s">
        <v>824</v>
      </c>
      <c r="E1600" s="1" t="s">
        <v>868</v>
      </c>
      <c r="F1600" s="1" t="s">
        <v>859</v>
      </c>
      <c r="G1600" s="1" t="s">
        <v>823</v>
      </c>
      <c r="H1600" s="1" t="s">
        <v>830</v>
      </c>
      <c r="I1600" s="1" t="s">
        <v>1030</v>
      </c>
    </row>
    <row r="1601" spans="1:9" x14ac:dyDescent="0.25">
      <c r="A1601" s="1" t="s">
        <v>1880</v>
      </c>
      <c r="B1601" s="1" t="s">
        <v>873</v>
      </c>
      <c r="C1601" s="1" t="s">
        <v>888</v>
      </c>
      <c r="D1601" s="1" t="s">
        <v>943</v>
      </c>
      <c r="E1601" s="1" t="s">
        <v>995</v>
      </c>
      <c r="F1601" s="1" t="s">
        <v>998</v>
      </c>
      <c r="G1601" s="1" t="s">
        <v>867</v>
      </c>
      <c r="H1601" s="1" t="s">
        <v>1009</v>
      </c>
      <c r="I1601" s="1" t="s">
        <v>838</v>
      </c>
    </row>
    <row r="1602" spans="1:9" x14ac:dyDescent="0.25">
      <c r="A1602" s="1" t="s">
        <v>1940</v>
      </c>
      <c r="B1602" s="1" t="s">
        <v>874</v>
      </c>
      <c r="C1602" s="1" t="s">
        <v>859</v>
      </c>
      <c r="D1602" s="1" t="s">
        <v>834</v>
      </c>
      <c r="E1602" s="1" t="s">
        <v>927</v>
      </c>
      <c r="F1602" s="1" t="s">
        <v>999</v>
      </c>
      <c r="G1602" s="1" t="s">
        <v>887</v>
      </c>
      <c r="H1602" s="1" t="s">
        <v>871</v>
      </c>
      <c r="I1602" s="1" t="s">
        <v>845</v>
      </c>
    </row>
    <row r="1603" spans="1:9" x14ac:dyDescent="0.25">
      <c r="A1603" s="1" t="s">
        <v>1996</v>
      </c>
      <c r="B1603" s="1" t="s">
        <v>875</v>
      </c>
      <c r="C1603" s="1" t="s">
        <v>963</v>
      </c>
      <c r="D1603" s="1" t="s">
        <v>856</v>
      </c>
      <c r="E1603" s="1" t="s">
        <v>1040</v>
      </c>
      <c r="F1603" s="1" t="s">
        <v>860</v>
      </c>
      <c r="G1603" s="1" t="s">
        <v>905</v>
      </c>
      <c r="H1603" s="1" t="s">
        <v>891</v>
      </c>
      <c r="I1603" s="1" t="s">
        <v>871</v>
      </c>
    </row>
    <row r="1604" spans="1:9" x14ac:dyDescent="0.25">
      <c r="A1604" s="1" t="s">
        <v>1269</v>
      </c>
      <c r="B1604" s="1" t="s">
        <v>877</v>
      </c>
      <c r="C1604" s="1" t="s">
        <v>869</v>
      </c>
      <c r="D1604" s="1" t="s">
        <v>884</v>
      </c>
      <c r="E1604" s="1" t="s">
        <v>1104</v>
      </c>
      <c r="F1604" s="1" t="s">
        <v>985</v>
      </c>
      <c r="G1604" s="1" t="s">
        <v>904</v>
      </c>
      <c r="H1604" s="1" t="s">
        <v>865</v>
      </c>
      <c r="I1604" s="1" t="s">
        <v>876</v>
      </c>
    </row>
    <row r="1605" spans="1:9" x14ac:dyDescent="0.25">
      <c r="A1605" s="1" t="s">
        <v>1397</v>
      </c>
      <c r="B1605" s="1" t="s">
        <v>1211</v>
      </c>
      <c r="C1605" s="1" t="s">
        <v>887</v>
      </c>
      <c r="D1605" s="1" t="s">
        <v>847</v>
      </c>
      <c r="E1605" s="1" t="s">
        <v>907</v>
      </c>
      <c r="F1605" s="1" t="s">
        <v>904</v>
      </c>
      <c r="G1605" s="1" t="s">
        <v>835</v>
      </c>
      <c r="H1605" s="1" t="s">
        <v>850</v>
      </c>
      <c r="I1605" s="1" t="s">
        <v>821</v>
      </c>
    </row>
    <row r="1606" spans="1:9" x14ac:dyDescent="0.25">
      <c r="A1606" s="1" t="s">
        <v>1494</v>
      </c>
      <c r="B1606" s="1" t="s">
        <v>878</v>
      </c>
      <c r="C1606" s="1" t="s">
        <v>838</v>
      </c>
      <c r="D1606" s="1" t="s">
        <v>837</v>
      </c>
      <c r="E1606" s="1" t="s">
        <v>992</v>
      </c>
      <c r="F1606" s="1" t="s">
        <v>969</v>
      </c>
      <c r="G1606" s="1" t="s">
        <v>876</v>
      </c>
      <c r="H1606" s="1" t="s">
        <v>887</v>
      </c>
      <c r="I1606" s="1" t="s">
        <v>845</v>
      </c>
    </row>
    <row r="1607" spans="1:9" x14ac:dyDescent="0.25">
      <c r="A1607" s="1" t="s">
        <v>1582</v>
      </c>
      <c r="B1607" s="1" t="s">
        <v>879</v>
      </c>
      <c r="C1607" s="1" t="s">
        <v>871</v>
      </c>
      <c r="D1607" s="1" t="s">
        <v>845</v>
      </c>
      <c r="E1607" s="1" t="s">
        <v>999</v>
      </c>
      <c r="F1607" s="1" t="s">
        <v>888</v>
      </c>
      <c r="G1607" s="1" t="s">
        <v>840</v>
      </c>
      <c r="H1607" s="1" t="s">
        <v>841</v>
      </c>
      <c r="I1607" s="1" t="s">
        <v>824</v>
      </c>
    </row>
    <row r="1608" spans="1:9" x14ac:dyDescent="0.25">
      <c r="A1608" s="1" t="s">
        <v>1662</v>
      </c>
      <c r="B1608" s="1" t="s">
        <v>880</v>
      </c>
      <c r="C1608" s="1" t="s">
        <v>864</v>
      </c>
      <c r="D1608" s="1" t="s">
        <v>35</v>
      </c>
      <c r="E1608" s="1" t="s">
        <v>1029</v>
      </c>
      <c r="F1608" s="1" t="s">
        <v>921</v>
      </c>
      <c r="G1608" s="1" t="s">
        <v>868</v>
      </c>
      <c r="H1608" s="1" t="s">
        <v>884</v>
      </c>
      <c r="I1608" s="1" t="s">
        <v>839</v>
      </c>
    </row>
    <row r="1609" spans="1:9" x14ac:dyDescent="0.25">
      <c r="A1609" s="1" t="s">
        <v>1745</v>
      </c>
      <c r="B1609" s="1" t="s">
        <v>881</v>
      </c>
      <c r="C1609" s="1" t="s">
        <v>892</v>
      </c>
      <c r="D1609" s="1" t="s">
        <v>848</v>
      </c>
      <c r="E1609" s="1" t="s">
        <v>1104</v>
      </c>
      <c r="F1609" s="1" t="s">
        <v>985</v>
      </c>
      <c r="G1609" s="1" t="s">
        <v>865</v>
      </c>
      <c r="H1609" s="1" t="s">
        <v>960</v>
      </c>
      <c r="I1609" s="1" t="s">
        <v>871</v>
      </c>
    </row>
    <row r="1610" spans="1:9" x14ac:dyDescent="0.25">
      <c r="A1610" s="1" t="s">
        <v>1819</v>
      </c>
      <c r="B1610" s="1" t="s">
        <v>882</v>
      </c>
      <c r="C1610" s="1" t="s">
        <v>857</v>
      </c>
      <c r="D1610" s="1" t="s">
        <v>850</v>
      </c>
      <c r="E1610" s="1" t="s">
        <v>928</v>
      </c>
      <c r="F1610" s="1" t="s">
        <v>999</v>
      </c>
      <c r="G1610" s="1" t="s">
        <v>839</v>
      </c>
      <c r="H1610" s="1" t="s">
        <v>836</v>
      </c>
      <c r="I1610" s="1" t="s">
        <v>823</v>
      </c>
    </row>
    <row r="1611" spans="1:9" x14ac:dyDescent="0.25">
      <c r="A1611" s="1" t="s">
        <v>1881</v>
      </c>
      <c r="B1611" s="1" t="s">
        <v>883</v>
      </c>
      <c r="C1611" s="1" t="s">
        <v>962</v>
      </c>
      <c r="D1611" s="1" t="s">
        <v>960</v>
      </c>
      <c r="E1611" s="1" t="s">
        <v>870</v>
      </c>
      <c r="F1611" s="1" t="s">
        <v>944</v>
      </c>
      <c r="G1611" s="1" t="s">
        <v>889</v>
      </c>
      <c r="H1611" s="1" t="s">
        <v>867</v>
      </c>
      <c r="I1611" s="1" t="s">
        <v>35</v>
      </c>
    </row>
    <row r="1612" spans="1:9" x14ac:dyDescent="0.25">
      <c r="A1612" s="1" t="s">
        <v>1941</v>
      </c>
      <c r="B1612" s="1" t="s">
        <v>885</v>
      </c>
      <c r="C1612" s="1" t="s">
        <v>962</v>
      </c>
      <c r="D1612" s="1" t="s">
        <v>891</v>
      </c>
      <c r="E1612" s="1" t="s">
        <v>866</v>
      </c>
      <c r="F1612" s="1" t="s">
        <v>944</v>
      </c>
      <c r="G1612" s="1" t="s">
        <v>888</v>
      </c>
      <c r="H1612" s="1" t="s">
        <v>869</v>
      </c>
      <c r="I1612" s="1" t="s">
        <v>35</v>
      </c>
    </row>
    <row r="1613" spans="1:9" x14ac:dyDescent="0.25">
      <c r="A1613" s="1" t="s">
        <v>1997</v>
      </c>
      <c r="B1613" s="1" t="s">
        <v>886</v>
      </c>
      <c r="C1613" s="1" t="s">
        <v>870</v>
      </c>
      <c r="D1613" s="1" t="s">
        <v>1040</v>
      </c>
      <c r="E1613" s="1" t="s">
        <v>1010</v>
      </c>
      <c r="F1613" s="1" t="s">
        <v>1050</v>
      </c>
      <c r="G1613" s="1" t="s">
        <v>1055</v>
      </c>
      <c r="H1613" s="1" t="s">
        <v>1049</v>
      </c>
      <c r="I1613" s="1" t="s">
        <v>921</v>
      </c>
    </row>
    <row r="1614" spans="1:9" x14ac:dyDescent="0.25">
      <c r="A1614" s="1" t="s">
        <v>1270</v>
      </c>
      <c r="B1614" s="1" t="s">
        <v>890</v>
      </c>
      <c r="C1614" s="1" t="s">
        <v>859</v>
      </c>
      <c r="D1614" s="1" t="s">
        <v>834</v>
      </c>
      <c r="E1614" s="1" t="s">
        <v>927</v>
      </c>
      <c r="F1614" s="1" t="s">
        <v>999</v>
      </c>
      <c r="G1614" s="1" t="s">
        <v>887</v>
      </c>
      <c r="H1614" s="1" t="s">
        <v>871</v>
      </c>
      <c r="I1614" s="1" t="s">
        <v>845</v>
      </c>
    </row>
    <row r="1615" spans="1:9" x14ac:dyDescent="0.25">
      <c r="A1615" s="1" t="s">
        <v>1398</v>
      </c>
      <c r="B1615" s="1" t="s">
        <v>893</v>
      </c>
      <c r="C1615" s="1" t="s">
        <v>834</v>
      </c>
      <c r="D1615" s="1" t="s">
        <v>853</v>
      </c>
      <c r="E1615" s="1" t="s">
        <v>892</v>
      </c>
      <c r="F1615" s="1" t="s">
        <v>905</v>
      </c>
      <c r="G1615" s="1" t="s">
        <v>831</v>
      </c>
      <c r="H1615" s="1" t="s">
        <v>847</v>
      </c>
      <c r="I1615" s="1" t="s">
        <v>828</v>
      </c>
    </row>
    <row r="1616" spans="1:9" x14ac:dyDescent="0.25">
      <c r="A1616" s="1" t="s">
        <v>1495</v>
      </c>
      <c r="B1616" s="1" t="s">
        <v>894</v>
      </c>
      <c r="C1616" s="1" t="s">
        <v>857</v>
      </c>
      <c r="D1616" s="1" t="s">
        <v>831</v>
      </c>
      <c r="E1616" s="1" t="s">
        <v>1009</v>
      </c>
      <c r="F1616" s="1" t="s">
        <v>864</v>
      </c>
      <c r="G1616" s="1" t="s">
        <v>837</v>
      </c>
      <c r="H1616" s="1" t="s">
        <v>835</v>
      </c>
      <c r="I1616" s="1" t="s">
        <v>824</v>
      </c>
    </row>
    <row r="1617" spans="1:9" x14ac:dyDescent="0.25">
      <c r="A1617" s="1" t="s">
        <v>1583</v>
      </c>
      <c r="B1617" s="1" t="s">
        <v>895</v>
      </c>
      <c r="C1617" s="1" t="s">
        <v>35</v>
      </c>
      <c r="D1617" s="1" t="s">
        <v>840</v>
      </c>
      <c r="E1617" s="1" t="s">
        <v>919</v>
      </c>
      <c r="F1617" s="1" t="s">
        <v>889</v>
      </c>
      <c r="G1617" s="1" t="s">
        <v>871</v>
      </c>
      <c r="H1617" s="1" t="s">
        <v>834</v>
      </c>
      <c r="I1617" s="1" t="s">
        <v>853</v>
      </c>
    </row>
    <row r="1618" spans="1:9" x14ac:dyDescent="0.25">
      <c r="A1618" s="1" t="s">
        <v>1663</v>
      </c>
      <c r="B1618" s="1" t="s">
        <v>896</v>
      </c>
      <c r="C1618" s="1" t="s">
        <v>838</v>
      </c>
      <c r="D1618" s="1" t="s">
        <v>837</v>
      </c>
      <c r="E1618" s="1" t="s">
        <v>962</v>
      </c>
      <c r="F1618" s="1" t="s">
        <v>867</v>
      </c>
      <c r="G1618" s="1" t="s">
        <v>834</v>
      </c>
      <c r="H1618" s="1" t="s">
        <v>836</v>
      </c>
      <c r="I1618" s="1" t="s">
        <v>843</v>
      </c>
    </row>
    <row r="1619" spans="1:9" x14ac:dyDescent="0.25">
      <c r="A1619" s="1" t="s">
        <v>1746</v>
      </c>
      <c r="B1619" s="1" t="s">
        <v>897</v>
      </c>
      <c r="C1619" s="1" t="s">
        <v>905</v>
      </c>
      <c r="D1619" s="1" t="s">
        <v>876</v>
      </c>
      <c r="E1619" s="1" t="s">
        <v>992</v>
      </c>
      <c r="F1619" s="1" t="s">
        <v>918</v>
      </c>
      <c r="G1619" s="1" t="s">
        <v>856</v>
      </c>
      <c r="H1619" s="1" t="s">
        <v>848</v>
      </c>
      <c r="I1619" s="1" t="s">
        <v>841</v>
      </c>
    </row>
    <row r="1620" spans="1:9" x14ac:dyDescent="0.25">
      <c r="A1620" s="1" t="s">
        <v>1820</v>
      </c>
      <c r="B1620" s="1" t="s">
        <v>898</v>
      </c>
      <c r="C1620" s="1" t="s">
        <v>848</v>
      </c>
      <c r="D1620" s="1" t="s">
        <v>841</v>
      </c>
      <c r="E1620" s="1" t="s">
        <v>888</v>
      </c>
      <c r="F1620" s="1" t="s">
        <v>869</v>
      </c>
      <c r="G1620" s="1" t="s">
        <v>836</v>
      </c>
      <c r="H1620" s="1" t="s">
        <v>840</v>
      </c>
      <c r="I1620" s="1" t="s">
        <v>823</v>
      </c>
    </row>
    <row r="1621" spans="1:9" x14ac:dyDescent="0.25">
      <c r="A1621" s="1" t="s">
        <v>1882</v>
      </c>
      <c r="B1621" s="1" t="s">
        <v>899</v>
      </c>
      <c r="C1621" s="1" t="s">
        <v>848</v>
      </c>
      <c r="D1621" s="1" t="s">
        <v>841</v>
      </c>
      <c r="E1621" s="1" t="s">
        <v>888</v>
      </c>
      <c r="F1621" s="1" t="s">
        <v>869</v>
      </c>
      <c r="G1621" s="1" t="s">
        <v>836</v>
      </c>
      <c r="H1621" s="1" t="s">
        <v>840</v>
      </c>
      <c r="I1621" s="1" t="s">
        <v>823</v>
      </c>
    </row>
    <row r="1622" spans="1:9" x14ac:dyDescent="0.25">
      <c r="A1622" s="1" t="s">
        <v>1942</v>
      </c>
      <c r="B1622" s="1" t="s">
        <v>900</v>
      </c>
      <c r="C1622" s="1" t="s">
        <v>888</v>
      </c>
      <c r="D1622" s="1" t="s">
        <v>943</v>
      </c>
      <c r="E1622" s="1" t="s">
        <v>965</v>
      </c>
      <c r="F1622" s="1" t="s">
        <v>969</v>
      </c>
      <c r="G1622" s="1" t="s">
        <v>884</v>
      </c>
      <c r="H1622" s="1" t="s">
        <v>859</v>
      </c>
      <c r="I1622" s="1" t="s">
        <v>871</v>
      </c>
    </row>
    <row r="1623" spans="1:9" x14ac:dyDescent="0.25">
      <c r="A1623" s="1" t="s">
        <v>1998</v>
      </c>
      <c r="B1623" s="1" t="s">
        <v>901</v>
      </c>
      <c r="C1623" s="1" t="s">
        <v>869</v>
      </c>
      <c r="D1623" s="1" t="s">
        <v>884</v>
      </c>
      <c r="E1623" s="1" t="s">
        <v>1064</v>
      </c>
      <c r="F1623" s="1" t="s">
        <v>1029</v>
      </c>
      <c r="G1623" s="1" t="s">
        <v>960</v>
      </c>
      <c r="H1623" s="1" t="s">
        <v>943</v>
      </c>
      <c r="I1623" s="1" t="s">
        <v>871</v>
      </c>
    </row>
    <row r="1624" spans="1:9" x14ac:dyDescent="0.25">
      <c r="A1624" s="1" t="s">
        <v>1271</v>
      </c>
      <c r="B1624" s="1" t="s">
        <v>902</v>
      </c>
      <c r="C1624" s="1" t="s">
        <v>857</v>
      </c>
      <c r="D1624" s="1" t="s">
        <v>831</v>
      </c>
      <c r="E1624" s="1" t="s">
        <v>1009</v>
      </c>
      <c r="F1624" s="1" t="s">
        <v>864</v>
      </c>
      <c r="G1624" s="1" t="s">
        <v>837</v>
      </c>
      <c r="H1624" s="1" t="s">
        <v>835</v>
      </c>
      <c r="I1624" s="1" t="s">
        <v>824</v>
      </c>
    </row>
    <row r="1625" spans="1:9" x14ac:dyDescent="0.25">
      <c r="A1625" s="1" t="s">
        <v>1399</v>
      </c>
      <c r="B1625" s="1" t="s">
        <v>903</v>
      </c>
      <c r="C1625" s="1" t="s">
        <v>1020</v>
      </c>
      <c r="D1625" s="1" t="s">
        <v>984</v>
      </c>
      <c r="E1625" s="1" t="s">
        <v>1011</v>
      </c>
      <c r="F1625" s="1" t="s">
        <v>993</v>
      </c>
      <c r="G1625" s="1" t="s">
        <v>1055</v>
      </c>
      <c r="H1625" s="1" t="s">
        <v>908</v>
      </c>
      <c r="I1625" s="1" t="s">
        <v>1044</v>
      </c>
    </row>
    <row r="1626" spans="1:9" x14ac:dyDescent="0.25">
      <c r="A1626" s="1" t="s">
        <v>1496</v>
      </c>
      <c r="B1626" s="1" t="s">
        <v>909</v>
      </c>
      <c r="C1626" s="1" t="s">
        <v>962</v>
      </c>
      <c r="D1626" s="1" t="s">
        <v>891</v>
      </c>
      <c r="E1626" s="1" t="s">
        <v>1066</v>
      </c>
      <c r="F1626" s="1" t="s">
        <v>858</v>
      </c>
      <c r="G1626" s="1" t="s">
        <v>892</v>
      </c>
      <c r="H1626" s="1" t="s">
        <v>865</v>
      </c>
      <c r="I1626" s="1" t="s">
        <v>846</v>
      </c>
    </row>
    <row r="1627" spans="1:9" x14ac:dyDescent="0.25">
      <c r="A1627" s="1" t="s">
        <v>1584</v>
      </c>
      <c r="B1627" s="1" t="s">
        <v>910</v>
      </c>
      <c r="C1627" s="1" t="s">
        <v>859</v>
      </c>
      <c r="D1627" s="1" t="s">
        <v>834</v>
      </c>
      <c r="E1627" s="1" t="s">
        <v>927</v>
      </c>
      <c r="F1627" s="1" t="s">
        <v>999</v>
      </c>
      <c r="G1627" s="1" t="s">
        <v>887</v>
      </c>
      <c r="H1627" s="1" t="s">
        <v>871</v>
      </c>
      <c r="I1627" s="1" t="s">
        <v>845</v>
      </c>
    </row>
    <row r="1628" spans="1:9" x14ac:dyDescent="0.25">
      <c r="A1628" s="1" t="s">
        <v>1664</v>
      </c>
      <c r="B1628" s="1" t="s">
        <v>911</v>
      </c>
      <c r="C1628" s="1" t="s">
        <v>871</v>
      </c>
      <c r="D1628" s="1" t="s">
        <v>845</v>
      </c>
      <c r="E1628" s="1" t="s">
        <v>963</v>
      </c>
      <c r="F1628" s="1" t="s">
        <v>892</v>
      </c>
      <c r="G1628" s="1" t="s">
        <v>850</v>
      </c>
      <c r="H1628" s="1" t="s">
        <v>831</v>
      </c>
      <c r="I1628" s="1" t="s">
        <v>822</v>
      </c>
    </row>
    <row r="1629" spans="1:9" x14ac:dyDescent="0.25">
      <c r="A1629" s="1" t="s">
        <v>1747</v>
      </c>
      <c r="B1629" s="1" t="s">
        <v>912</v>
      </c>
      <c r="C1629" s="1" t="s">
        <v>848</v>
      </c>
      <c r="D1629" s="1" t="s">
        <v>841</v>
      </c>
      <c r="E1629" s="1" t="s">
        <v>888</v>
      </c>
      <c r="F1629" s="1" t="s">
        <v>869</v>
      </c>
      <c r="G1629" s="1" t="s">
        <v>836</v>
      </c>
      <c r="H1629" s="1" t="s">
        <v>840</v>
      </c>
      <c r="I1629" s="1" t="s">
        <v>823</v>
      </c>
    </row>
    <row r="1630" spans="1:9" x14ac:dyDescent="0.25">
      <c r="A1630" s="1" t="s">
        <v>1821</v>
      </c>
      <c r="B1630" s="1" t="s">
        <v>913</v>
      </c>
      <c r="C1630" s="1" t="s">
        <v>841</v>
      </c>
      <c r="D1630" s="1" t="s">
        <v>830</v>
      </c>
      <c r="E1630" s="1" t="s">
        <v>891</v>
      </c>
      <c r="F1630" s="1" t="s">
        <v>884</v>
      </c>
      <c r="G1630" s="1" t="s">
        <v>843</v>
      </c>
      <c r="H1630" s="1" t="s">
        <v>823</v>
      </c>
      <c r="I1630" s="1" t="s">
        <v>980</v>
      </c>
    </row>
    <row r="1631" spans="1:9" x14ac:dyDescent="0.25">
      <c r="A1631" s="1" t="s">
        <v>1883</v>
      </c>
      <c r="B1631" s="1" t="s">
        <v>914</v>
      </c>
      <c r="C1631" s="1" t="s">
        <v>865</v>
      </c>
      <c r="D1631" s="1" t="s">
        <v>846</v>
      </c>
      <c r="E1631" s="1" t="s">
        <v>922</v>
      </c>
      <c r="F1631" s="1" t="s">
        <v>965</v>
      </c>
      <c r="G1631" s="1" t="s">
        <v>838</v>
      </c>
      <c r="H1631" s="1" t="s">
        <v>856</v>
      </c>
      <c r="I1631" s="1" t="s">
        <v>837</v>
      </c>
    </row>
    <row r="1632" spans="1:9" x14ac:dyDescent="0.25">
      <c r="A1632" s="1" t="s">
        <v>1943</v>
      </c>
      <c r="B1632" s="1" t="s">
        <v>916</v>
      </c>
      <c r="C1632" s="1" t="s">
        <v>834</v>
      </c>
      <c r="D1632" s="1" t="s">
        <v>853</v>
      </c>
      <c r="E1632" s="1" t="s">
        <v>892</v>
      </c>
      <c r="F1632" s="1" t="s">
        <v>905</v>
      </c>
      <c r="G1632" s="1" t="s">
        <v>831</v>
      </c>
      <c r="H1632" s="1" t="s">
        <v>847</v>
      </c>
      <c r="I1632" s="1" t="s">
        <v>828</v>
      </c>
    </row>
    <row r="1633" spans="1:9" x14ac:dyDescent="0.25">
      <c r="A1633" s="1" t="s">
        <v>1999</v>
      </c>
      <c r="B1633" s="1" t="s">
        <v>917</v>
      </c>
      <c r="C1633" s="1" t="s">
        <v>1105</v>
      </c>
      <c r="D1633" s="1" t="s">
        <v>1004</v>
      </c>
      <c r="E1633" s="1" t="s">
        <v>1106</v>
      </c>
      <c r="F1633" s="1" t="s">
        <v>1107</v>
      </c>
      <c r="G1633" s="1" t="s">
        <v>1056</v>
      </c>
      <c r="H1633" s="1" t="s">
        <v>964</v>
      </c>
      <c r="I1633" s="1" t="s">
        <v>1062</v>
      </c>
    </row>
    <row r="1634" spans="1:9" x14ac:dyDescent="0.25">
      <c r="A1634" s="1" t="s">
        <v>1272</v>
      </c>
      <c r="B1634" s="1" t="s">
        <v>924</v>
      </c>
      <c r="C1634" s="1" t="s">
        <v>963</v>
      </c>
      <c r="D1634" s="1" t="s">
        <v>856</v>
      </c>
      <c r="E1634" s="1" t="s">
        <v>1005</v>
      </c>
      <c r="F1634" s="1" t="s">
        <v>922</v>
      </c>
      <c r="G1634" s="1" t="s">
        <v>884</v>
      </c>
      <c r="H1634" s="1" t="s">
        <v>35</v>
      </c>
      <c r="I1634" s="1" t="s">
        <v>836</v>
      </c>
    </row>
    <row r="1635" spans="1:9" x14ac:dyDescent="0.25">
      <c r="A1635" s="1" t="s">
        <v>1400</v>
      </c>
      <c r="B1635" s="1" t="s">
        <v>926</v>
      </c>
      <c r="C1635" s="1" t="s">
        <v>1002</v>
      </c>
      <c r="D1635" s="1" t="s">
        <v>969</v>
      </c>
      <c r="E1635" s="1" t="s">
        <v>1035</v>
      </c>
      <c r="F1635" s="1" t="s">
        <v>1006</v>
      </c>
      <c r="G1635" s="1" t="s">
        <v>858</v>
      </c>
      <c r="H1635" s="1" t="s">
        <v>1012</v>
      </c>
      <c r="I1635" s="1" t="s">
        <v>962</v>
      </c>
    </row>
    <row r="1636" spans="1:9" x14ac:dyDescent="0.25">
      <c r="A1636" s="1" t="s">
        <v>1497</v>
      </c>
      <c r="B1636" s="1" t="s">
        <v>929</v>
      </c>
      <c r="C1636" s="1" t="s">
        <v>848</v>
      </c>
      <c r="D1636" s="1" t="s">
        <v>841</v>
      </c>
      <c r="E1636" s="1" t="s">
        <v>888</v>
      </c>
      <c r="F1636" s="1" t="s">
        <v>869</v>
      </c>
      <c r="G1636" s="1" t="s">
        <v>836</v>
      </c>
      <c r="H1636" s="1" t="s">
        <v>840</v>
      </c>
      <c r="I1636" s="1" t="s">
        <v>823</v>
      </c>
    </row>
    <row r="1637" spans="1:9" x14ac:dyDescent="0.25">
      <c r="A1637" s="1" t="s">
        <v>1585</v>
      </c>
      <c r="B1637" s="1" t="s">
        <v>930</v>
      </c>
      <c r="C1637" s="1" t="s">
        <v>905</v>
      </c>
      <c r="D1637" s="1" t="s">
        <v>876</v>
      </c>
      <c r="E1637" s="1" t="s">
        <v>992</v>
      </c>
      <c r="F1637" s="1" t="s">
        <v>918</v>
      </c>
      <c r="G1637" s="1" t="s">
        <v>856</v>
      </c>
      <c r="H1637" s="1" t="s">
        <v>848</v>
      </c>
      <c r="I1637" s="1" t="s">
        <v>841</v>
      </c>
    </row>
    <row r="1638" spans="1:9" x14ac:dyDescent="0.25">
      <c r="A1638" s="1" t="s">
        <v>1665</v>
      </c>
      <c r="B1638" s="1" t="s">
        <v>931</v>
      </c>
      <c r="C1638" s="1" t="s">
        <v>876</v>
      </c>
      <c r="D1638" s="1" t="s">
        <v>850</v>
      </c>
      <c r="E1638" s="1" t="s">
        <v>869</v>
      </c>
      <c r="F1638" s="1" t="s">
        <v>907</v>
      </c>
      <c r="G1638" s="1" t="s">
        <v>837</v>
      </c>
      <c r="H1638" s="1" t="s">
        <v>841</v>
      </c>
      <c r="I1638" s="1" t="s">
        <v>830</v>
      </c>
    </row>
    <row r="1639" spans="1:9" x14ac:dyDescent="0.25">
      <c r="A1639" s="1" t="s">
        <v>1748</v>
      </c>
      <c r="B1639" s="1" t="s">
        <v>932</v>
      </c>
      <c r="C1639" s="1" t="s">
        <v>868</v>
      </c>
      <c r="D1639" s="1" t="s">
        <v>839</v>
      </c>
      <c r="E1639" s="1" t="s">
        <v>968</v>
      </c>
      <c r="F1639" s="1" t="s">
        <v>919</v>
      </c>
      <c r="G1639" s="1" t="s">
        <v>857</v>
      </c>
      <c r="H1639" s="1" t="s">
        <v>887</v>
      </c>
      <c r="I1639" s="1" t="s">
        <v>847</v>
      </c>
    </row>
    <row r="1640" spans="1:9" x14ac:dyDescent="0.25">
      <c r="A1640" s="1" t="s">
        <v>1822</v>
      </c>
      <c r="B1640" s="1" t="s">
        <v>933</v>
      </c>
      <c r="C1640" s="1" t="s">
        <v>840</v>
      </c>
      <c r="D1640" s="1" t="s">
        <v>832</v>
      </c>
      <c r="E1640" s="1" t="s">
        <v>960</v>
      </c>
      <c r="F1640" s="1" t="s">
        <v>943</v>
      </c>
      <c r="G1640" s="1" t="s">
        <v>853</v>
      </c>
      <c r="H1640" s="1" t="s">
        <v>843</v>
      </c>
      <c r="I1640" s="1" t="s">
        <v>827</v>
      </c>
    </row>
    <row r="1641" spans="1:9" x14ac:dyDescent="0.25">
      <c r="A1641" s="1" t="s">
        <v>1884</v>
      </c>
      <c r="B1641" s="1" t="s">
        <v>934</v>
      </c>
      <c r="C1641" s="1" t="s">
        <v>848</v>
      </c>
      <c r="D1641" s="1" t="s">
        <v>841</v>
      </c>
      <c r="E1641" s="1" t="s">
        <v>888</v>
      </c>
      <c r="F1641" s="1" t="s">
        <v>869</v>
      </c>
      <c r="G1641" s="1" t="s">
        <v>836</v>
      </c>
      <c r="H1641" s="1" t="s">
        <v>840</v>
      </c>
      <c r="I1641" s="1" t="s">
        <v>823</v>
      </c>
    </row>
    <row r="1642" spans="1:9" x14ac:dyDescent="0.25">
      <c r="A1642" s="1" t="s">
        <v>1944</v>
      </c>
      <c r="B1642" s="1" t="s">
        <v>935</v>
      </c>
      <c r="C1642" s="1" t="s">
        <v>834</v>
      </c>
      <c r="D1642" s="1" t="s">
        <v>853</v>
      </c>
      <c r="E1642" s="1" t="s">
        <v>892</v>
      </c>
      <c r="F1642" s="1" t="s">
        <v>905</v>
      </c>
      <c r="G1642" s="1" t="s">
        <v>831</v>
      </c>
      <c r="H1642" s="1" t="s">
        <v>847</v>
      </c>
      <c r="I1642" s="1" t="s">
        <v>828</v>
      </c>
    </row>
    <row r="1643" spans="1:9" x14ac:dyDescent="0.25">
      <c r="A1643" s="1" t="s">
        <v>2000</v>
      </c>
      <c r="B1643" s="1" t="s">
        <v>936</v>
      </c>
      <c r="C1643" s="1" t="s">
        <v>840</v>
      </c>
      <c r="D1643" s="1" t="s">
        <v>832</v>
      </c>
      <c r="E1643" s="1" t="s">
        <v>999</v>
      </c>
      <c r="F1643" s="1" t="s">
        <v>888</v>
      </c>
      <c r="G1643" s="1" t="s">
        <v>841</v>
      </c>
      <c r="H1643" s="1" t="s">
        <v>835</v>
      </c>
      <c r="I1643" s="1" t="s">
        <v>822</v>
      </c>
    </row>
    <row r="1644" spans="1:9" x14ac:dyDescent="0.25">
      <c r="A1644" s="1" t="s">
        <v>1273</v>
      </c>
      <c r="B1644" s="1" t="s">
        <v>937</v>
      </c>
      <c r="C1644" s="1" t="s">
        <v>868</v>
      </c>
      <c r="D1644" s="1" t="s">
        <v>839</v>
      </c>
      <c r="E1644" s="1" t="s">
        <v>968</v>
      </c>
      <c r="F1644" s="1" t="s">
        <v>919</v>
      </c>
      <c r="G1644" s="1" t="s">
        <v>857</v>
      </c>
      <c r="H1644" s="1" t="s">
        <v>887</v>
      </c>
      <c r="I1644" s="1" t="s">
        <v>847</v>
      </c>
    </row>
    <row r="1645" spans="1:9" x14ac:dyDescent="0.25">
      <c r="A1645" s="1" t="s">
        <v>1401</v>
      </c>
      <c r="B1645" s="1" t="s">
        <v>938</v>
      </c>
      <c r="C1645" s="1" t="s">
        <v>887</v>
      </c>
      <c r="D1645" s="1" t="s">
        <v>847</v>
      </c>
      <c r="E1645" s="1" t="s">
        <v>907</v>
      </c>
      <c r="F1645" s="1" t="s">
        <v>904</v>
      </c>
      <c r="G1645" s="1" t="s">
        <v>835</v>
      </c>
      <c r="H1645" s="1" t="s">
        <v>850</v>
      </c>
      <c r="I1645" s="1" t="s">
        <v>821</v>
      </c>
    </row>
    <row r="1646" spans="1:9" x14ac:dyDescent="0.25">
      <c r="A1646" s="1" t="s">
        <v>1498</v>
      </c>
      <c r="B1646" s="1" t="s">
        <v>939</v>
      </c>
      <c r="C1646" s="1" t="s">
        <v>859</v>
      </c>
      <c r="D1646" s="1" t="s">
        <v>834</v>
      </c>
      <c r="E1646" s="1" t="s">
        <v>927</v>
      </c>
      <c r="F1646" s="1" t="s">
        <v>999</v>
      </c>
      <c r="G1646" s="1" t="s">
        <v>887</v>
      </c>
      <c r="H1646" s="1" t="s">
        <v>871</v>
      </c>
      <c r="I1646" s="1" t="s">
        <v>845</v>
      </c>
    </row>
    <row r="1647" spans="1:9" x14ac:dyDescent="0.25">
      <c r="A1647" s="1" t="s">
        <v>1586</v>
      </c>
      <c r="B1647" s="1" t="s">
        <v>940</v>
      </c>
      <c r="C1647" s="1" t="s">
        <v>35</v>
      </c>
      <c r="D1647" s="1" t="s">
        <v>840</v>
      </c>
      <c r="E1647" s="1" t="s">
        <v>919</v>
      </c>
      <c r="F1647" s="1" t="s">
        <v>889</v>
      </c>
      <c r="G1647" s="1" t="s">
        <v>871</v>
      </c>
      <c r="H1647" s="1" t="s">
        <v>834</v>
      </c>
      <c r="I1647" s="1" t="s">
        <v>853</v>
      </c>
    </row>
    <row r="1648" spans="1:9" x14ac:dyDescent="0.25">
      <c r="A1648" s="1" t="s">
        <v>1666</v>
      </c>
      <c r="B1648" s="1" t="s">
        <v>941</v>
      </c>
      <c r="C1648" s="1" t="s">
        <v>35</v>
      </c>
      <c r="D1648" s="1" t="s">
        <v>840</v>
      </c>
      <c r="E1648" s="1" t="s">
        <v>919</v>
      </c>
      <c r="F1648" s="1" t="s">
        <v>889</v>
      </c>
      <c r="G1648" s="1" t="s">
        <v>871</v>
      </c>
      <c r="H1648" s="1" t="s">
        <v>834</v>
      </c>
      <c r="I1648" s="1" t="s">
        <v>853</v>
      </c>
    </row>
    <row r="1649" spans="1:9" x14ac:dyDescent="0.25">
      <c r="A1649" s="1" t="s">
        <v>1749</v>
      </c>
      <c r="B1649" s="1" t="s">
        <v>942</v>
      </c>
      <c r="C1649" s="1" t="s">
        <v>976</v>
      </c>
      <c r="D1649" s="1" t="s">
        <v>1048</v>
      </c>
      <c r="E1649" s="1" t="s">
        <v>1108</v>
      </c>
      <c r="F1649" s="1" t="s">
        <v>1007</v>
      </c>
      <c r="G1649" s="1" t="s">
        <v>1063</v>
      </c>
      <c r="H1649" s="1" t="s">
        <v>1028</v>
      </c>
      <c r="I1649" s="1" t="s">
        <v>1055</v>
      </c>
    </row>
    <row r="1650" spans="1:9" x14ac:dyDescent="0.25">
      <c r="A1650" s="1" t="s">
        <v>1823</v>
      </c>
      <c r="B1650" s="1" t="s">
        <v>946</v>
      </c>
      <c r="C1650" s="1" t="s">
        <v>905</v>
      </c>
      <c r="D1650" s="1" t="s">
        <v>876</v>
      </c>
      <c r="E1650" s="1" t="s">
        <v>1064</v>
      </c>
      <c r="F1650" s="1" t="s">
        <v>1029</v>
      </c>
      <c r="G1650" s="1" t="s">
        <v>884</v>
      </c>
      <c r="H1650" s="1" t="s">
        <v>859</v>
      </c>
      <c r="I1650" s="1" t="s">
        <v>840</v>
      </c>
    </row>
    <row r="1651" spans="1:9" x14ac:dyDescent="0.25">
      <c r="A1651" s="1" t="s">
        <v>1885</v>
      </c>
      <c r="B1651" s="1" t="s">
        <v>947</v>
      </c>
      <c r="C1651" s="1" t="s">
        <v>834</v>
      </c>
      <c r="D1651" s="1" t="s">
        <v>853</v>
      </c>
      <c r="E1651" s="1" t="s">
        <v>892</v>
      </c>
      <c r="F1651" s="1" t="s">
        <v>905</v>
      </c>
      <c r="G1651" s="1" t="s">
        <v>831</v>
      </c>
      <c r="H1651" s="1" t="s">
        <v>847</v>
      </c>
      <c r="I1651" s="1" t="s">
        <v>828</v>
      </c>
    </row>
    <row r="1652" spans="1:9" x14ac:dyDescent="0.25">
      <c r="A1652" s="1" t="s">
        <v>1945</v>
      </c>
      <c r="B1652" s="1" t="s">
        <v>948</v>
      </c>
      <c r="C1652" s="1" t="s">
        <v>838</v>
      </c>
      <c r="D1652" s="1" t="s">
        <v>837</v>
      </c>
      <c r="E1652" s="1" t="s">
        <v>962</v>
      </c>
      <c r="F1652" s="1" t="s">
        <v>867</v>
      </c>
      <c r="G1652" s="1" t="s">
        <v>834</v>
      </c>
      <c r="H1652" s="1" t="s">
        <v>836</v>
      </c>
      <c r="I1652" s="1" t="s">
        <v>843</v>
      </c>
    </row>
    <row r="1653" spans="1:9" x14ac:dyDescent="0.25">
      <c r="A1653" s="1" t="s">
        <v>2001</v>
      </c>
      <c r="B1653" s="1" t="s">
        <v>949</v>
      </c>
      <c r="C1653" s="1" t="s">
        <v>846</v>
      </c>
      <c r="D1653" s="1" t="s">
        <v>835</v>
      </c>
      <c r="E1653" s="1" t="s">
        <v>867</v>
      </c>
      <c r="F1653" s="1" t="s">
        <v>907</v>
      </c>
      <c r="G1653" s="1" t="s">
        <v>840</v>
      </c>
      <c r="H1653" s="1" t="s">
        <v>837</v>
      </c>
      <c r="I1653" s="1" t="s">
        <v>830</v>
      </c>
    </row>
    <row r="1654" spans="1:9" x14ac:dyDescent="0.25">
      <c r="A1654" s="1" t="s">
        <v>1274</v>
      </c>
      <c r="B1654" s="1" t="s">
        <v>950</v>
      </c>
      <c r="C1654" s="1" t="s">
        <v>865</v>
      </c>
      <c r="D1654" s="1" t="s">
        <v>846</v>
      </c>
      <c r="E1654" s="1" t="s">
        <v>1012</v>
      </c>
      <c r="F1654" s="1" t="s">
        <v>1005</v>
      </c>
      <c r="G1654" s="1" t="s">
        <v>884</v>
      </c>
      <c r="H1654" s="1" t="s">
        <v>35</v>
      </c>
      <c r="I1654" s="1" t="s">
        <v>840</v>
      </c>
    </row>
    <row r="1655" spans="1:9" x14ac:dyDescent="0.25">
      <c r="A1655" s="1" t="s">
        <v>1402</v>
      </c>
      <c r="B1655" s="1" t="s">
        <v>951</v>
      </c>
      <c r="C1655" s="1" t="s">
        <v>848</v>
      </c>
      <c r="D1655" s="1" t="s">
        <v>841</v>
      </c>
      <c r="E1655" s="1" t="s">
        <v>888</v>
      </c>
      <c r="F1655" s="1" t="s">
        <v>869</v>
      </c>
      <c r="G1655" s="1" t="s">
        <v>836</v>
      </c>
      <c r="H1655" s="1" t="s">
        <v>840</v>
      </c>
      <c r="I1655" s="1" t="s">
        <v>823</v>
      </c>
    </row>
    <row r="1656" spans="1:9" x14ac:dyDescent="0.25">
      <c r="A1656" s="1" t="s">
        <v>1499</v>
      </c>
      <c r="B1656" s="1" t="s">
        <v>952</v>
      </c>
      <c r="C1656" s="1" t="s">
        <v>905</v>
      </c>
      <c r="D1656" s="1" t="s">
        <v>876</v>
      </c>
      <c r="E1656" s="1" t="s">
        <v>1029</v>
      </c>
      <c r="F1656" s="1" t="s">
        <v>921</v>
      </c>
      <c r="G1656" s="1" t="s">
        <v>859</v>
      </c>
      <c r="H1656" s="1" t="s">
        <v>838</v>
      </c>
      <c r="I1656" s="1" t="s">
        <v>837</v>
      </c>
    </row>
    <row r="1657" spans="1:9" x14ac:dyDescent="0.25">
      <c r="A1657" s="1" t="s">
        <v>1587</v>
      </c>
      <c r="B1657" s="1" t="s">
        <v>953</v>
      </c>
      <c r="C1657" s="1" t="s">
        <v>846</v>
      </c>
      <c r="D1657" s="1" t="s">
        <v>835</v>
      </c>
      <c r="E1657" s="1" t="s">
        <v>867</v>
      </c>
      <c r="F1657" s="1" t="s">
        <v>907</v>
      </c>
      <c r="G1657" s="1" t="s">
        <v>840</v>
      </c>
      <c r="H1657" s="1" t="s">
        <v>837</v>
      </c>
      <c r="I1657" s="1" t="s">
        <v>830</v>
      </c>
    </row>
    <row r="1658" spans="1:9" x14ac:dyDescent="0.25">
      <c r="A1658" s="1" t="s">
        <v>1667</v>
      </c>
      <c r="B1658" s="1" t="s">
        <v>954</v>
      </c>
      <c r="C1658" s="1" t="s">
        <v>887</v>
      </c>
      <c r="D1658" s="1" t="s">
        <v>847</v>
      </c>
      <c r="E1658" s="1" t="s">
        <v>907</v>
      </c>
      <c r="F1658" s="1" t="s">
        <v>904</v>
      </c>
      <c r="G1658" s="1" t="s">
        <v>835</v>
      </c>
      <c r="H1658" s="1" t="s">
        <v>850</v>
      </c>
      <c r="I1658" s="1" t="s">
        <v>821</v>
      </c>
    </row>
    <row r="1659" spans="1:9" x14ac:dyDescent="0.25">
      <c r="A1659" s="1" t="s">
        <v>1750</v>
      </c>
      <c r="B1659" s="1" t="s">
        <v>955</v>
      </c>
      <c r="C1659" s="1" t="s">
        <v>865</v>
      </c>
      <c r="D1659" s="1" t="s">
        <v>846</v>
      </c>
      <c r="E1659" s="1" t="s">
        <v>1017</v>
      </c>
      <c r="F1659" s="1" t="s">
        <v>1040</v>
      </c>
      <c r="G1659" s="1" t="s">
        <v>905</v>
      </c>
      <c r="H1659" s="1" t="s">
        <v>891</v>
      </c>
      <c r="I1659" s="1" t="s">
        <v>839</v>
      </c>
    </row>
    <row r="1660" spans="1:9" x14ac:dyDescent="0.25">
      <c r="A1660" s="1" t="s">
        <v>1824</v>
      </c>
      <c r="B1660" s="1" t="s">
        <v>956</v>
      </c>
      <c r="C1660" s="1" t="s">
        <v>840</v>
      </c>
      <c r="D1660" s="1" t="s">
        <v>832</v>
      </c>
      <c r="E1660" s="1" t="s">
        <v>960</v>
      </c>
      <c r="F1660" s="1" t="s">
        <v>943</v>
      </c>
      <c r="G1660" s="1" t="s">
        <v>853</v>
      </c>
      <c r="H1660" s="1" t="s">
        <v>843</v>
      </c>
      <c r="I1660" s="1" t="s">
        <v>827</v>
      </c>
    </row>
    <row r="1661" spans="1:9" x14ac:dyDescent="0.25">
      <c r="A1661" s="1" t="s">
        <v>1886</v>
      </c>
      <c r="B1661" s="1" t="s">
        <v>925</v>
      </c>
      <c r="C1661" s="1" t="s">
        <v>868</v>
      </c>
      <c r="D1661" s="1" t="s">
        <v>839</v>
      </c>
      <c r="E1661" s="1" t="s">
        <v>968</v>
      </c>
      <c r="F1661" s="1" t="s">
        <v>919</v>
      </c>
      <c r="G1661" s="1" t="s">
        <v>857</v>
      </c>
      <c r="H1661" s="1" t="s">
        <v>887</v>
      </c>
      <c r="I1661" s="1" t="s">
        <v>847</v>
      </c>
    </row>
    <row r="1662" spans="1:9" x14ac:dyDescent="0.25">
      <c r="A1662" s="1" t="s">
        <v>1946</v>
      </c>
      <c r="B1662" s="1" t="s">
        <v>915</v>
      </c>
      <c r="C1662" s="1" t="s">
        <v>905</v>
      </c>
      <c r="D1662" s="1" t="s">
        <v>876</v>
      </c>
      <c r="E1662" s="1" t="s">
        <v>1064</v>
      </c>
      <c r="F1662" s="1" t="s">
        <v>1029</v>
      </c>
      <c r="G1662" s="1" t="s">
        <v>884</v>
      </c>
      <c r="H1662" s="1" t="s">
        <v>859</v>
      </c>
      <c r="I1662" s="1" t="s">
        <v>840</v>
      </c>
    </row>
    <row r="1663" spans="1:9" x14ac:dyDescent="0.25">
      <c r="A1663" s="1" t="s">
        <v>2002</v>
      </c>
      <c r="B1663" s="1" t="s">
        <v>957</v>
      </c>
      <c r="C1663" s="1" t="s">
        <v>962</v>
      </c>
      <c r="D1663" s="1" t="s">
        <v>960</v>
      </c>
      <c r="E1663" s="1" t="s">
        <v>979</v>
      </c>
      <c r="F1663" s="1" t="s">
        <v>908</v>
      </c>
      <c r="G1663" s="1" t="s">
        <v>869</v>
      </c>
      <c r="H1663" s="1" t="s">
        <v>907</v>
      </c>
      <c r="I1663" s="1" t="s">
        <v>838</v>
      </c>
    </row>
    <row r="1664" spans="1:9" x14ac:dyDescent="0.25">
      <c r="A1664" s="1" t="s">
        <v>1275</v>
      </c>
      <c r="B1664" s="1" t="s">
        <v>958</v>
      </c>
      <c r="C1664" s="1" t="s">
        <v>976</v>
      </c>
      <c r="D1664" s="1" t="s">
        <v>1048</v>
      </c>
      <c r="E1664" s="1" t="s">
        <v>976</v>
      </c>
      <c r="F1664" s="1" t="s">
        <v>254</v>
      </c>
      <c r="G1664" s="1" t="s">
        <v>1024</v>
      </c>
      <c r="H1664" s="1" t="s">
        <v>908</v>
      </c>
      <c r="I1664" s="1" t="s">
        <v>860</v>
      </c>
    </row>
    <row r="1665" spans="1:15" x14ac:dyDescent="0.25">
      <c r="A1665" s="1" t="s">
        <v>1403</v>
      </c>
      <c r="B1665" s="1" t="s">
        <v>1212</v>
      </c>
      <c r="C1665" s="1" t="s">
        <v>928</v>
      </c>
      <c r="D1665" s="1" t="s">
        <v>892</v>
      </c>
      <c r="E1665" s="1" t="s">
        <v>928</v>
      </c>
      <c r="F1665" s="1" t="s">
        <v>919</v>
      </c>
      <c r="G1665" s="1" t="s">
        <v>884</v>
      </c>
      <c r="H1665" s="1" t="s">
        <v>859</v>
      </c>
      <c r="I1665" s="1" t="s">
        <v>887</v>
      </c>
    </row>
    <row r="1666" spans="1:15" x14ac:dyDescent="0.25">
      <c r="A1666" s="1" t="s">
        <v>1500</v>
      </c>
      <c r="B1666" s="1" t="s">
        <v>961</v>
      </c>
      <c r="C1666" s="1" t="s">
        <v>1076</v>
      </c>
      <c r="D1666" s="1" t="s">
        <v>1098</v>
      </c>
      <c r="E1666" s="1" t="s">
        <v>1109</v>
      </c>
      <c r="F1666" s="1" t="s">
        <v>1110</v>
      </c>
      <c r="G1666" s="1" t="s">
        <v>257</v>
      </c>
      <c r="H1666" s="1" t="s">
        <v>1111</v>
      </c>
      <c r="I1666" s="1" t="s">
        <v>1045</v>
      </c>
    </row>
    <row r="1667" spans="1:15" x14ac:dyDescent="0.25">
      <c r="A1667" s="1" t="s">
        <v>1588</v>
      </c>
      <c r="B1667" s="1" t="s">
        <v>967</v>
      </c>
      <c r="C1667" s="1" t="s">
        <v>1066</v>
      </c>
      <c r="D1667" s="1" t="s">
        <v>965</v>
      </c>
      <c r="E1667" s="1" t="s">
        <v>1066</v>
      </c>
      <c r="F1667" s="1" t="s">
        <v>858</v>
      </c>
      <c r="G1667" s="1" t="s">
        <v>889</v>
      </c>
      <c r="H1667" s="1" t="s">
        <v>888</v>
      </c>
      <c r="I1667" s="1" t="s">
        <v>892</v>
      </c>
    </row>
    <row r="1668" spans="1:15" x14ac:dyDescent="0.25">
      <c r="A1668" s="1" t="s">
        <v>1668</v>
      </c>
      <c r="B1668" s="1" t="s">
        <v>970</v>
      </c>
      <c r="C1668" s="1" t="s">
        <v>838</v>
      </c>
      <c r="D1668" s="1" t="s">
        <v>840</v>
      </c>
      <c r="E1668" s="1" t="s">
        <v>884</v>
      </c>
      <c r="F1668" s="1" t="s">
        <v>859</v>
      </c>
      <c r="G1668" s="1" t="s">
        <v>831</v>
      </c>
      <c r="H1668" s="1" t="s">
        <v>831</v>
      </c>
      <c r="I1668" s="1" t="s">
        <v>830</v>
      </c>
    </row>
    <row r="1669" spans="1:15" x14ac:dyDescent="0.25">
      <c r="A1669" s="1" t="s">
        <v>1751</v>
      </c>
      <c r="B1669" s="1" t="s">
        <v>971</v>
      </c>
      <c r="C1669" s="1" t="s">
        <v>838</v>
      </c>
      <c r="D1669" s="1" t="s">
        <v>840</v>
      </c>
      <c r="E1669" s="1" t="s">
        <v>884</v>
      </c>
      <c r="F1669" s="1" t="s">
        <v>859</v>
      </c>
      <c r="G1669" s="1" t="s">
        <v>831</v>
      </c>
      <c r="H1669" s="1" t="s">
        <v>831</v>
      </c>
      <c r="I1669" s="1" t="s">
        <v>830</v>
      </c>
    </row>
    <row r="1671" spans="1:15" x14ac:dyDescent="0.25">
      <c r="A1671" s="1" t="s">
        <v>124</v>
      </c>
      <c r="B1671" s="1" t="s">
        <v>386</v>
      </c>
      <c r="C1671" s="1" t="s">
        <v>812</v>
      </c>
    </row>
    <row r="1672" spans="1:15" x14ac:dyDescent="0.25">
      <c r="A1672" s="1" t="s">
        <v>1121</v>
      </c>
      <c r="B1672" s="1" t="s">
        <v>1121</v>
      </c>
      <c r="C1672" s="1">
        <v>23</v>
      </c>
      <c r="D1672" s="1">
        <v>24</v>
      </c>
      <c r="E1672" s="1">
        <v>25</v>
      </c>
      <c r="F1672" s="1">
        <v>26</v>
      </c>
      <c r="G1672" s="1">
        <v>27</v>
      </c>
      <c r="H1672" s="1">
        <v>28</v>
      </c>
      <c r="I1672" s="1">
        <v>29</v>
      </c>
      <c r="J1672" s="1">
        <v>30</v>
      </c>
      <c r="K1672" s="1">
        <v>31</v>
      </c>
      <c r="L1672" s="1">
        <v>32</v>
      </c>
      <c r="M1672" s="1">
        <v>33</v>
      </c>
      <c r="N1672" s="1">
        <v>34</v>
      </c>
      <c r="O1672" s="1">
        <v>35</v>
      </c>
    </row>
    <row r="1673" spans="1:15" x14ac:dyDescent="0.25">
      <c r="A1673" s="1" t="s">
        <v>1121</v>
      </c>
      <c r="B1673" s="1" t="s">
        <v>1121</v>
      </c>
      <c r="C1673" s="1" t="s">
        <v>813</v>
      </c>
    </row>
    <row r="1674" spans="1:15" x14ac:dyDescent="0.25">
      <c r="A1674" s="1" t="s">
        <v>1121</v>
      </c>
      <c r="B1674" s="1" t="s">
        <v>1121</v>
      </c>
      <c r="C1674" s="1" t="s">
        <v>972</v>
      </c>
      <c r="D1674" s="1" t="s">
        <v>972</v>
      </c>
      <c r="E1674" s="1" t="s">
        <v>1103</v>
      </c>
      <c r="F1674" s="1" t="s">
        <v>1213</v>
      </c>
    </row>
    <row r="1675" spans="1:15" x14ac:dyDescent="0.25">
      <c r="A1675" s="1" t="s">
        <v>1121</v>
      </c>
      <c r="B1675" s="1" t="s">
        <v>1121</v>
      </c>
      <c r="C1675" s="1" t="s">
        <v>1112</v>
      </c>
      <c r="D1675" s="1" t="s">
        <v>1113</v>
      </c>
      <c r="E1675" s="1" t="s">
        <v>1112</v>
      </c>
      <c r="F1675" s="1" t="s">
        <v>1121</v>
      </c>
    </row>
    <row r="1676" spans="1:15" x14ac:dyDescent="0.25">
      <c r="A1676" s="1" t="s">
        <v>1121</v>
      </c>
      <c r="B1676" s="1" t="s">
        <v>1121</v>
      </c>
      <c r="C1676" s="1" t="s">
        <v>5</v>
      </c>
    </row>
    <row r="1677" spans="1:15" x14ac:dyDescent="0.25">
      <c r="A1677" s="1" t="s">
        <v>1121</v>
      </c>
      <c r="B1677" s="1" t="s">
        <v>1121</v>
      </c>
      <c r="C1677" s="1" t="s">
        <v>603</v>
      </c>
      <c r="D1677" s="1">
        <v>220</v>
      </c>
      <c r="E1677" s="1">
        <v>330</v>
      </c>
      <c r="F1677" s="1">
        <v>500</v>
      </c>
      <c r="G1677" s="1" t="s">
        <v>603</v>
      </c>
      <c r="H1677" s="1">
        <v>220</v>
      </c>
      <c r="I1677" s="1">
        <v>330</v>
      </c>
      <c r="J1677" s="1">
        <v>500</v>
      </c>
      <c r="K1677" s="1" t="s">
        <v>603</v>
      </c>
      <c r="L1677" s="1">
        <v>220</v>
      </c>
      <c r="M1677" s="1">
        <v>330</v>
      </c>
      <c r="N1677" s="1">
        <v>500</v>
      </c>
      <c r="O1677" s="1" t="s">
        <v>1214</v>
      </c>
    </row>
    <row r="1678" spans="1:15" x14ac:dyDescent="0.25">
      <c r="A1678" s="1" t="s">
        <v>1395</v>
      </c>
      <c r="B1678" s="1" t="s">
        <v>820</v>
      </c>
      <c r="C1678" s="1" t="s">
        <v>928</v>
      </c>
      <c r="D1678" s="1" t="s">
        <v>876</v>
      </c>
      <c r="E1678" s="1" t="s">
        <v>857</v>
      </c>
      <c r="F1678" s="1" t="s">
        <v>841</v>
      </c>
      <c r="G1678" s="1" t="s">
        <v>892</v>
      </c>
      <c r="H1678" s="1" t="s">
        <v>840</v>
      </c>
      <c r="I1678" s="1" t="s">
        <v>837</v>
      </c>
      <c r="J1678" s="1" t="s">
        <v>845</v>
      </c>
      <c r="K1678" s="1" t="s">
        <v>871</v>
      </c>
      <c r="L1678" s="1" t="s">
        <v>823</v>
      </c>
      <c r="M1678" s="1" t="s">
        <v>832</v>
      </c>
      <c r="N1678" s="1" t="s">
        <v>821</v>
      </c>
      <c r="O1678" s="1" t="s">
        <v>830</v>
      </c>
    </row>
    <row r="1679" spans="1:15" x14ac:dyDescent="0.25">
      <c r="A1679" s="1" t="s">
        <v>1492</v>
      </c>
      <c r="B1679" s="1" t="s">
        <v>829</v>
      </c>
      <c r="C1679" s="1" t="s">
        <v>869</v>
      </c>
      <c r="D1679" s="1" t="s">
        <v>840</v>
      </c>
      <c r="E1679" s="1" t="s">
        <v>837</v>
      </c>
      <c r="F1679" s="1" t="s">
        <v>853</v>
      </c>
      <c r="G1679" s="1" t="s">
        <v>884</v>
      </c>
      <c r="H1679" s="1" t="s">
        <v>845</v>
      </c>
      <c r="I1679" s="1" t="s">
        <v>845</v>
      </c>
      <c r="J1679" s="1" t="s">
        <v>824</v>
      </c>
      <c r="K1679" s="1" t="s">
        <v>837</v>
      </c>
      <c r="L1679" s="1" t="s">
        <v>822</v>
      </c>
      <c r="M1679" s="1" t="s">
        <v>822</v>
      </c>
      <c r="N1679" s="1" t="s">
        <v>980</v>
      </c>
      <c r="O1679" s="1" t="s">
        <v>824</v>
      </c>
    </row>
    <row r="1680" spans="1:15" x14ac:dyDescent="0.25">
      <c r="A1680" s="1" t="s">
        <v>1580</v>
      </c>
      <c r="B1680" s="1" t="s">
        <v>833</v>
      </c>
      <c r="C1680" s="1" t="s">
        <v>1012</v>
      </c>
      <c r="D1680" s="1" t="s">
        <v>891</v>
      </c>
      <c r="E1680" s="1" t="s">
        <v>943</v>
      </c>
      <c r="F1680" s="1" t="s">
        <v>876</v>
      </c>
      <c r="G1680" s="1" t="s">
        <v>919</v>
      </c>
      <c r="H1680" s="1" t="s">
        <v>848</v>
      </c>
      <c r="I1680" s="1" t="s">
        <v>846</v>
      </c>
      <c r="J1680" s="1" t="s">
        <v>836</v>
      </c>
      <c r="K1680" s="1" t="s">
        <v>859</v>
      </c>
      <c r="L1680" s="1" t="s">
        <v>835</v>
      </c>
      <c r="M1680" s="1" t="s">
        <v>850</v>
      </c>
      <c r="N1680" s="1" t="s">
        <v>853</v>
      </c>
      <c r="O1680" s="1" t="s">
        <v>832</v>
      </c>
    </row>
    <row r="1681" spans="1:15" x14ac:dyDescent="0.25">
      <c r="A1681" s="1" t="s">
        <v>1660</v>
      </c>
      <c r="B1681" s="1" t="s">
        <v>825</v>
      </c>
      <c r="C1681" s="1" t="s">
        <v>870</v>
      </c>
      <c r="D1681" s="1" t="s">
        <v>968</v>
      </c>
      <c r="E1681" s="1" t="s">
        <v>927</v>
      </c>
      <c r="F1681" s="1" t="s">
        <v>864</v>
      </c>
      <c r="G1681" s="1" t="s">
        <v>1066</v>
      </c>
      <c r="H1681" s="1" t="s">
        <v>1009</v>
      </c>
      <c r="I1681" s="1" t="s">
        <v>907</v>
      </c>
      <c r="J1681" s="1" t="s">
        <v>891</v>
      </c>
      <c r="K1681" s="1" t="s">
        <v>962</v>
      </c>
      <c r="L1681" s="1" t="s">
        <v>859</v>
      </c>
      <c r="M1681" s="1" t="s">
        <v>35</v>
      </c>
      <c r="N1681" s="1" t="s">
        <v>876</v>
      </c>
      <c r="O1681" s="1" t="s">
        <v>853</v>
      </c>
    </row>
    <row r="1682" spans="1:15" x14ac:dyDescent="0.25">
      <c r="A1682" s="1" t="s">
        <v>1743</v>
      </c>
      <c r="B1682" s="1" t="s">
        <v>842</v>
      </c>
      <c r="C1682" s="1" t="s">
        <v>858</v>
      </c>
      <c r="D1682" s="1" t="s">
        <v>865</v>
      </c>
      <c r="E1682" s="1" t="s">
        <v>905</v>
      </c>
      <c r="F1682" s="1" t="s">
        <v>856</v>
      </c>
      <c r="G1682" s="1" t="s">
        <v>968</v>
      </c>
      <c r="H1682" s="1" t="s">
        <v>35</v>
      </c>
      <c r="I1682" s="1" t="s">
        <v>838</v>
      </c>
      <c r="J1682" s="1" t="s">
        <v>887</v>
      </c>
      <c r="K1682" s="1" t="s">
        <v>943</v>
      </c>
      <c r="L1682" s="1" t="s">
        <v>836</v>
      </c>
      <c r="M1682" s="1" t="s">
        <v>840</v>
      </c>
      <c r="N1682" s="1" t="s">
        <v>850</v>
      </c>
      <c r="O1682" s="1" t="s">
        <v>823</v>
      </c>
    </row>
    <row r="1683" spans="1:15" x14ac:dyDescent="0.25">
      <c r="A1683" s="1" t="s">
        <v>1817</v>
      </c>
      <c r="B1683" s="1" t="s">
        <v>844</v>
      </c>
      <c r="C1683" s="1" t="s">
        <v>1055</v>
      </c>
      <c r="D1683" s="1" t="s">
        <v>889</v>
      </c>
      <c r="E1683" s="1" t="s">
        <v>888</v>
      </c>
      <c r="F1683" s="1" t="s">
        <v>905</v>
      </c>
      <c r="G1683" s="1" t="s">
        <v>1029</v>
      </c>
      <c r="H1683" s="1" t="s">
        <v>892</v>
      </c>
      <c r="I1683" s="1" t="s">
        <v>865</v>
      </c>
      <c r="J1683" s="1" t="s">
        <v>859</v>
      </c>
      <c r="K1683" s="1" t="s">
        <v>907</v>
      </c>
      <c r="L1683" s="1" t="s">
        <v>848</v>
      </c>
      <c r="M1683" s="1" t="s">
        <v>846</v>
      </c>
      <c r="N1683" s="1" t="s">
        <v>871</v>
      </c>
      <c r="O1683" s="1" t="s">
        <v>843</v>
      </c>
    </row>
    <row r="1684" spans="1:15" x14ac:dyDescent="0.25">
      <c r="A1684" s="1" t="s">
        <v>1879</v>
      </c>
      <c r="B1684" s="1" t="s">
        <v>849</v>
      </c>
      <c r="C1684" s="1" t="s">
        <v>1005</v>
      </c>
      <c r="D1684" s="1" t="s">
        <v>943</v>
      </c>
      <c r="E1684" s="1" t="s">
        <v>868</v>
      </c>
      <c r="F1684" s="1" t="s">
        <v>857</v>
      </c>
      <c r="G1684" s="1" t="s">
        <v>962</v>
      </c>
      <c r="H1684" s="1" t="s">
        <v>846</v>
      </c>
      <c r="I1684" s="1" t="s">
        <v>876</v>
      </c>
      <c r="J1684" s="1" t="s">
        <v>836</v>
      </c>
      <c r="K1684" s="1" t="s">
        <v>35</v>
      </c>
      <c r="L1684" s="1" t="s">
        <v>835</v>
      </c>
      <c r="M1684" s="1" t="s">
        <v>850</v>
      </c>
      <c r="N1684" s="1" t="s">
        <v>853</v>
      </c>
      <c r="O1684" s="1" t="s">
        <v>832</v>
      </c>
    </row>
    <row r="1685" spans="1:15" x14ac:dyDescent="0.25">
      <c r="A1685" s="1" t="s">
        <v>1939</v>
      </c>
      <c r="B1685" s="1" t="s">
        <v>851</v>
      </c>
      <c r="C1685" s="1" t="s">
        <v>892</v>
      </c>
      <c r="D1685" s="1" t="s">
        <v>836</v>
      </c>
      <c r="E1685" s="1" t="s">
        <v>840</v>
      </c>
      <c r="F1685" s="1" t="s">
        <v>847</v>
      </c>
      <c r="G1685" s="1" t="s">
        <v>838</v>
      </c>
      <c r="H1685" s="1" t="s">
        <v>831</v>
      </c>
      <c r="I1685" s="1" t="s">
        <v>847</v>
      </c>
      <c r="J1685" s="1" t="s">
        <v>823</v>
      </c>
      <c r="K1685" s="1" t="s">
        <v>837</v>
      </c>
      <c r="L1685" s="1" t="s">
        <v>832</v>
      </c>
      <c r="M1685" s="1" t="s">
        <v>830</v>
      </c>
      <c r="N1685" s="1" t="s">
        <v>822</v>
      </c>
      <c r="O1685" s="1" t="s">
        <v>832</v>
      </c>
    </row>
    <row r="1686" spans="1:15" x14ac:dyDescent="0.25">
      <c r="A1686" s="1" t="s">
        <v>1995</v>
      </c>
      <c r="B1686" s="1" t="s">
        <v>852</v>
      </c>
      <c r="C1686" s="1" t="s">
        <v>969</v>
      </c>
      <c r="D1686" s="1" t="s">
        <v>846</v>
      </c>
      <c r="E1686" s="1" t="s">
        <v>876</v>
      </c>
      <c r="F1686" s="1" t="s">
        <v>837</v>
      </c>
      <c r="G1686" s="1" t="s">
        <v>963</v>
      </c>
      <c r="H1686" s="1" t="s">
        <v>836</v>
      </c>
      <c r="I1686" s="1" t="s">
        <v>840</v>
      </c>
      <c r="J1686" s="1" t="s">
        <v>847</v>
      </c>
      <c r="K1686" s="1" t="s">
        <v>887</v>
      </c>
      <c r="L1686" s="1" t="s">
        <v>843</v>
      </c>
      <c r="M1686" s="1" t="s">
        <v>843</v>
      </c>
      <c r="N1686" s="1" t="s">
        <v>824</v>
      </c>
      <c r="O1686" s="1" t="s">
        <v>830</v>
      </c>
    </row>
    <row r="1687" spans="1:15" x14ac:dyDescent="0.25">
      <c r="A1687" s="1" t="s">
        <v>1268</v>
      </c>
      <c r="B1687" s="1" t="s">
        <v>854</v>
      </c>
      <c r="C1687" s="1" t="s">
        <v>922</v>
      </c>
      <c r="D1687" s="1" t="s">
        <v>943</v>
      </c>
      <c r="E1687" s="1" t="s">
        <v>868</v>
      </c>
      <c r="F1687" s="1" t="s">
        <v>846</v>
      </c>
      <c r="G1687" s="1" t="s">
        <v>888</v>
      </c>
      <c r="H1687" s="1" t="s">
        <v>848</v>
      </c>
      <c r="I1687" s="1" t="s">
        <v>848</v>
      </c>
      <c r="J1687" s="1" t="s">
        <v>839</v>
      </c>
      <c r="K1687" s="1" t="s">
        <v>884</v>
      </c>
      <c r="L1687" s="1" t="s">
        <v>836</v>
      </c>
      <c r="M1687" s="1" t="s">
        <v>836</v>
      </c>
      <c r="N1687" s="1" t="s">
        <v>835</v>
      </c>
      <c r="O1687" s="1" t="s">
        <v>843</v>
      </c>
    </row>
    <row r="1688" spans="1:15" x14ac:dyDescent="0.25">
      <c r="A1688" s="1" t="s">
        <v>1396</v>
      </c>
      <c r="B1688" s="1" t="s">
        <v>855</v>
      </c>
      <c r="C1688" s="1" t="s">
        <v>1006</v>
      </c>
      <c r="D1688" s="1" t="s">
        <v>1049</v>
      </c>
      <c r="E1688" s="1" t="s">
        <v>906</v>
      </c>
      <c r="F1688" s="1" t="s">
        <v>1064</v>
      </c>
      <c r="G1688" s="1" t="s">
        <v>1016</v>
      </c>
      <c r="H1688" s="1" t="s">
        <v>860</v>
      </c>
      <c r="I1688" s="1" t="s">
        <v>858</v>
      </c>
      <c r="J1688" s="1" t="s">
        <v>991</v>
      </c>
      <c r="K1688" s="1" t="s">
        <v>1104</v>
      </c>
      <c r="L1688" s="1" t="s">
        <v>922</v>
      </c>
      <c r="M1688" s="1" t="s">
        <v>1000</v>
      </c>
      <c r="N1688" s="1" t="s">
        <v>968</v>
      </c>
      <c r="O1688" s="1" t="s">
        <v>837</v>
      </c>
    </row>
    <row r="1689" spans="1:15" x14ac:dyDescent="0.25">
      <c r="A1689" s="1" t="s">
        <v>1493</v>
      </c>
      <c r="B1689" s="1" t="s">
        <v>861</v>
      </c>
      <c r="C1689" s="1" t="s">
        <v>864</v>
      </c>
      <c r="D1689" s="1" t="s">
        <v>839</v>
      </c>
      <c r="E1689" s="1" t="s">
        <v>834</v>
      </c>
      <c r="F1689" s="1" t="s">
        <v>850</v>
      </c>
      <c r="G1689" s="1" t="s">
        <v>884</v>
      </c>
      <c r="H1689" s="1" t="s">
        <v>841</v>
      </c>
      <c r="I1689" s="1" t="s">
        <v>835</v>
      </c>
      <c r="J1689" s="1" t="s">
        <v>853</v>
      </c>
      <c r="K1689" s="1" t="s">
        <v>834</v>
      </c>
      <c r="L1689" s="1" t="s">
        <v>843</v>
      </c>
      <c r="M1689" s="1" t="s">
        <v>843</v>
      </c>
      <c r="N1689" s="1" t="s">
        <v>830</v>
      </c>
      <c r="O1689" s="1" t="s">
        <v>832</v>
      </c>
    </row>
    <row r="1690" spans="1:15" x14ac:dyDescent="0.25">
      <c r="A1690" s="1" t="s">
        <v>1581</v>
      </c>
      <c r="B1690" s="1" t="s">
        <v>862</v>
      </c>
      <c r="C1690" s="1" t="s">
        <v>884</v>
      </c>
      <c r="D1690" s="1" t="s">
        <v>847</v>
      </c>
      <c r="E1690" s="1" t="s">
        <v>845</v>
      </c>
      <c r="F1690" s="1" t="s">
        <v>830</v>
      </c>
      <c r="G1690" s="1" t="s">
        <v>871</v>
      </c>
      <c r="H1690" s="1" t="s">
        <v>832</v>
      </c>
      <c r="I1690" s="1" t="s">
        <v>832</v>
      </c>
      <c r="J1690" s="1" t="s">
        <v>828</v>
      </c>
      <c r="K1690" s="1" t="s">
        <v>845</v>
      </c>
      <c r="L1690" s="1" t="s">
        <v>826</v>
      </c>
      <c r="M1690" s="1" t="s">
        <v>826</v>
      </c>
      <c r="N1690" s="1" t="s">
        <v>1073</v>
      </c>
      <c r="O1690" s="1" t="s">
        <v>830</v>
      </c>
    </row>
    <row r="1691" spans="1:15" x14ac:dyDescent="0.25">
      <c r="A1691" s="1" t="s">
        <v>1661</v>
      </c>
      <c r="B1691" s="1" t="s">
        <v>863</v>
      </c>
      <c r="C1691" s="1" t="s">
        <v>1072</v>
      </c>
      <c r="D1691" s="1" t="s">
        <v>1045</v>
      </c>
      <c r="E1691" s="1" t="s">
        <v>923</v>
      </c>
      <c r="F1691" s="1" t="s">
        <v>1043</v>
      </c>
      <c r="G1691" s="1" t="s">
        <v>1090</v>
      </c>
      <c r="H1691" s="1" t="s">
        <v>1046</v>
      </c>
      <c r="I1691" s="1" t="s">
        <v>254</v>
      </c>
      <c r="J1691" s="1" t="s">
        <v>982</v>
      </c>
      <c r="K1691" s="1" t="s">
        <v>1011</v>
      </c>
      <c r="L1691" s="1" t="s">
        <v>870</v>
      </c>
      <c r="M1691" s="1" t="s">
        <v>945</v>
      </c>
      <c r="N1691" s="1" t="s">
        <v>1055</v>
      </c>
      <c r="O1691" s="1" t="s">
        <v>943</v>
      </c>
    </row>
    <row r="1692" spans="1:15" x14ac:dyDescent="0.25">
      <c r="A1692" s="1" t="s">
        <v>1744</v>
      </c>
      <c r="B1692" s="1" t="s">
        <v>1210</v>
      </c>
      <c r="C1692" s="1" t="s">
        <v>860</v>
      </c>
      <c r="D1692" s="1" t="s">
        <v>904</v>
      </c>
      <c r="E1692" s="1" t="s">
        <v>865</v>
      </c>
      <c r="F1692" s="1" t="s">
        <v>35</v>
      </c>
      <c r="G1692" s="1" t="s">
        <v>969</v>
      </c>
      <c r="H1692" s="1" t="s">
        <v>859</v>
      </c>
      <c r="I1692" s="1" t="s">
        <v>859</v>
      </c>
      <c r="J1692" s="1" t="s">
        <v>857</v>
      </c>
      <c r="K1692" s="1" t="s">
        <v>891</v>
      </c>
      <c r="L1692" s="1" t="s">
        <v>834</v>
      </c>
      <c r="M1692" s="1" t="s">
        <v>836</v>
      </c>
      <c r="N1692" s="1" t="s">
        <v>835</v>
      </c>
      <c r="O1692" s="1" t="s">
        <v>823</v>
      </c>
    </row>
    <row r="1693" spans="1:15" x14ac:dyDescent="0.25">
      <c r="A1693" s="1" t="s">
        <v>1818</v>
      </c>
      <c r="B1693" s="1" t="s">
        <v>872</v>
      </c>
      <c r="C1693" s="1" t="s">
        <v>846</v>
      </c>
      <c r="D1693" s="1" t="s">
        <v>832</v>
      </c>
      <c r="E1693" s="1" t="s">
        <v>830</v>
      </c>
      <c r="F1693" s="1" t="s">
        <v>826</v>
      </c>
      <c r="G1693" s="1" t="s">
        <v>837</v>
      </c>
      <c r="H1693" s="1" t="s">
        <v>828</v>
      </c>
      <c r="I1693" s="1" t="s">
        <v>828</v>
      </c>
      <c r="J1693" s="1" t="s">
        <v>1073</v>
      </c>
      <c r="K1693" s="1" t="s">
        <v>830</v>
      </c>
      <c r="L1693" s="1" t="s">
        <v>1030</v>
      </c>
      <c r="M1693" s="1" t="s">
        <v>983</v>
      </c>
      <c r="N1693" s="1" t="s">
        <v>987</v>
      </c>
      <c r="O1693" s="1" t="s">
        <v>824</v>
      </c>
    </row>
    <row r="1694" spans="1:15" x14ac:dyDescent="0.25">
      <c r="A1694" s="1" t="s">
        <v>1880</v>
      </c>
      <c r="B1694" s="1" t="s">
        <v>873</v>
      </c>
      <c r="C1694" s="1" t="s">
        <v>870</v>
      </c>
      <c r="D1694" s="1" t="s">
        <v>968</v>
      </c>
      <c r="E1694" s="1" t="s">
        <v>927</v>
      </c>
      <c r="F1694" s="1" t="s">
        <v>864</v>
      </c>
      <c r="G1694" s="1" t="s">
        <v>1066</v>
      </c>
      <c r="H1694" s="1" t="s">
        <v>1009</v>
      </c>
      <c r="I1694" s="1" t="s">
        <v>907</v>
      </c>
      <c r="J1694" s="1" t="s">
        <v>891</v>
      </c>
      <c r="K1694" s="1" t="s">
        <v>962</v>
      </c>
      <c r="L1694" s="1" t="s">
        <v>859</v>
      </c>
      <c r="M1694" s="1" t="s">
        <v>35</v>
      </c>
      <c r="N1694" s="1" t="s">
        <v>876</v>
      </c>
      <c r="O1694" s="1" t="s">
        <v>853</v>
      </c>
    </row>
    <row r="1695" spans="1:15" x14ac:dyDescent="0.25">
      <c r="A1695" s="1" t="s">
        <v>1940</v>
      </c>
      <c r="B1695" s="1" t="s">
        <v>874</v>
      </c>
      <c r="C1695" s="1" t="s">
        <v>1009</v>
      </c>
      <c r="D1695" s="1" t="s">
        <v>871</v>
      </c>
      <c r="E1695" s="1" t="s">
        <v>839</v>
      </c>
      <c r="F1695" s="1" t="s">
        <v>835</v>
      </c>
      <c r="G1695" s="1" t="s">
        <v>868</v>
      </c>
      <c r="H1695" s="1" t="s">
        <v>837</v>
      </c>
      <c r="I1695" s="1" t="s">
        <v>841</v>
      </c>
      <c r="J1695" s="1" t="s">
        <v>845</v>
      </c>
      <c r="K1695" s="1" t="s">
        <v>839</v>
      </c>
      <c r="L1695" s="1" t="s">
        <v>853</v>
      </c>
      <c r="M1695" s="1" t="s">
        <v>853</v>
      </c>
      <c r="N1695" s="1" t="s">
        <v>832</v>
      </c>
      <c r="O1695" s="1" t="s">
        <v>823</v>
      </c>
    </row>
    <row r="1696" spans="1:15" x14ac:dyDescent="0.25">
      <c r="A1696" s="1" t="s">
        <v>1996</v>
      </c>
      <c r="B1696" s="1" t="s">
        <v>875</v>
      </c>
      <c r="C1696" s="1" t="s">
        <v>1008</v>
      </c>
      <c r="D1696" s="1" t="s">
        <v>907</v>
      </c>
      <c r="E1696" s="1" t="s">
        <v>864</v>
      </c>
      <c r="F1696" s="1" t="s">
        <v>868</v>
      </c>
      <c r="G1696" s="1" t="s">
        <v>922</v>
      </c>
      <c r="H1696" s="1" t="s">
        <v>891</v>
      </c>
      <c r="I1696" s="1" t="s">
        <v>943</v>
      </c>
      <c r="J1696" s="1" t="s">
        <v>848</v>
      </c>
      <c r="K1696" s="1" t="s">
        <v>904</v>
      </c>
      <c r="L1696" s="1" t="s">
        <v>857</v>
      </c>
      <c r="M1696" s="1" t="s">
        <v>887</v>
      </c>
      <c r="N1696" s="1" t="s">
        <v>840</v>
      </c>
      <c r="O1696" s="1" t="s">
        <v>843</v>
      </c>
    </row>
    <row r="1697" spans="1:15" x14ac:dyDescent="0.25">
      <c r="A1697" s="1" t="s">
        <v>1269</v>
      </c>
      <c r="B1697" s="1" t="s">
        <v>877</v>
      </c>
      <c r="C1697" s="1" t="s">
        <v>1055</v>
      </c>
      <c r="D1697" s="1" t="s">
        <v>889</v>
      </c>
      <c r="E1697" s="1" t="s">
        <v>888</v>
      </c>
      <c r="F1697" s="1" t="s">
        <v>905</v>
      </c>
      <c r="G1697" s="1" t="s">
        <v>1029</v>
      </c>
      <c r="H1697" s="1" t="s">
        <v>892</v>
      </c>
      <c r="I1697" s="1" t="s">
        <v>865</v>
      </c>
      <c r="J1697" s="1" t="s">
        <v>859</v>
      </c>
      <c r="K1697" s="1" t="s">
        <v>907</v>
      </c>
      <c r="L1697" s="1" t="s">
        <v>848</v>
      </c>
      <c r="M1697" s="1" t="s">
        <v>846</v>
      </c>
      <c r="N1697" s="1" t="s">
        <v>871</v>
      </c>
      <c r="O1697" s="1" t="s">
        <v>843</v>
      </c>
    </row>
    <row r="1698" spans="1:15" x14ac:dyDescent="0.25">
      <c r="A1698" s="1" t="s">
        <v>1397</v>
      </c>
      <c r="B1698" s="1" t="s">
        <v>1211</v>
      </c>
      <c r="C1698" s="1" t="s">
        <v>891</v>
      </c>
      <c r="D1698" s="1" t="s">
        <v>835</v>
      </c>
      <c r="E1698" s="1" t="s">
        <v>850</v>
      </c>
      <c r="F1698" s="1" t="s">
        <v>823</v>
      </c>
      <c r="G1698" s="1" t="s">
        <v>876</v>
      </c>
      <c r="H1698" s="1" t="s">
        <v>853</v>
      </c>
      <c r="I1698" s="1" t="s">
        <v>843</v>
      </c>
      <c r="J1698" s="1" t="s">
        <v>824</v>
      </c>
      <c r="K1698" s="1" t="s">
        <v>831</v>
      </c>
      <c r="L1698" s="1" t="s">
        <v>822</v>
      </c>
      <c r="M1698" s="1" t="s">
        <v>822</v>
      </c>
      <c r="N1698" s="1" t="s">
        <v>827</v>
      </c>
      <c r="O1698" s="1" t="s">
        <v>830</v>
      </c>
    </row>
    <row r="1699" spans="1:15" x14ac:dyDescent="0.25">
      <c r="A1699" s="1" t="s">
        <v>1494</v>
      </c>
      <c r="B1699" s="1" t="s">
        <v>878</v>
      </c>
      <c r="C1699" s="1" t="s">
        <v>922</v>
      </c>
      <c r="D1699" s="1" t="s">
        <v>859</v>
      </c>
      <c r="E1699" s="1" t="s">
        <v>838</v>
      </c>
      <c r="F1699" s="1" t="s">
        <v>839</v>
      </c>
      <c r="G1699" s="1" t="s">
        <v>867</v>
      </c>
      <c r="H1699" s="1" t="s">
        <v>887</v>
      </c>
      <c r="I1699" s="1" t="s">
        <v>871</v>
      </c>
      <c r="J1699" s="1" t="s">
        <v>841</v>
      </c>
      <c r="K1699" s="1" t="s">
        <v>848</v>
      </c>
      <c r="L1699" s="1" t="s">
        <v>831</v>
      </c>
      <c r="M1699" s="1" t="s">
        <v>847</v>
      </c>
      <c r="N1699" s="1" t="s">
        <v>823</v>
      </c>
      <c r="O1699" s="1" t="s">
        <v>832</v>
      </c>
    </row>
    <row r="1700" spans="1:15" x14ac:dyDescent="0.25">
      <c r="A1700" s="1" t="s">
        <v>1582</v>
      </c>
      <c r="B1700" s="1" t="s">
        <v>879</v>
      </c>
      <c r="C1700" s="1" t="s">
        <v>999</v>
      </c>
      <c r="D1700" s="1" t="s">
        <v>871</v>
      </c>
      <c r="E1700" s="1" t="s">
        <v>839</v>
      </c>
      <c r="F1700" s="1" t="s">
        <v>831</v>
      </c>
      <c r="G1700" s="1" t="s">
        <v>905</v>
      </c>
      <c r="H1700" s="1" t="s">
        <v>835</v>
      </c>
      <c r="I1700" s="1" t="s">
        <v>850</v>
      </c>
      <c r="J1700" s="1" t="s">
        <v>823</v>
      </c>
      <c r="K1700" s="1" t="s">
        <v>839</v>
      </c>
      <c r="L1700" s="1" t="s">
        <v>832</v>
      </c>
      <c r="M1700" s="1" t="s">
        <v>830</v>
      </c>
      <c r="N1700" s="1" t="s">
        <v>828</v>
      </c>
      <c r="O1700" s="1" t="s">
        <v>830</v>
      </c>
    </row>
    <row r="1701" spans="1:15" x14ac:dyDescent="0.25">
      <c r="A1701" s="1" t="s">
        <v>1662</v>
      </c>
      <c r="B1701" s="1" t="s">
        <v>880</v>
      </c>
      <c r="C1701" s="1" t="s">
        <v>965</v>
      </c>
      <c r="D1701" s="1" t="s">
        <v>943</v>
      </c>
      <c r="E1701" s="1" t="s">
        <v>868</v>
      </c>
      <c r="F1701" s="1" t="s">
        <v>848</v>
      </c>
      <c r="G1701" s="1" t="s">
        <v>867</v>
      </c>
      <c r="H1701" s="1" t="s">
        <v>856</v>
      </c>
      <c r="I1701" s="1" t="s">
        <v>848</v>
      </c>
      <c r="J1701" s="1" t="s">
        <v>871</v>
      </c>
      <c r="K1701" s="1" t="s">
        <v>859</v>
      </c>
      <c r="L1701" s="1" t="s">
        <v>834</v>
      </c>
      <c r="M1701" s="1" t="s">
        <v>836</v>
      </c>
      <c r="N1701" s="1" t="s">
        <v>841</v>
      </c>
      <c r="O1701" s="1" t="s">
        <v>843</v>
      </c>
    </row>
    <row r="1702" spans="1:15" x14ac:dyDescent="0.25">
      <c r="A1702" s="1" t="s">
        <v>1745</v>
      </c>
      <c r="B1702" s="1" t="s">
        <v>881</v>
      </c>
      <c r="C1702" s="1" t="s">
        <v>1049</v>
      </c>
      <c r="D1702" s="1" t="s">
        <v>869</v>
      </c>
      <c r="E1702" s="1" t="s">
        <v>907</v>
      </c>
      <c r="F1702" s="1" t="s">
        <v>943</v>
      </c>
      <c r="G1702" s="1" t="s">
        <v>921</v>
      </c>
      <c r="H1702" s="1" t="s">
        <v>960</v>
      </c>
      <c r="I1702" s="1" t="s">
        <v>891</v>
      </c>
      <c r="J1702" s="1" t="s">
        <v>848</v>
      </c>
      <c r="K1702" s="1" t="s">
        <v>963</v>
      </c>
      <c r="L1702" s="1" t="s">
        <v>857</v>
      </c>
      <c r="M1702" s="1" t="s">
        <v>887</v>
      </c>
      <c r="N1702" s="1" t="s">
        <v>840</v>
      </c>
      <c r="O1702" s="1" t="s">
        <v>843</v>
      </c>
    </row>
    <row r="1703" spans="1:15" x14ac:dyDescent="0.25">
      <c r="A1703" s="1" t="s">
        <v>1819</v>
      </c>
      <c r="B1703" s="1" t="s">
        <v>882</v>
      </c>
      <c r="C1703" s="1" t="s">
        <v>969</v>
      </c>
      <c r="D1703" s="1" t="s">
        <v>846</v>
      </c>
      <c r="E1703" s="1" t="s">
        <v>876</v>
      </c>
      <c r="F1703" s="1" t="s">
        <v>837</v>
      </c>
      <c r="G1703" s="1" t="s">
        <v>963</v>
      </c>
      <c r="H1703" s="1" t="s">
        <v>836</v>
      </c>
      <c r="I1703" s="1" t="s">
        <v>840</v>
      </c>
      <c r="J1703" s="1" t="s">
        <v>847</v>
      </c>
      <c r="K1703" s="1" t="s">
        <v>887</v>
      </c>
      <c r="L1703" s="1" t="s">
        <v>843</v>
      </c>
      <c r="M1703" s="1" t="s">
        <v>843</v>
      </c>
      <c r="N1703" s="1" t="s">
        <v>824</v>
      </c>
      <c r="O1703" s="1" t="s">
        <v>830</v>
      </c>
    </row>
    <row r="1704" spans="1:15" x14ac:dyDescent="0.25">
      <c r="A1704" s="1" t="s">
        <v>1881</v>
      </c>
      <c r="B1704" s="1" t="s">
        <v>883</v>
      </c>
      <c r="C1704" s="1" t="s">
        <v>959</v>
      </c>
      <c r="D1704" s="1" t="s">
        <v>969</v>
      </c>
      <c r="E1704" s="1" t="s">
        <v>928</v>
      </c>
      <c r="F1704" s="1" t="s">
        <v>907</v>
      </c>
      <c r="G1704" s="1" t="s">
        <v>1040</v>
      </c>
      <c r="H1704" s="1" t="s">
        <v>869</v>
      </c>
      <c r="I1704" s="1" t="s">
        <v>1009</v>
      </c>
      <c r="J1704" s="1" t="s">
        <v>960</v>
      </c>
      <c r="K1704" s="1" t="s">
        <v>919</v>
      </c>
      <c r="L1704" s="1" t="s">
        <v>884</v>
      </c>
      <c r="M1704" s="1" t="s">
        <v>884</v>
      </c>
      <c r="N1704" s="1" t="s">
        <v>846</v>
      </c>
      <c r="O1704" s="1" t="s">
        <v>853</v>
      </c>
    </row>
    <row r="1705" spans="1:15" x14ac:dyDescent="0.25">
      <c r="A1705" s="1" t="s">
        <v>1941</v>
      </c>
      <c r="B1705" s="1" t="s">
        <v>885</v>
      </c>
      <c r="C1705" s="1" t="s">
        <v>870</v>
      </c>
      <c r="D1705" s="1" t="s">
        <v>928</v>
      </c>
      <c r="E1705" s="1" t="s">
        <v>927</v>
      </c>
      <c r="F1705" s="1" t="s">
        <v>864</v>
      </c>
      <c r="G1705" s="1" t="s">
        <v>1066</v>
      </c>
      <c r="H1705" s="1" t="s">
        <v>1009</v>
      </c>
      <c r="I1705" s="1" t="s">
        <v>907</v>
      </c>
      <c r="J1705" s="1" t="s">
        <v>891</v>
      </c>
      <c r="K1705" s="1" t="s">
        <v>999</v>
      </c>
      <c r="L1705" s="1" t="s">
        <v>884</v>
      </c>
      <c r="M1705" s="1" t="s">
        <v>859</v>
      </c>
      <c r="N1705" s="1" t="s">
        <v>846</v>
      </c>
      <c r="O1705" s="1" t="s">
        <v>853</v>
      </c>
    </row>
    <row r="1706" spans="1:15" x14ac:dyDescent="0.25">
      <c r="A1706" s="1" t="s">
        <v>1997</v>
      </c>
      <c r="B1706" s="1" t="s">
        <v>886</v>
      </c>
      <c r="C1706" s="1" t="s">
        <v>1047</v>
      </c>
      <c r="D1706" s="1" t="s">
        <v>908</v>
      </c>
      <c r="E1706" s="1" t="s">
        <v>1049</v>
      </c>
      <c r="F1706" s="1" t="s">
        <v>858</v>
      </c>
      <c r="G1706" s="1" t="s">
        <v>1018</v>
      </c>
      <c r="H1706" s="1" t="s">
        <v>1002</v>
      </c>
      <c r="I1706" s="1" t="s">
        <v>860</v>
      </c>
      <c r="J1706" s="1" t="s">
        <v>1005</v>
      </c>
      <c r="K1706" s="1" t="s">
        <v>906</v>
      </c>
      <c r="L1706" s="1" t="s">
        <v>991</v>
      </c>
      <c r="M1706" s="1" t="s">
        <v>922</v>
      </c>
      <c r="N1706" s="1" t="s">
        <v>969</v>
      </c>
      <c r="O1706" s="1" t="s">
        <v>837</v>
      </c>
    </row>
    <row r="1707" spans="1:15" x14ac:dyDescent="0.25">
      <c r="A1707" s="1" t="s">
        <v>1270</v>
      </c>
      <c r="B1707" s="1" t="s">
        <v>890</v>
      </c>
      <c r="C1707" s="1" t="s">
        <v>1009</v>
      </c>
      <c r="D1707" s="1" t="s">
        <v>871</v>
      </c>
      <c r="E1707" s="1" t="s">
        <v>839</v>
      </c>
      <c r="F1707" s="1" t="s">
        <v>835</v>
      </c>
      <c r="G1707" s="1" t="s">
        <v>868</v>
      </c>
      <c r="H1707" s="1" t="s">
        <v>837</v>
      </c>
      <c r="I1707" s="1" t="s">
        <v>841</v>
      </c>
      <c r="J1707" s="1" t="s">
        <v>845</v>
      </c>
      <c r="K1707" s="1" t="s">
        <v>839</v>
      </c>
      <c r="L1707" s="1" t="s">
        <v>853</v>
      </c>
      <c r="M1707" s="1" t="s">
        <v>853</v>
      </c>
      <c r="N1707" s="1" t="s">
        <v>832</v>
      </c>
      <c r="O1707" s="1" t="s">
        <v>823</v>
      </c>
    </row>
    <row r="1708" spans="1:15" x14ac:dyDescent="0.25">
      <c r="A1708" s="1" t="s">
        <v>1398</v>
      </c>
      <c r="B1708" s="1" t="s">
        <v>893</v>
      </c>
      <c r="C1708" s="1" t="s">
        <v>884</v>
      </c>
      <c r="D1708" s="1" t="s">
        <v>847</v>
      </c>
      <c r="E1708" s="1" t="s">
        <v>845</v>
      </c>
      <c r="F1708" s="1" t="s">
        <v>830</v>
      </c>
      <c r="G1708" s="1" t="s">
        <v>871</v>
      </c>
      <c r="H1708" s="1" t="s">
        <v>832</v>
      </c>
      <c r="I1708" s="1" t="s">
        <v>832</v>
      </c>
      <c r="J1708" s="1" t="s">
        <v>828</v>
      </c>
      <c r="K1708" s="1" t="s">
        <v>845</v>
      </c>
      <c r="L1708" s="1" t="s">
        <v>826</v>
      </c>
      <c r="M1708" s="1" t="s">
        <v>826</v>
      </c>
      <c r="N1708" s="1" t="s">
        <v>1073</v>
      </c>
      <c r="O1708" s="1" t="s">
        <v>830</v>
      </c>
    </row>
    <row r="1709" spans="1:15" x14ac:dyDescent="0.25">
      <c r="A1709" s="1" t="s">
        <v>1495</v>
      </c>
      <c r="B1709" s="1" t="s">
        <v>894</v>
      </c>
      <c r="C1709" s="1" t="s">
        <v>960</v>
      </c>
      <c r="D1709" s="1" t="s">
        <v>841</v>
      </c>
      <c r="E1709" s="1" t="s">
        <v>835</v>
      </c>
      <c r="F1709" s="1" t="s">
        <v>843</v>
      </c>
      <c r="G1709" s="1" t="s">
        <v>846</v>
      </c>
      <c r="H1709" s="1" t="s">
        <v>845</v>
      </c>
      <c r="I1709" s="1" t="s">
        <v>853</v>
      </c>
      <c r="J1709" s="1" t="s">
        <v>830</v>
      </c>
      <c r="K1709" s="1" t="s">
        <v>835</v>
      </c>
      <c r="L1709" s="1" t="s">
        <v>824</v>
      </c>
      <c r="M1709" s="1" t="s">
        <v>821</v>
      </c>
      <c r="N1709" s="1" t="s">
        <v>826</v>
      </c>
      <c r="O1709" s="1" t="s">
        <v>832</v>
      </c>
    </row>
    <row r="1710" spans="1:15" x14ac:dyDescent="0.25">
      <c r="A1710" s="1" t="s">
        <v>1583</v>
      </c>
      <c r="B1710" s="1" t="s">
        <v>895</v>
      </c>
      <c r="C1710" s="1" t="s">
        <v>864</v>
      </c>
      <c r="D1710" s="1" t="s">
        <v>839</v>
      </c>
      <c r="E1710" s="1" t="s">
        <v>834</v>
      </c>
      <c r="F1710" s="1" t="s">
        <v>850</v>
      </c>
      <c r="G1710" s="1" t="s">
        <v>884</v>
      </c>
      <c r="H1710" s="1" t="s">
        <v>841</v>
      </c>
      <c r="I1710" s="1" t="s">
        <v>835</v>
      </c>
      <c r="J1710" s="1" t="s">
        <v>853</v>
      </c>
      <c r="K1710" s="1" t="s">
        <v>834</v>
      </c>
      <c r="L1710" s="1" t="s">
        <v>843</v>
      </c>
      <c r="M1710" s="1" t="s">
        <v>843</v>
      </c>
      <c r="N1710" s="1" t="s">
        <v>830</v>
      </c>
      <c r="O1710" s="1" t="s">
        <v>832</v>
      </c>
    </row>
    <row r="1711" spans="1:15" x14ac:dyDescent="0.25">
      <c r="A1711" s="1" t="s">
        <v>1663</v>
      </c>
      <c r="B1711" s="1" t="s">
        <v>896</v>
      </c>
      <c r="C1711" s="1" t="s">
        <v>963</v>
      </c>
      <c r="D1711" s="1" t="s">
        <v>834</v>
      </c>
      <c r="E1711" s="1" t="s">
        <v>836</v>
      </c>
      <c r="F1711" s="1" t="s">
        <v>831</v>
      </c>
      <c r="G1711" s="1" t="s">
        <v>859</v>
      </c>
      <c r="H1711" s="1" t="s">
        <v>850</v>
      </c>
      <c r="I1711" s="1" t="s">
        <v>850</v>
      </c>
      <c r="J1711" s="1" t="s">
        <v>843</v>
      </c>
      <c r="K1711" s="1" t="s">
        <v>840</v>
      </c>
      <c r="L1711" s="1" t="s">
        <v>823</v>
      </c>
      <c r="M1711" s="1" t="s">
        <v>832</v>
      </c>
      <c r="N1711" s="1" t="s">
        <v>824</v>
      </c>
      <c r="O1711" s="1" t="s">
        <v>832</v>
      </c>
    </row>
    <row r="1712" spans="1:15" x14ac:dyDescent="0.25">
      <c r="A1712" s="1" t="s">
        <v>1746</v>
      </c>
      <c r="B1712" s="1" t="s">
        <v>897</v>
      </c>
      <c r="C1712" s="1" t="s">
        <v>999</v>
      </c>
      <c r="D1712" s="1" t="s">
        <v>848</v>
      </c>
      <c r="E1712" s="1" t="s">
        <v>848</v>
      </c>
      <c r="F1712" s="1" t="s">
        <v>834</v>
      </c>
      <c r="G1712" s="1" t="s">
        <v>892</v>
      </c>
      <c r="H1712" s="1" t="s">
        <v>871</v>
      </c>
      <c r="I1712" s="1" t="s">
        <v>839</v>
      </c>
      <c r="J1712" s="1" t="s">
        <v>841</v>
      </c>
      <c r="K1712" s="1" t="s">
        <v>846</v>
      </c>
      <c r="L1712" s="1" t="s">
        <v>835</v>
      </c>
      <c r="M1712" s="1" t="s">
        <v>850</v>
      </c>
      <c r="N1712" s="1" t="s">
        <v>845</v>
      </c>
      <c r="O1712" s="1" t="s">
        <v>843</v>
      </c>
    </row>
    <row r="1713" spans="1:15" x14ac:dyDescent="0.25">
      <c r="A1713" s="1" t="s">
        <v>1820</v>
      </c>
      <c r="B1713" s="1" t="s">
        <v>898</v>
      </c>
      <c r="C1713" s="1" t="s">
        <v>892</v>
      </c>
      <c r="D1713" s="1" t="s">
        <v>836</v>
      </c>
      <c r="E1713" s="1" t="s">
        <v>840</v>
      </c>
      <c r="F1713" s="1" t="s">
        <v>847</v>
      </c>
      <c r="G1713" s="1" t="s">
        <v>838</v>
      </c>
      <c r="H1713" s="1" t="s">
        <v>831</v>
      </c>
      <c r="I1713" s="1" t="s">
        <v>847</v>
      </c>
      <c r="J1713" s="1" t="s">
        <v>823</v>
      </c>
      <c r="K1713" s="1" t="s">
        <v>837</v>
      </c>
      <c r="L1713" s="1" t="s">
        <v>832</v>
      </c>
      <c r="M1713" s="1" t="s">
        <v>830</v>
      </c>
      <c r="N1713" s="1" t="s">
        <v>822</v>
      </c>
      <c r="O1713" s="1" t="s">
        <v>832</v>
      </c>
    </row>
    <row r="1714" spans="1:15" x14ac:dyDescent="0.25">
      <c r="A1714" s="1" t="s">
        <v>1882</v>
      </c>
      <c r="B1714" s="1" t="s">
        <v>899</v>
      </c>
      <c r="C1714" s="1" t="s">
        <v>892</v>
      </c>
      <c r="D1714" s="1" t="s">
        <v>836</v>
      </c>
      <c r="E1714" s="1" t="s">
        <v>840</v>
      </c>
      <c r="F1714" s="1" t="s">
        <v>847</v>
      </c>
      <c r="G1714" s="1" t="s">
        <v>838</v>
      </c>
      <c r="H1714" s="1" t="s">
        <v>831</v>
      </c>
      <c r="I1714" s="1" t="s">
        <v>847</v>
      </c>
      <c r="J1714" s="1" t="s">
        <v>823</v>
      </c>
      <c r="K1714" s="1" t="s">
        <v>837</v>
      </c>
      <c r="L1714" s="1" t="s">
        <v>832</v>
      </c>
      <c r="M1714" s="1" t="s">
        <v>830</v>
      </c>
      <c r="N1714" s="1" t="s">
        <v>822</v>
      </c>
      <c r="O1714" s="1" t="s">
        <v>832</v>
      </c>
    </row>
    <row r="1715" spans="1:15" x14ac:dyDescent="0.25">
      <c r="A1715" s="1" t="s">
        <v>1942</v>
      </c>
      <c r="B1715" s="1" t="s">
        <v>900</v>
      </c>
      <c r="C1715" s="1" t="s">
        <v>988</v>
      </c>
      <c r="D1715" s="1" t="s">
        <v>904</v>
      </c>
      <c r="E1715" s="1" t="s">
        <v>892</v>
      </c>
      <c r="F1715" s="1" t="s">
        <v>868</v>
      </c>
      <c r="G1715" s="1" t="s">
        <v>928</v>
      </c>
      <c r="H1715" s="1" t="s">
        <v>943</v>
      </c>
      <c r="I1715" s="1" t="s">
        <v>868</v>
      </c>
      <c r="J1715" s="1" t="s">
        <v>856</v>
      </c>
      <c r="K1715" s="1" t="s">
        <v>960</v>
      </c>
      <c r="L1715" s="1" t="s">
        <v>857</v>
      </c>
      <c r="M1715" s="1" t="s">
        <v>857</v>
      </c>
      <c r="N1715" s="1" t="s">
        <v>834</v>
      </c>
      <c r="O1715" s="1" t="s">
        <v>853</v>
      </c>
    </row>
    <row r="1716" spans="1:15" x14ac:dyDescent="0.25">
      <c r="A1716" s="1" t="s">
        <v>1998</v>
      </c>
      <c r="B1716" s="1" t="s">
        <v>901</v>
      </c>
      <c r="C1716" s="1" t="s">
        <v>1000</v>
      </c>
      <c r="D1716" s="1" t="s">
        <v>891</v>
      </c>
      <c r="E1716" s="1" t="s">
        <v>943</v>
      </c>
      <c r="F1716" s="1" t="s">
        <v>848</v>
      </c>
      <c r="G1716" s="1" t="s">
        <v>888</v>
      </c>
      <c r="H1716" s="1" t="s">
        <v>838</v>
      </c>
      <c r="I1716" s="1" t="s">
        <v>856</v>
      </c>
      <c r="J1716" s="1" t="s">
        <v>887</v>
      </c>
      <c r="K1716" s="1" t="s">
        <v>868</v>
      </c>
      <c r="L1716" s="1" t="s">
        <v>839</v>
      </c>
      <c r="M1716" s="1" t="s">
        <v>839</v>
      </c>
      <c r="N1716" s="1" t="s">
        <v>840</v>
      </c>
      <c r="O1716" s="1" t="s">
        <v>853</v>
      </c>
    </row>
    <row r="1717" spans="1:15" x14ac:dyDescent="0.25">
      <c r="A1717" s="1" t="s">
        <v>1271</v>
      </c>
      <c r="B1717" s="1" t="s">
        <v>902</v>
      </c>
      <c r="C1717" s="1" t="s">
        <v>960</v>
      </c>
      <c r="D1717" s="1" t="s">
        <v>841</v>
      </c>
      <c r="E1717" s="1" t="s">
        <v>835</v>
      </c>
      <c r="F1717" s="1" t="s">
        <v>843</v>
      </c>
      <c r="G1717" s="1" t="s">
        <v>846</v>
      </c>
      <c r="H1717" s="1" t="s">
        <v>845</v>
      </c>
      <c r="I1717" s="1" t="s">
        <v>853</v>
      </c>
      <c r="J1717" s="1" t="s">
        <v>830</v>
      </c>
      <c r="K1717" s="1" t="s">
        <v>835</v>
      </c>
      <c r="L1717" s="1" t="s">
        <v>824</v>
      </c>
      <c r="M1717" s="1" t="s">
        <v>821</v>
      </c>
      <c r="N1717" s="1" t="s">
        <v>826</v>
      </c>
      <c r="O1717" s="1" t="s">
        <v>832</v>
      </c>
    </row>
    <row r="1718" spans="1:15" x14ac:dyDescent="0.25">
      <c r="A1718" s="1" t="s">
        <v>1399</v>
      </c>
      <c r="B1718" s="1" t="s">
        <v>903</v>
      </c>
      <c r="C1718" s="1" t="s">
        <v>1004</v>
      </c>
      <c r="D1718" s="1" t="s">
        <v>1037</v>
      </c>
      <c r="E1718" s="1" t="s">
        <v>959</v>
      </c>
      <c r="F1718" s="1" t="s">
        <v>1024</v>
      </c>
      <c r="G1718" s="1" t="s">
        <v>1067</v>
      </c>
      <c r="H1718" s="1" t="s">
        <v>998</v>
      </c>
      <c r="I1718" s="1" t="s">
        <v>979</v>
      </c>
      <c r="J1718" s="1" t="s">
        <v>1017</v>
      </c>
      <c r="K1718" s="1" t="s">
        <v>995</v>
      </c>
      <c r="L1718" s="1" t="s">
        <v>860</v>
      </c>
      <c r="M1718" s="1" t="s">
        <v>860</v>
      </c>
      <c r="N1718" s="1" t="s">
        <v>1029</v>
      </c>
      <c r="O1718" s="1" t="s">
        <v>884</v>
      </c>
    </row>
    <row r="1719" spans="1:15" x14ac:dyDescent="0.25">
      <c r="A1719" s="1" t="s">
        <v>1496</v>
      </c>
      <c r="B1719" s="1" t="s">
        <v>909</v>
      </c>
      <c r="C1719" s="1" t="s">
        <v>988</v>
      </c>
      <c r="D1719" s="1" t="s">
        <v>904</v>
      </c>
      <c r="E1719" s="1" t="s">
        <v>892</v>
      </c>
      <c r="F1719" s="1" t="s">
        <v>884</v>
      </c>
      <c r="G1719" s="1" t="s">
        <v>927</v>
      </c>
      <c r="H1719" s="1" t="s">
        <v>868</v>
      </c>
      <c r="I1719" s="1" t="s">
        <v>868</v>
      </c>
      <c r="J1719" s="1" t="s">
        <v>848</v>
      </c>
      <c r="K1719" s="1" t="s">
        <v>905</v>
      </c>
      <c r="L1719" s="1" t="s">
        <v>876</v>
      </c>
      <c r="M1719" s="1" t="s">
        <v>857</v>
      </c>
      <c r="N1719" s="1" t="s">
        <v>839</v>
      </c>
      <c r="O1719" s="1" t="s">
        <v>853</v>
      </c>
    </row>
    <row r="1720" spans="1:15" x14ac:dyDescent="0.25">
      <c r="A1720" s="1" t="s">
        <v>1584</v>
      </c>
      <c r="B1720" s="1" t="s">
        <v>910</v>
      </c>
      <c r="C1720" s="1" t="s">
        <v>1009</v>
      </c>
      <c r="D1720" s="1" t="s">
        <v>871</v>
      </c>
      <c r="E1720" s="1" t="s">
        <v>839</v>
      </c>
      <c r="F1720" s="1" t="s">
        <v>835</v>
      </c>
      <c r="G1720" s="1" t="s">
        <v>868</v>
      </c>
      <c r="H1720" s="1" t="s">
        <v>837</v>
      </c>
      <c r="I1720" s="1" t="s">
        <v>841</v>
      </c>
      <c r="J1720" s="1" t="s">
        <v>845</v>
      </c>
      <c r="K1720" s="1" t="s">
        <v>839</v>
      </c>
      <c r="L1720" s="1" t="s">
        <v>853</v>
      </c>
      <c r="M1720" s="1" t="s">
        <v>853</v>
      </c>
      <c r="N1720" s="1" t="s">
        <v>832</v>
      </c>
      <c r="O1720" s="1" t="s">
        <v>823</v>
      </c>
    </row>
    <row r="1721" spans="1:15" x14ac:dyDescent="0.25">
      <c r="A1721" s="1" t="s">
        <v>1664</v>
      </c>
      <c r="B1721" s="1" t="s">
        <v>911</v>
      </c>
      <c r="C1721" s="1" t="s">
        <v>868</v>
      </c>
      <c r="D1721" s="1" t="s">
        <v>850</v>
      </c>
      <c r="E1721" s="1" t="s">
        <v>831</v>
      </c>
      <c r="F1721" s="1" t="s">
        <v>832</v>
      </c>
      <c r="G1721" s="1" t="s">
        <v>857</v>
      </c>
      <c r="H1721" s="1" t="s">
        <v>823</v>
      </c>
      <c r="I1721" s="1" t="s">
        <v>823</v>
      </c>
      <c r="J1721" s="1" t="s">
        <v>822</v>
      </c>
      <c r="K1721" s="1" t="s">
        <v>847</v>
      </c>
      <c r="L1721" s="1" t="s">
        <v>828</v>
      </c>
      <c r="M1721" s="1" t="s">
        <v>828</v>
      </c>
      <c r="N1721" s="1" t="s">
        <v>980</v>
      </c>
      <c r="O1721" s="1" t="s">
        <v>830</v>
      </c>
    </row>
    <row r="1722" spans="1:15" x14ac:dyDescent="0.25">
      <c r="A1722" s="1" t="s">
        <v>1747</v>
      </c>
      <c r="B1722" s="1" t="s">
        <v>912</v>
      </c>
      <c r="C1722" s="1" t="s">
        <v>892</v>
      </c>
      <c r="D1722" s="1" t="s">
        <v>836</v>
      </c>
      <c r="E1722" s="1" t="s">
        <v>840</v>
      </c>
      <c r="F1722" s="1" t="s">
        <v>847</v>
      </c>
      <c r="G1722" s="1" t="s">
        <v>838</v>
      </c>
      <c r="H1722" s="1" t="s">
        <v>831</v>
      </c>
      <c r="I1722" s="1" t="s">
        <v>847</v>
      </c>
      <c r="J1722" s="1" t="s">
        <v>823</v>
      </c>
      <c r="K1722" s="1" t="s">
        <v>837</v>
      </c>
      <c r="L1722" s="1" t="s">
        <v>832</v>
      </c>
      <c r="M1722" s="1" t="s">
        <v>830</v>
      </c>
      <c r="N1722" s="1" t="s">
        <v>822</v>
      </c>
      <c r="O1722" s="1" t="s">
        <v>832</v>
      </c>
    </row>
    <row r="1723" spans="1:15" x14ac:dyDescent="0.25">
      <c r="A1723" s="1" t="s">
        <v>1821</v>
      </c>
      <c r="B1723" s="1" t="s">
        <v>913</v>
      </c>
      <c r="C1723" s="1" t="s">
        <v>856</v>
      </c>
      <c r="D1723" s="1" t="s">
        <v>823</v>
      </c>
      <c r="E1723" s="1" t="s">
        <v>823</v>
      </c>
      <c r="F1723" s="1" t="s">
        <v>828</v>
      </c>
      <c r="G1723" s="1" t="s">
        <v>840</v>
      </c>
      <c r="H1723" s="1" t="s">
        <v>821</v>
      </c>
      <c r="I1723" s="1" t="s">
        <v>822</v>
      </c>
      <c r="J1723" s="1" t="s">
        <v>980</v>
      </c>
      <c r="K1723" s="1" t="s">
        <v>832</v>
      </c>
      <c r="L1723" s="1" t="s">
        <v>1073</v>
      </c>
      <c r="M1723" s="1" t="s">
        <v>1030</v>
      </c>
      <c r="N1723" s="1" t="s">
        <v>1074</v>
      </c>
      <c r="O1723" s="1" t="s">
        <v>824</v>
      </c>
    </row>
    <row r="1724" spans="1:15" x14ac:dyDescent="0.25">
      <c r="A1724" s="1" t="s">
        <v>1883</v>
      </c>
      <c r="B1724" s="1" t="s">
        <v>914</v>
      </c>
      <c r="C1724" s="1" t="s">
        <v>919</v>
      </c>
      <c r="D1724" s="1" t="s">
        <v>838</v>
      </c>
      <c r="E1724" s="1" t="s">
        <v>856</v>
      </c>
      <c r="F1724" s="1" t="s">
        <v>839</v>
      </c>
      <c r="G1724" s="1" t="s">
        <v>904</v>
      </c>
      <c r="H1724" s="1" t="s">
        <v>887</v>
      </c>
      <c r="I1724" s="1" t="s">
        <v>871</v>
      </c>
      <c r="J1724" s="1" t="s">
        <v>837</v>
      </c>
      <c r="K1724" s="1" t="s">
        <v>848</v>
      </c>
      <c r="L1724" s="1" t="s">
        <v>841</v>
      </c>
      <c r="M1724" s="1" t="s">
        <v>835</v>
      </c>
      <c r="N1724" s="1" t="s">
        <v>847</v>
      </c>
      <c r="O1724" s="1" t="s">
        <v>843</v>
      </c>
    </row>
    <row r="1725" spans="1:15" x14ac:dyDescent="0.25">
      <c r="A1725" s="1" t="s">
        <v>1943</v>
      </c>
      <c r="B1725" s="1" t="s">
        <v>916</v>
      </c>
      <c r="C1725" s="1" t="s">
        <v>884</v>
      </c>
      <c r="D1725" s="1" t="s">
        <v>847</v>
      </c>
      <c r="E1725" s="1" t="s">
        <v>845</v>
      </c>
      <c r="F1725" s="1" t="s">
        <v>830</v>
      </c>
      <c r="G1725" s="1" t="s">
        <v>871</v>
      </c>
      <c r="H1725" s="1" t="s">
        <v>832</v>
      </c>
      <c r="I1725" s="1" t="s">
        <v>832</v>
      </c>
      <c r="J1725" s="1" t="s">
        <v>828</v>
      </c>
      <c r="K1725" s="1" t="s">
        <v>845</v>
      </c>
      <c r="L1725" s="1" t="s">
        <v>826</v>
      </c>
      <c r="M1725" s="1" t="s">
        <v>826</v>
      </c>
      <c r="N1725" s="1" t="s">
        <v>1073</v>
      </c>
      <c r="O1725" s="1" t="s">
        <v>830</v>
      </c>
    </row>
    <row r="1726" spans="1:15" x14ac:dyDescent="0.25">
      <c r="A1726" s="1" t="s">
        <v>1999</v>
      </c>
      <c r="B1726" s="1" t="s">
        <v>917</v>
      </c>
      <c r="C1726" s="1" t="s">
        <v>1114</v>
      </c>
      <c r="D1726" s="1" t="s">
        <v>997</v>
      </c>
      <c r="E1726" s="1" t="s">
        <v>1068</v>
      </c>
      <c r="F1726" s="1" t="s">
        <v>1115</v>
      </c>
      <c r="G1726" s="1" t="s">
        <v>1099</v>
      </c>
      <c r="H1726" s="1" t="s">
        <v>257</v>
      </c>
      <c r="I1726" s="1" t="s">
        <v>1116</v>
      </c>
      <c r="J1726" s="1" t="s">
        <v>1001</v>
      </c>
      <c r="K1726" s="1" t="s">
        <v>1026</v>
      </c>
      <c r="L1726" s="1" t="s">
        <v>1023</v>
      </c>
      <c r="M1726" s="1" t="s">
        <v>920</v>
      </c>
      <c r="N1726" s="1" t="s">
        <v>1067</v>
      </c>
      <c r="O1726" s="1" t="s">
        <v>846</v>
      </c>
    </row>
    <row r="1727" spans="1:15" x14ac:dyDescent="0.25">
      <c r="A1727" s="1" t="s">
        <v>1272</v>
      </c>
      <c r="B1727" s="1" t="s">
        <v>924</v>
      </c>
      <c r="C1727" s="1" t="s">
        <v>968</v>
      </c>
      <c r="D1727" s="1" t="s">
        <v>859</v>
      </c>
      <c r="E1727" s="1" t="s">
        <v>35</v>
      </c>
      <c r="F1727" s="1" t="s">
        <v>857</v>
      </c>
      <c r="G1727" s="1" t="s">
        <v>907</v>
      </c>
      <c r="H1727" s="1" t="s">
        <v>876</v>
      </c>
      <c r="I1727" s="1" t="s">
        <v>857</v>
      </c>
      <c r="J1727" s="1" t="s">
        <v>836</v>
      </c>
      <c r="K1727" s="1" t="s">
        <v>35</v>
      </c>
      <c r="L1727" s="1" t="s">
        <v>840</v>
      </c>
      <c r="M1727" s="1" t="s">
        <v>840</v>
      </c>
      <c r="N1727" s="1" t="s">
        <v>850</v>
      </c>
      <c r="O1727" s="1" t="s">
        <v>843</v>
      </c>
    </row>
    <row r="1728" spans="1:15" x14ac:dyDescent="0.25">
      <c r="A1728" s="1" t="s">
        <v>1400</v>
      </c>
      <c r="B1728" s="1" t="s">
        <v>926</v>
      </c>
      <c r="C1728" s="1" t="s">
        <v>1035</v>
      </c>
      <c r="D1728" s="1" t="s">
        <v>1008</v>
      </c>
      <c r="E1728" s="1" t="s">
        <v>1040</v>
      </c>
      <c r="F1728" s="1" t="s">
        <v>991</v>
      </c>
      <c r="G1728" s="1" t="s">
        <v>1016</v>
      </c>
      <c r="H1728" s="1" t="s">
        <v>988</v>
      </c>
      <c r="I1728" s="1" t="s">
        <v>1005</v>
      </c>
      <c r="J1728" s="1" t="s">
        <v>928</v>
      </c>
      <c r="K1728" s="1" t="s">
        <v>1066</v>
      </c>
      <c r="L1728" s="1" t="s">
        <v>919</v>
      </c>
      <c r="M1728" s="1" t="s">
        <v>999</v>
      </c>
      <c r="N1728" s="1" t="s">
        <v>1009</v>
      </c>
      <c r="O1728" s="1" t="s">
        <v>848</v>
      </c>
    </row>
    <row r="1729" spans="1:15" x14ac:dyDescent="0.25">
      <c r="A1729" s="1" t="s">
        <v>1497</v>
      </c>
      <c r="B1729" s="1" t="s">
        <v>929</v>
      </c>
      <c r="C1729" s="1" t="s">
        <v>892</v>
      </c>
      <c r="D1729" s="1" t="s">
        <v>836</v>
      </c>
      <c r="E1729" s="1" t="s">
        <v>840</v>
      </c>
      <c r="F1729" s="1" t="s">
        <v>847</v>
      </c>
      <c r="G1729" s="1" t="s">
        <v>838</v>
      </c>
      <c r="H1729" s="1" t="s">
        <v>831</v>
      </c>
      <c r="I1729" s="1" t="s">
        <v>847</v>
      </c>
      <c r="J1729" s="1" t="s">
        <v>823</v>
      </c>
      <c r="K1729" s="1" t="s">
        <v>837</v>
      </c>
      <c r="L1729" s="1" t="s">
        <v>832</v>
      </c>
      <c r="M1729" s="1" t="s">
        <v>830</v>
      </c>
      <c r="N1729" s="1" t="s">
        <v>822</v>
      </c>
      <c r="O1729" s="1" t="s">
        <v>832</v>
      </c>
    </row>
    <row r="1730" spans="1:15" x14ac:dyDescent="0.25">
      <c r="A1730" s="1" t="s">
        <v>1585</v>
      </c>
      <c r="B1730" s="1" t="s">
        <v>930</v>
      </c>
      <c r="C1730" s="1" t="s">
        <v>999</v>
      </c>
      <c r="D1730" s="1" t="s">
        <v>848</v>
      </c>
      <c r="E1730" s="1" t="s">
        <v>848</v>
      </c>
      <c r="F1730" s="1" t="s">
        <v>834</v>
      </c>
      <c r="G1730" s="1" t="s">
        <v>892</v>
      </c>
      <c r="H1730" s="1" t="s">
        <v>871</v>
      </c>
      <c r="I1730" s="1" t="s">
        <v>839</v>
      </c>
      <c r="J1730" s="1" t="s">
        <v>841</v>
      </c>
      <c r="K1730" s="1" t="s">
        <v>846</v>
      </c>
      <c r="L1730" s="1" t="s">
        <v>835</v>
      </c>
      <c r="M1730" s="1" t="s">
        <v>850</v>
      </c>
      <c r="N1730" s="1" t="s">
        <v>845</v>
      </c>
      <c r="O1730" s="1" t="s">
        <v>823</v>
      </c>
    </row>
    <row r="1731" spans="1:15" x14ac:dyDescent="0.25">
      <c r="A1731" s="1" t="s">
        <v>1665</v>
      </c>
      <c r="B1731" s="1" t="s">
        <v>931</v>
      </c>
      <c r="C1731" s="1" t="s">
        <v>865</v>
      </c>
      <c r="D1731" s="1" t="s">
        <v>840</v>
      </c>
      <c r="E1731" s="1" t="s">
        <v>837</v>
      </c>
      <c r="F1731" s="1" t="s">
        <v>845</v>
      </c>
      <c r="G1731" s="1" t="s">
        <v>856</v>
      </c>
      <c r="H1731" s="1" t="s">
        <v>847</v>
      </c>
      <c r="I1731" s="1" t="s">
        <v>847</v>
      </c>
      <c r="J1731" s="1" t="s">
        <v>832</v>
      </c>
      <c r="K1731" s="1" t="s">
        <v>841</v>
      </c>
      <c r="L1731" s="1" t="s">
        <v>824</v>
      </c>
      <c r="M1731" s="1" t="s">
        <v>824</v>
      </c>
      <c r="N1731" s="1" t="s">
        <v>828</v>
      </c>
      <c r="O1731" s="1" t="s">
        <v>832</v>
      </c>
    </row>
    <row r="1732" spans="1:15" x14ac:dyDescent="0.25">
      <c r="A1732" s="1" t="s">
        <v>1748</v>
      </c>
      <c r="B1732" s="1" t="s">
        <v>932</v>
      </c>
      <c r="C1732" s="1" t="s">
        <v>869</v>
      </c>
      <c r="D1732" s="1" t="s">
        <v>857</v>
      </c>
      <c r="E1732" s="1" t="s">
        <v>887</v>
      </c>
      <c r="F1732" s="1" t="s">
        <v>837</v>
      </c>
      <c r="G1732" s="1" t="s">
        <v>891</v>
      </c>
      <c r="H1732" s="1" t="s">
        <v>840</v>
      </c>
      <c r="I1732" s="1" t="s">
        <v>837</v>
      </c>
      <c r="J1732" s="1" t="s">
        <v>831</v>
      </c>
      <c r="K1732" s="1" t="s">
        <v>871</v>
      </c>
      <c r="L1732" s="1" t="s">
        <v>845</v>
      </c>
      <c r="M1732" s="1" t="s">
        <v>845</v>
      </c>
      <c r="N1732" s="1" t="s">
        <v>823</v>
      </c>
      <c r="O1732" s="1" t="s">
        <v>823</v>
      </c>
    </row>
    <row r="1733" spans="1:15" x14ac:dyDescent="0.25">
      <c r="A1733" s="1" t="s">
        <v>1822</v>
      </c>
      <c r="B1733" s="1" t="s">
        <v>933</v>
      </c>
      <c r="C1733" s="1" t="s">
        <v>838</v>
      </c>
      <c r="D1733" s="1" t="s">
        <v>853</v>
      </c>
      <c r="E1733" s="1" t="s">
        <v>843</v>
      </c>
      <c r="F1733" s="1" t="s">
        <v>821</v>
      </c>
      <c r="G1733" s="1" t="s">
        <v>834</v>
      </c>
      <c r="H1733" s="1" t="s">
        <v>824</v>
      </c>
      <c r="I1733" s="1" t="s">
        <v>821</v>
      </c>
      <c r="J1733" s="1" t="s">
        <v>827</v>
      </c>
      <c r="K1733" s="1" t="s">
        <v>823</v>
      </c>
      <c r="L1733" s="1" t="s">
        <v>980</v>
      </c>
      <c r="M1733" s="1" t="s">
        <v>1073</v>
      </c>
      <c r="N1733" s="1" t="s">
        <v>983</v>
      </c>
      <c r="O1733" s="1" t="s">
        <v>824</v>
      </c>
    </row>
    <row r="1734" spans="1:15" x14ac:dyDescent="0.25">
      <c r="A1734" s="1" t="s">
        <v>1884</v>
      </c>
      <c r="B1734" s="1" t="s">
        <v>934</v>
      </c>
      <c r="C1734" s="1" t="s">
        <v>892</v>
      </c>
      <c r="D1734" s="1" t="s">
        <v>836</v>
      </c>
      <c r="E1734" s="1" t="s">
        <v>840</v>
      </c>
      <c r="F1734" s="1" t="s">
        <v>847</v>
      </c>
      <c r="G1734" s="1" t="s">
        <v>838</v>
      </c>
      <c r="H1734" s="1" t="s">
        <v>831</v>
      </c>
      <c r="I1734" s="1" t="s">
        <v>847</v>
      </c>
      <c r="J1734" s="1" t="s">
        <v>823</v>
      </c>
      <c r="K1734" s="1" t="s">
        <v>837</v>
      </c>
      <c r="L1734" s="1" t="s">
        <v>832</v>
      </c>
      <c r="M1734" s="1" t="s">
        <v>830</v>
      </c>
      <c r="N1734" s="1" t="s">
        <v>822</v>
      </c>
      <c r="O1734" s="1" t="s">
        <v>832</v>
      </c>
    </row>
    <row r="1735" spans="1:15" x14ac:dyDescent="0.25">
      <c r="A1735" s="1" t="s">
        <v>1944</v>
      </c>
      <c r="B1735" s="1" t="s">
        <v>935</v>
      </c>
      <c r="C1735" s="1" t="s">
        <v>884</v>
      </c>
      <c r="D1735" s="1" t="s">
        <v>847</v>
      </c>
      <c r="E1735" s="1" t="s">
        <v>845</v>
      </c>
      <c r="F1735" s="1" t="s">
        <v>830</v>
      </c>
      <c r="G1735" s="1" t="s">
        <v>871</v>
      </c>
      <c r="H1735" s="1" t="s">
        <v>832</v>
      </c>
      <c r="I1735" s="1" t="s">
        <v>832</v>
      </c>
      <c r="J1735" s="1" t="s">
        <v>828</v>
      </c>
      <c r="K1735" s="1" t="s">
        <v>845</v>
      </c>
      <c r="L1735" s="1" t="s">
        <v>826</v>
      </c>
      <c r="M1735" s="1" t="s">
        <v>826</v>
      </c>
      <c r="N1735" s="1" t="s">
        <v>1073</v>
      </c>
      <c r="O1735" s="1" t="s">
        <v>830</v>
      </c>
    </row>
    <row r="1736" spans="1:15" x14ac:dyDescent="0.25">
      <c r="A1736" s="1" t="s">
        <v>2000</v>
      </c>
      <c r="B1736" s="1" t="s">
        <v>936</v>
      </c>
      <c r="C1736" s="1" t="s">
        <v>999</v>
      </c>
      <c r="D1736" s="1" t="s">
        <v>839</v>
      </c>
      <c r="E1736" s="1" t="s">
        <v>834</v>
      </c>
      <c r="F1736" s="1" t="s">
        <v>845</v>
      </c>
      <c r="G1736" s="1" t="s">
        <v>891</v>
      </c>
      <c r="H1736" s="1" t="s">
        <v>831</v>
      </c>
      <c r="I1736" s="1" t="s">
        <v>847</v>
      </c>
      <c r="J1736" s="1" t="s">
        <v>830</v>
      </c>
      <c r="K1736" s="1" t="s">
        <v>836</v>
      </c>
      <c r="L1736" s="1" t="s">
        <v>821</v>
      </c>
      <c r="M1736" s="1" t="s">
        <v>821</v>
      </c>
      <c r="N1736" s="1" t="s">
        <v>827</v>
      </c>
      <c r="O1736" s="1" t="s">
        <v>824</v>
      </c>
    </row>
    <row r="1737" spans="1:15" x14ac:dyDescent="0.25">
      <c r="A1737" s="1" t="s">
        <v>1273</v>
      </c>
      <c r="B1737" s="1" t="s">
        <v>937</v>
      </c>
      <c r="C1737" s="1" t="s">
        <v>869</v>
      </c>
      <c r="D1737" s="1" t="s">
        <v>857</v>
      </c>
      <c r="E1737" s="1" t="s">
        <v>887</v>
      </c>
      <c r="F1737" s="1" t="s">
        <v>837</v>
      </c>
      <c r="G1737" s="1" t="s">
        <v>891</v>
      </c>
      <c r="H1737" s="1" t="s">
        <v>840</v>
      </c>
      <c r="I1737" s="1" t="s">
        <v>837</v>
      </c>
      <c r="J1737" s="1" t="s">
        <v>831</v>
      </c>
      <c r="K1737" s="1" t="s">
        <v>871</v>
      </c>
      <c r="L1737" s="1" t="s">
        <v>845</v>
      </c>
      <c r="M1737" s="1" t="s">
        <v>845</v>
      </c>
      <c r="N1737" s="1" t="s">
        <v>823</v>
      </c>
      <c r="O1737" s="1" t="s">
        <v>823</v>
      </c>
    </row>
    <row r="1738" spans="1:15" x14ac:dyDescent="0.25">
      <c r="A1738" s="1" t="s">
        <v>1401</v>
      </c>
      <c r="B1738" s="1" t="s">
        <v>938</v>
      </c>
      <c r="C1738" s="1" t="s">
        <v>891</v>
      </c>
      <c r="D1738" s="1" t="s">
        <v>835</v>
      </c>
      <c r="E1738" s="1" t="s">
        <v>850</v>
      </c>
      <c r="F1738" s="1" t="s">
        <v>823</v>
      </c>
      <c r="G1738" s="1" t="s">
        <v>876</v>
      </c>
      <c r="H1738" s="1" t="s">
        <v>853</v>
      </c>
      <c r="I1738" s="1" t="s">
        <v>843</v>
      </c>
      <c r="J1738" s="1" t="s">
        <v>824</v>
      </c>
      <c r="K1738" s="1" t="s">
        <v>831</v>
      </c>
      <c r="L1738" s="1" t="s">
        <v>822</v>
      </c>
      <c r="M1738" s="1" t="s">
        <v>822</v>
      </c>
      <c r="N1738" s="1" t="s">
        <v>827</v>
      </c>
      <c r="O1738" s="1" t="s">
        <v>830</v>
      </c>
    </row>
    <row r="1739" spans="1:15" x14ac:dyDescent="0.25">
      <c r="A1739" s="1" t="s">
        <v>1498</v>
      </c>
      <c r="B1739" s="1" t="s">
        <v>939</v>
      </c>
      <c r="C1739" s="1" t="s">
        <v>1009</v>
      </c>
      <c r="D1739" s="1" t="s">
        <v>871</v>
      </c>
      <c r="E1739" s="1" t="s">
        <v>839</v>
      </c>
      <c r="F1739" s="1" t="s">
        <v>835</v>
      </c>
      <c r="G1739" s="1" t="s">
        <v>868</v>
      </c>
      <c r="H1739" s="1" t="s">
        <v>837</v>
      </c>
      <c r="I1739" s="1" t="s">
        <v>841</v>
      </c>
      <c r="J1739" s="1" t="s">
        <v>845</v>
      </c>
      <c r="K1739" s="1" t="s">
        <v>839</v>
      </c>
      <c r="L1739" s="1" t="s">
        <v>853</v>
      </c>
      <c r="M1739" s="1" t="s">
        <v>853</v>
      </c>
      <c r="N1739" s="1" t="s">
        <v>832</v>
      </c>
      <c r="O1739" s="1" t="s">
        <v>823</v>
      </c>
    </row>
    <row r="1740" spans="1:15" x14ac:dyDescent="0.25">
      <c r="A1740" s="1" t="s">
        <v>1586</v>
      </c>
      <c r="B1740" s="1" t="s">
        <v>940</v>
      </c>
      <c r="C1740" s="1" t="s">
        <v>864</v>
      </c>
      <c r="D1740" s="1" t="s">
        <v>839</v>
      </c>
      <c r="E1740" s="1" t="s">
        <v>834</v>
      </c>
      <c r="F1740" s="1" t="s">
        <v>850</v>
      </c>
      <c r="G1740" s="1" t="s">
        <v>884</v>
      </c>
      <c r="H1740" s="1" t="s">
        <v>841</v>
      </c>
      <c r="I1740" s="1" t="s">
        <v>835</v>
      </c>
      <c r="J1740" s="1" t="s">
        <v>853</v>
      </c>
      <c r="K1740" s="1" t="s">
        <v>834</v>
      </c>
      <c r="L1740" s="1" t="s">
        <v>843</v>
      </c>
      <c r="M1740" s="1" t="s">
        <v>843</v>
      </c>
      <c r="N1740" s="1" t="s">
        <v>830</v>
      </c>
      <c r="O1740" s="1" t="s">
        <v>832</v>
      </c>
    </row>
    <row r="1741" spans="1:15" x14ac:dyDescent="0.25">
      <c r="A1741" s="1" t="s">
        <v>1666</v>
      </c>
      <c r="B1741" s="1" t="s">
        <v>941</v>
      </c>
      <c r="C1741" s="1" t="s">
        <v>864</v>
      </c>
      <c r="D1741" s="1" t="s">
        <v>839</v>
      </c>
      <c r="E1741" s="1" t="s">
        <v>834</v>
      </c>
      <c r="F1741" s="1" t="s">
        <v>850</v>
      </c>
      <c r="G1741" s="1" t="s">
        <v>884</v>
      </c>
      <c r="H1741" s="1" t="s">
        <v>841</v>
      </c>
      <c r="I1741" s="1" t="s">
        <v>835</v>
      </c>
      <c r="J1741" s="1" t="s">
        <v>853</v>
      </c>
      <c r="K1741" s="1" t="s">
        <v>834</v>
      </c>
      <c r="L1741" s="1" t="s">
        <v>843</v>
      </c>
      <c r="M1741" s="1" t="s">
        <v>843</v>
      </c>
      <c r="N1741" s="1" t="s">
        <v>830</v>
      </c>
      <c r="O1741" s="1" t="s">
        <v>832</v>
      </c>
    </row>
    <row r="1742" spans="1:15" x14ac:dyDescent="0.25">
      <c r="A1742" s="1" t="s">
        <v>1749</v>
      </c>
      <c r="B1742" s="1" t="s">
        <v>942</v>
      </c>
      <c r="C1742" s="1" t="s">
        <v>257</v>
      </c>
      <c r="D1742" s="1" t="s">
        <v>977</v>
      </c>
      <c r="E1742" s="1" t="s">
        <v>1020</v>
      </c>
      <c r="F1742" s="1" t="s">
        <v>1048</v>
      </c>
      <c r="G1742" s="1" t="s">
        <v>1050</v>
      </c>
      <c r="H1742" s="1" t="s">
        <v>1015</v>
      </c>
      <c r="I1742" s="1" t="s">
        <v>978</v>
      </c>
      <c r="J1742" s="1" t="s">
        <v>984</v>
      </c>
      <c r="K1742" s="1" t="s">
        <v>1018</v>
      </c>
      <c r="L1742" s="1" t="s">
        <v>1049</v>
      </c>
      <c r="M1742" s="1" t="s">
        <v>1049</v>
      </c>
      <c r="N1742" s="1" t="s">
        <v>1040</v>
      </c>
      <c r="O1742" s="1" t="s">
        <v>868</v>
      </c>
    </row>
    <row r="1743" spans="1:15" x14ac:dyDescent="0.25">
      <c r="A1743" s="1" t="s">
        <v>1823</v>
      </c>
      <c r="B1743" s="1" t="s">
        <v>946</v>
      </c>
      <c r="C1743" s="1" t="s">
        <v>858</v>
      </c>
      <c r="D1743" s="1" t="s">
        <v>905</v>
      </c>
      <c r="E1743" s="1" t="s">
        <v>960</v>
      </c>
      <c r="F1743" s="1" t="s">
        <v>848</v>
      </c>
      <c r="G1743" s="1" t="s">
        <v>968</v>
      </c>
      <c r="H1743" s="1" t="s">
        <v>838</v>
      </c>
      <c r="I1743" s="1" t="s">
        <v>856</v>
      </c>
      <c r="J1743" s="1" t="s">
        <v>839</v>
      </c>
      <c r="K1743" s="1" t="s">
        <v>891</v>
      </c>
      <c r="L1743" s="1" t="s">
        <v>834</v>
      </c>
      <c r="M1743" s="1" t="s">
        <v>836</v>
      </c>
      <c r="N1743" s="1" t="s">
        <v>835</v>
      </c>
      <c r="O1743" s="1" t="s">
        <v>843</v>
      </c>
    </row>
    <row r="1744" spans="1:15" x14ac:dyDescent="0.25">
      <c r="A1744" s="1" t="s">
        <v>1885</v>
      </c>
      <c r="B1744" s="1" t="s">
        <v>947</v>
      </c>
      <c r="C1744" s="1" t="s">
        <v>884</v>
      </c>
      <c r="D1744" s="1" t="s">
        <v>847</v>
      </c>
      <c r="E1744" s="1" t="s">
        <v>845</v>
      </c>
      <c r="F1744" s="1" t="s">
        <v>830</v>
      </c>
      <c r="G1744" s="1" t="s">
        <v>871</v>
      </c>
      <c r="H1744" s="1" t="s">
        <v>832</v>
      </c>
      <c r="I1744" s="1" t="s">
        <v>832</v>
      </c>
      <c r="J1744" s="1" t="s">
        <v>828</v>
      </c>
      <c r="K1744" s="1" t="s">
        <v>845</v>
      </c>
      <c r="L1744" s="1" t="s">
        <v>826</v>
      </c>
      <c r="M1744" s="1" t="s">
        <v>826</v>
      </c>
      <c r="N1744" s="1" t="s">
        <v>1073</v>
      </c>
      <c r="O1744" s="1" t="s">
        <v>830</v>
      </c>
    </row>
    <row r="1745" spans="1:15" x14ac:dyDescent="0.25">
      <c r="A1745" s="1" t="s">
        <v>1945</v>
      </c>
      <c r="B1745" s="1" t="s">
        <v>948</v>
      </c>
      <c r="C1745" s="1" t="s">
        <v>963</v>
      </c>
      <c r="D1745" s="1" t="s">
        <v>834</v>
      </c>
      <c r="E1745" s="1" t="s">
        <v>836</v>
      </c>
      <c r="F1745" s="1" t="s">
        <v>831</v>
      </c>
      <c r="G1745" s="1" t="s">
        <v>859</v>
      </c>
      <c r="H1745" s="1" t="s">
        <v>850</v>
      </c>
      <c r="I1745" s="1" t="s">
        <v>850</v>
      </c>
      <c r="J1745" s="1" t="s">
        <v>843</v>
      </c>
      <c r="K1745" s="1" t="s">
        <v>840</v>
      </c>
      <c r="L1745" s="1" t="s">
        <v>823</v>
      </c>
      <c r="M1745" s="1" t="s">
        <v>832</v>
      </c>
      <c r="N1745" s="1" t="s">
        <v>824</v>
      </c>
      <c r="O1745" s="1" t="s">
        <v>832</v>
      </c>
    </row>
    <row r="1746" spans="1:15" x14ac:dyDescent="0.25">
      <c r="A1746" s="1" t="s">
        <v>2001</v>
      </c>
      <c r="B1746" s="1" t="s">
        <v>949</v>
      </c>
      <c r="C1746" s="1" t="s">
        <v>865</v>
      </c>
      <c r="D1746" s="1" t="s">
        <v>837</v>
      </c>
      <c r="E1746" s="1" t="s">
        <v>841</v>
      </c>
      <c r="F1746" s="1" t="s">
        <v>845</v>
      </c>
      <c r="G1746" s="1" t="s">
        <v>856</v>
      </c>
      <c r="H1746" s="1" t="s">
        <v>847</v>
      </c>
      <c r="I1746" s="1" t="s">
        <v>845</v>
      </c>
      <c r="J1746" s="1" t="s">
        <v>832</v>
      </c>
      <c r="K1746" s="1" t="s">
        <v>841</v>
      </c>
      <c r="L1746" s="1" t="s">
        <v>830</v>
      </c>
      <c r="M1746" s="1" t="s">
        <v>824</v>
      </c>
      <c r="N1746" s="1" t="s">
        <v>828</v>
      </c>
      <c r="O1746" s="1" t="s">
        <v>832</v>
      </c>
    </row>
    <row r="1747" spans="1:15" x14ac:dyDescent="0.25">
      <c r="A1747" s="1" t="s">
        <v>1274</v>
      </c>
      <c r="B1747" s="1" t="s">
        <v>950</v>
      </c>
      <c r="C1747" s="1" t="s">
        <v>965</v>
      </c>
      <c r="D1747" s="1" t="s">
        <v>859</v>
      </c>
      <c r="E1747" s="1" t="s">
        <v>35</v>
      </c>
      <c r="F1747" s="1" t="s">
        <v>887</v>
      </c>
      <c r="G1747" s="1" t="s">
        <v>1009</v>
      </c>
      <c r="H1747" s="1" t="s">
        <v>876</v>
      </c>
      <c r="I1747" s="1" t="s">
        <v>857</v>
      </c>
      <c r="J1747" s="1" t="s">
        <v>836</v>
      </c>
      <c r="K1747" s="1" t="s">
        <v>35</v>
      </c>
      <c r="L1747" s="1" t="s">
        <v>837</v>
      </c>
      <c r="M1747" s="1" t="s">
        <v>837</v>
      </c>
      <c r="N1747" s="1" t="s">
        <v>831</v>
      </c>
      <c r="O1747" s="1" t="s">
        <v>843</v>
      </c>
    </row>
    <row r="1748" spans="1:15" x14ac:dyDescent="0.25">
      <c r="A1748" s="1" t="s">
        <v>1402</v>
      </c>
      <c r="B1748" s="1" t="s">
        <v>951</v>
      </c>
      <c r="C1748" s="1" t="s">
        <v>892</v>
      </c>
      <c r="D1748" s="1" t="s">
        <v>836</v>
      </c>
      <c r="E1748" s="1" t="s">
        <v>840</v>
      </c>
      <c r="F1748" s="1" t="s">
        <v>847</v>
      </c>
      <c r="G1748" s="1" t="s">
        <v>838</v>
      </c>
      <c r="H1748" s="1" t="s">
        <v>831</v>
      </c>
      <c r="I1748" s="1" t="s">
        <v>847</v>
      </c>
      <c r="J1748" s="1" t="s">
        <v>823</v>
      </c>
      <c r="K1748" s="1" t="s">
        <v>837</v>
      </c>
      <c r="L1748" s="1" t="s">
        <v>832</v>
      </c>
      <c r="M1748" s="1" t="s">
        <v>830</v>
      </c>
      <c r="N1748" s="1" t="s">
        <v>822</v>
      </c>
      <c r="O1748" s="1" t="s">
        <v>832</v>
      </c>
    </row>
    <row r="1749" spans="1:15" x14ac:dyDescent="0.25">
      <c r="A1749" s="1" t="s">
        <v>1499</v>
      </c>
      <c r="B1749" s="1" t="s">
        <v>952</v>
      </c>
      <c r="C1749" s="1" t="s">
        <v>969</v>
      </c>
      <c r="D1749" s="1" t="s">
        <v>35</v>
      </c>
      <c r="E1749" s="1" t="s">
        <v>838</v>
      </c>
      <c r="F1749" s="1" t="s">
        <v>871</v>
      </c>
      <c r="G1749" s="1" t="s">
        <v>907</v>
      </c>
      <c r="H1749" s="1" t="s">
        <v>857</v>
      </c>
      <c r="I1749" s="1" t="s">
        <v>887</v>
      </c>
      <c r="J1749" s="1" t="s">
        <v>837</v>
      </c>
      <c r="K1749" s="1" t="s">
        <v>838</v>
      </c>
      <c r="L1749" s="1" t="s">
        <v>841</v>
      </c>
      <c r="M1749" s="1" t="s">
        <v>841</v>
      </c>
      <c r="N1749" s="1" t="s">
        <v>847</v>
      </c>
      <c r="O1749" s="1" t="s">
        <v>843</v>
      </c>
    </row>
    <row r="1750" spans="1:15" x14ac:dyDescent="0.25">
      <c r="A1750" s="1" t="s">
        <v>1587</v>
      </c>
      <c r="B1750" s="1" t="s">
        <v>953</v>
      </c>
      <c r="C1750" s="1" t="s">
        <v>865</v>
      </c>
      <c r="D1750" s="1" t="s">
        <v>837</v>
      </c>
      <c r="E1750" s="1" t="s">
        <v>841</v>
      </c>
      <c r="F1750" s="1" t="s">
        <v>845</v>
      </c>
      <c r="G1750" s="1" t="s">
        <v>856</v>
      </c>
      <c r="H1750" s="1" t="s">
        <v>847</v>
      </c>
      <c r="I1750" s="1" t="s">
        <v>845</v>
      </c>
      <c r="J1750" s="1" t="s">
        <v>832</v>
      </c>
      <c r="K1750" s="1" t="s">
        <v>841</v>
      </c>
      <c r="L1750" s="1" t="s">
        <v>830</v>
      </c>
      <c r="M1750" s="1" t="s">
        <v>824</v>
      </c>
      <c r="N1750" s="1" t="s">
        <v>828</v>
      </c>
      <c r="O1750" s="1" t="s">
        <v>832</v>
      </c>
    </row>
    <row r="1751" spans="1:15" x14ac:dyDescent="0.25">
      <c r="A1751" s="1" t="s">
        <v>1667</v>
      </c>
      <c r="B1751" s="1" t="s">
        <v>954</v>
      </c>
      <c r="C1751" s="1" t="s">
        <v>891</v>
      </c>
      <c r="D1751" s="1" t="s">
        <v>835</v>
      </c>
      <c r="E1751" s="1" t="s">
        <v>850</v>
      </c>
      <c r="F1751" s="1" t="s">
        <v>823</v>
      </c>
      <c r="G1751" s="1" t="s">
        <v>876</v>
      </c>
      <c r="H1751" s="1" t="s">
        <v>853</v>
      </c>
      <c r="I1751" s="1" t="s">
        <v>843</v>
      </c>
      <c r="J1751" s="1" t="s">
        <v>824</v>
      </c>
      <c r="K1751" s="1" t="s">
        <v>831</v>
      </c>
      <c r="L1751" s="1" t="s">
        <v>822</v>
      </c>
      <c r="M1751" s="1" t="s">
        <v>822</v>
      </c>
      <c r="N1751" s="1" t="s">
        <v>827</v>
      </c>
      <c r="O1751" s="1" t="s">
        <v>830</v>
      </c>
    </row>
    <row r="1752" spans="1:15" x14ac:dyDescent="0.25">
      <c r="A1752" s="1" t="s">
        <v>1750</v>
      </c>
      <c r="B1752" s="1" t="s">
        <v>955</v>
      </c>
      <c r="C1752" s="1" t="s">
        <v>1017</v>
      </c>
      <c r="D1752" s="1" t="s">
        <v>864</v>
      </c>
      <c r="E1752" s="1" t="s">
        <v>904</v>
      </c>
      <c r="F1752" s="1" t="s">
        <v>859</v>
      </c>
      <c r="G1752" s="1" t="s">
        <v>1000</v>
      </c>
      <c r="H1752" s="1" t="s">
        <v>868</v>
      </c>
      <c r="I1752" s="1" t="s">
        <v>884</v>
      </c>
      <c r="J1752" s="1" t="s">
        <v>857</v>
      </c>
      <c r="K1752" s="1" t="s">
        <v>892</v>
      </c>
      <c r="L1752" s="1" t="s">
        <v>871</v>
      </c>
      <c r="M1752" s="1" t="s">
        <v>871</v>
      </c>
      <c r="N1752" s="1" t="s">
        <v>837</v>
      </c>
      <c r="O1752" s="1" t="s">
        <v>843</v>
      </c>
    </row>
    <row r="1753" spans="1:15" x14ac:dyDescent="0.25">
      <c r="A1753" s="1" t="s">
        <v>1824</v>
      </c>
      <c r="B1753" s="1" t="s">
        <v>956</v>
      </c>
      <c r="C1753" s="1" t="s">
        <v>838</v>
      </c>
      <c r="D1753" s="1" t="s">
        <v>853</v>
      </c>
      <c r="E1753" s="1" t="s">
        <v>843</v>
      </c>
      <c r="F1753" s="1" t="s">
        <v>821</v>
      </c>
      <c r="G1753" s="1" t="s">
        <v>834</v>
      </c>
      <c r="H1753" s="1" t="s">
        <v>824</v>
      </c>
      <c r="I1753" s="1" t="s">
        <v>821</v>
      </c>
      <c r="J1753" s="1" t="s">
        <v>827</v>
      </c>
      <c r="K1753" s="1" t="s">
        <v>823</v>
      </c>
      <c r="L1753" s="1" t="s">
        <v>980</v>
      </c>
      <c r="M1753" s="1" t="s">
        <v>1073</v>
      </c>
      <c r="N1753" s="1" t="s">
        <v>983</v>
      </c>
      <c r="O1753" s="1" t="s">
        <v>824</v>
      </c>
    </row>
    <row r="1754" spans="1:15" x14ac:dyDescent="0.25">
      <c r="A1754" s="1" t="s">
        <v>1886</v>
      </c>
      <c r="B1754" s="1" t="s">
        <v>925</v>
      </c>
      <c r="C1754" s="1" t="s">
        <v>869</v>
      </c>
      <c r="D1754" s="1" t="s">
        <v>857</v>
      </c>
      <c r="E1754" s="1" t="s">
        <v>887</v>
      </c>
      <c r="F1754" s="1" t="s">
        <v>837</v>
      </c>
      <c r="G1754" s="1" t="s">
        <v>891</v>
      </c>
      <c r="H1754" s="1" t="s">
        <v>840</v>
      </c>
      <c r="I1754" s="1" t="s">
        <v>837</v>
      </c>
      <c r="J1754" s="1" t="s">
        <v>831</v>
      </c>
      <c r="K1754" s="1" t="s">
        <v>871</v>
      </c>
      <c r="L1754" s="1" t="s">
        <v>845</v>
      </c>
      <c r="M1754" s="1" t="s">
        <v>845</v>
      </c>
      <c r="N1754" s="1" t="s">
        <v>823</v>
      </c>
      <c r="O1754" s="1" t="s">
        <v>823</v>
      </c>
    </row>
    <row r="1755" spans="1:15" x14ac:dyDescent="0.25">
      <c r="A1755" s="1" t="s">
        <v>1946</v>
      </c>
      <c r="B1755" s="1" t="s">
        <v>915</v>
      </c>
      <c r="C1755" s="1" t="s">
        <v>858</v>
      </c>
      <c r="D1755" s="1" t="s">
        <v>905</v>
      </c>
      <c r="E1755" s="1" t="s">
        <v>960</v>
      </c>
      <c r="F1755" s="1" t="s">
        <v>848</v>
      </c>
      <c r="G1755" s="1" t="s">
        <v>968</v>
      </c>
      <c r="H1755" s="1" t="s">
        <v>838</v>
      </c>
      <c r="I1755" s="1" t="s">
        <v>856</v>
      </c>
      <c r="J1755" s="1" t="s">
        <v>839</v>
      </c>
      <c r="K1755" s="1" t="s">
        <v>891</v>
      </c>
      <c r="L1755" s="1" t="s">
        <v>834</v>
      </c>
      <c r="M1755" s="1" t="s">
        <v>836</v>
      </c>
      <c r="N1755" s="1" t="s">
        <v>835</v>
      </c>
      <c r="O1755" s="1" t="s">
        <v>843</v>
      </c>
    </row>
    <row r="1756" spans="1:15" x14ac:dyDescent="0.25">
      <c r="A1756" s="1" t="s">
        <v>2002</v>
      </c>
      <c r="B1756" s="1" t="s">
        <v>957</v>
      </c>
      <c r="C1756" s="1" t="s">
        <v>944</v>
      </c>
      <c r="D1756" s="1" t="s">
        <v>927</v>
      </c>
      <c r="E1756" s="1" t="s">
        <v>999</v>
      </c>
      <c r="F1756" s="1" t="s">
        <v>963</v>
      </c>
      <c r="G1756" s="1" t="s">
        <v>858</v>
      </c>
      <c r="H1756" s="1" t="s">
        <v>907</v>
      </c>
      <c r="I1756" s="1" t="s">
        <v>864</v>
      </c>
      <c r="J1756" s="1" t="s">
        <v>943</v>
      </c>
      <c r="K1756" s="1" t="s">
        <v>889</v>
      </c>
      <c r="L1756" s="1" t="s">
        <v>859</v>
      </c>
      <c r="M1756" s="1" t="s">
        <v>35</v>
      </c>
      <c r="N1756" s="1" t="s">
        <v>876</v>
      </c>
      <c r="O1756" s="1" t="s">
        <v>853</v>
      </c>
    </row>
    <row r="1757" spans="1:15" x14ac:dyDescent="0.25">
      <c r="A1757" s="1" t="s">
        <v>1275</v>
      </c>
      <c r="B1757" s="1" t="s">
        <v>958</v>
      </c>
      <c r="C1757" s="1" t="s">
        <v>1020</v>
      </c>
      <c r="D1757" s="1" t="s">
        <v>1055</v>
      </c>
      <c r="E1757" s="1" t="s">
        <v>908</v>
      </c>
      <c r="F1757" s="1" t="s">
        <v>985</v>
      </c>
      <c r="G1757" s="1" t="s">
        <v>1048</v>
      </c>
      <c r="H1757" s="1" t="s">
        <v>1017</v>
      </c>
      <c r="I1757" s="1" t="s">
        <v>1008</v>
      </c>
      <c r="J1757" s="1" t="s">
        <v>860</v>
      </c>
      <c r="K1757" s="1" t="s">
        <v>908</v>
      </c>
      <c r="L1757" s="1" t="s">
        <v>858</v>
      </c>
      <c r="M1757" s="1" t="s">
        <v>858</v>
      </c>
      <c r="N1757" s="1" t="s">
        <v>1012</v>
      </c>
      <c r="O1757" s="1" t="s">
        <v>943</v>
      </c>
    </row>
    <row r="1758" spans="1:15" x14ac:dyDescent="0.25">
      <c r="A1758" s="1" t="s">
        <v>1403</v>
      </c>
      <c r="B1758" s="1" t="s">
        <v>1212</v>
      </c>
      <c r="C1758" s="1" t="s">
        <v>888</v>
      </c>
      <c r="D1758" s="1" t="s">
        <v>859</v>
      </c>
      <c r="E1758" s="1" t="s">
        <v>859</v>
      </c>
      <c r="F1758" s="1" t="s">
        <v>846</v>
      </c>
      <c r="G1758" s="1" t="s">
        <v>892</v>
      </c>
      <c r="H1758" s="1" t="s">
        <v>848</v>
      </c>
      <c r="I1758" s="1" t="s">
        <v>848</v>
      </c>
      <c r="J1758" s="1" t="s">
        <v>857</v>
      </c>
      <c r="K1758" s="1" t="s">
        <v>35</v>
      </c>
      <c r="L1758" s="1" t="s">
        <v>887</v>
      </c>
      <c r="M1758" s="1" t="s">
        <v>871</v>
      </c>
      <c r="N1758" s="1" t="s">
        <v>834</v>
      </c>
      <c r="O1758" s="1" t="s">
        <v>845</v>
      </c>
    </row>
    <row r="1759" spans="1:15" x14ac:dyDescent="0.25">
      <c r="A1759" s="1" t="s">
        <v>1500</v>
      </c>
      <c r="B1759" s="1" t="s">
        <v>961</v>
      </c>
      <c r="C1759" s="1" t="s">
        <v>1117</v>
      </c>
      <c r="D1759" s="1" t="s">
        <v>1118</v>
      </c>
      <c r="E1759" s="1" t="s">
        <v>1065</v>
      </c>
      <c r="F1759" s="1" t="s">
        <v>1116</v>
      </c>
      <c r="G1759" s="1" t="s">
        <v>1119</v>
      </c>
      <c r="H1759" s="1" t="s">
        <v>257</v>
      </c>
      <c r="I1759" s="1" t="s">
        <v>964</v>
      </c>
      <c r="J1759" s="1" t="s">
        <v>1003</v>
      </c>
      <c r="K1759" s="1" t="s">
        <v>1090</v>
      </c>
      <c r="L1759" s="1" t="s">
        <v>1001</v>
      </c>
      <c r="M1759" s="1" t="s">
        <v>990</v>
      </c>
      <c r="N1759" s="1" t="s">
        <v>1023</v>
      </c>
      <c r="O1759" s="1" t="s">
        <v>1009</v>
      </c>
    </row>
    <row r="1760" spans="1:15" x14ac:dyDescent="0.25">
      <c r="A1760" s="1" t="s">
        <v>1588</v>
      </c>
      <c r="B1760" s="1" t="s">
        <v>967</v>
      </c>
      <c r="C1760" s="1" t="s">
        <v>1029</v>
      </c>
      <c r="D1760" s="1" t="s">
        <v>889</v>
      </c>
      <c r="E1760" s="1" t="s">
        <v>888</v>
      </c>
      <c r="F1760" s="1" t="s">
        <v>864</v>
      </c>
      <c r="G1760" s="1" t="s">
        <v>918</v>
      </c>
      <c r="H1760" s="1" t="s">
        <v>907</v>
      </c>
      <c r="I1760" s="1" t="s">
        <v>907</v>
      </c>
      <c r="J1760" s="1" t="s">
        <v>892</v>
      </c>
      <c r="K1760" s="1" t="s">
        <v>867</v>
      </c>
      <c r="L1760" s="1" t="s">
        <v>865</v>
      </c>
      <c r="M1760" s="1" t="s">
        <v>905</v>
      </c>
      <c r="N1760" s="1" t="s">
        <v>891</v>
      </c>
      <c r="O1760" s="1" t="s">
        <v>856</v>
      </c>
    </row>
    <row r="1761" spans="1:15" x14ac:dyDescent="0.25">
      <c r="A1761" s="1" t="s">
        <v>1668</v>
      </c>
      <c r="B1761" s="1" t="s">
        <v>970</v>
      </c>
      <c r="C1761" s="1" t="s">
        <v>892</v>
      </c>
      <c r="D1761" s="1" t="s">
        <v>839</v>
      </c>
      <c r="E1761" s="1" t="s">
        <v>834</v>
      </c>
      <c r="F1761" s="1" t="s">
        <v>835</v>
      </c>
      <c r="G1761" s="1" t="s">
        <v>35</v>
      </c>
      <c r="H1761" s="1" t="s">
        <v>841</v>
      </c>
      <c r="I1761" s="1" t="s">
        <v>835</v>
      </c>
      <c r="J1761" s="1" t="s">
        <v>845</v>
      </c>
      <c r="K1761" s="1" t="s">
        <v>837</v>
      </c>
      <c r="L1761" s="1" t="s">
        <v>823</v>
      </c>
      <c r="M1761" s="1" t="s">
        <v>832</v>
      </c>
      <c r="N1761" s="1" t="s">
        <v>824</v>
      </c>
      <c r="O1761" s="1" t="s">
        <v>832</v>
      </c>
    </row>
    <row r="1762" spans="1:15" x14ac:dyDescent="0.25">
      <c r="A1762" s="1" t="s">
        <v>1751</v>
      </c>
      <c r="B1762" s="1" t="s">
        <v>971</v>
      </c>
      <c r="C1762" s="1" t="s">
        <v>892</v>
      </c>
      <c r="D1762" s="1" t="s">
        <v>839</v>
      </c>
      <c r="E1762" s="1" t="s">
        <v>834</v>
      </c>
      <c r="F1762" s="1" t="s">
        <v>835</v>
      </c>
      <c r="G1762" s="1" t="s">
        <v>35</v>
      </c>
      <c r="H1762" s="1" t="s">
        <v>841</v>
      </c>
      <c r="I1762" s="1" t="s">
        <v>835</v>
      </c>
      <c r="J1762" s="1" t="s">
        <v>845</v>
      </c>
      <c r="K1762" s="1" t="s">
        <v>837</v>
      </c>
      <c r="L1762" s="1" t="s">
        <v>823</v>
      </c>
      <c r="M1762" s="1" t="s">
        <v>832</v>
      </c>
      <c r="N1762" s="1" t="s">
        <v>824</v>
      </c>
      <c r="O1762" s="1" t="s">
        <v>832</v>
      </c>
    </row>
  </sheetData>
  <pageMargins left="0.7" right="0.7" top="0.75" bottom="0.75" header="0.3" footer="0.3"/>
  <pageSetup paperSize="9" orientation="portrait" horizontalDpi="1200" verticalDpi="1200" r:id="rId1"/>
  <ignoredErrors>
    <ignoredError sqref="K58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>
      <selection activeCell="O16" sqref="O1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diakov.net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Ilia Malyshev;Aleksandr Zuev</dc:creator>
  <cp:lastModifiedBy>Александр</cp:lastModifiedBy>
  <dcterms:created xsi:type="dcterms:W3CDTF">2020-10-26T12:12:11Z</dcterms:created>
  <dcterms:modified xsi:type="dcterms:W3CDTF">2020-11-24T17:16:28Z</dcterms:modified>
</cp:coreProperties>
</file>