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 Motori" sheetId="1" r:id="rId4"/>
    <sheet state="visible" name="Dati_Simulazione" sheetId="2" r:id="rId5"/>
  </sheets>
  <definedNames/>
  <calcPr/>
  <extLst>
    <ext uri="GoogleSheetsCustomDataVersion2">
      <go:sheetsCustomData xmlns:go="http://customooxmlschemas.google.com/" r:id="rId6" roundtripDataChecksum="uWD+EH+oXzQuwnO2lzSrYALyd5bmrwyBEwyYLqhOeDc="/>
    </ext>
  </extLst>
</workbook>
</file>

<file path=xl/sharedStrings.xml><?xml version="1.0" encoding="utf-8"?>
<sst xmlns="http://schemas.openxmlformats.org/spreadsheetml/2006/main" count="91" uniqueCount="63">
  <si>
    <t>Descrizione</t>
  </si>
  <si>
    <t>Il seguente excel tiene conto delle misure effettuate per capire quale motore acquistare per i vericelli</t>
  </si>
  <si>
    <t>5kg</t>
  </si>
  <si>
    <t>nr.sim</t>
  </si>
  <si>
    <t>Start point</t>
  </si>
  <si>
    <t>end point</t>
  </si>
  <si>
    <t>energia consumata [J]</t>
  </si>
  <si>
    <t>tempo [s]</t>
  </si>
  <si>
    <t>potenza_media_sistema[w]</t>
  </si>
  <si>
    <t>massima_P_dx[w]</t>
  </si>
  <si>
    <t>massima_P_sx[w]</t>
  </si>
  <si>
    <t>0.5, 2.5, -6</t>
  </si>
  <si>
    <t>0.5, 4,-4</t>
  </si>
  <si>
    <t>0.5, 2.5, -10</t>
  </si>
  <si>
    <t>0.5, 2.5,-2</t>
  </si>
  <si>
    <t>0.5, 1, -10</t>
  </si>
  <si>
    <t>0.5, 4,-2</t>
  </si>
  <si>
    <t>0.5, 1, -5</t>
  </si>
  <si>
    <t>0.5, 4,-5</t>
  </si>
  <si>
    <t>10 kg</t>
  </si>
  <si>
    <t>salti</t>
  </si>
  <si>
    <t>energia consumata[J]</t>
  </si>
  <si>
    <t>tempo[s]</t>
  </si>
  <si>
    <t xml:space="preserve">Description: </t>
  </si>
  <si>
    <t>Simulazione eseguita utilizzando, 10Kg, prendendo il caso 3 del foglio "dati Motori":</t>
  </si>
  <si>
    <t>massa [Kg]</t>
  </si>
  <si>
    <t xml:space="preserve"> Average load_of_the_system[w]</t>
  </si>
  <si>
    <t>Peak_Power_dx[w]</t>
  </si>
  <si>
    <t>Peak_power_sx[w]</t>
  </si>
  <si>
    <t xml:space="preserve">ΔJump </t>
  </si>
  <si>
    <t>[0,3,8]</t>
  </si>
  <si>
    <t>Gravity</t>
  </si>
  <si>
    <t>Other</t>
  </si>
  <si>
    <t>Details calculated:</t>
  </si>
  <si>
    <t>Max power istant_sx</t>
  </si>
  <si>
    <t>w</t>
  </si>
  <si>
    <t>Max power istant_dx</t>
  </si>
  <si>
    <t>Vmax_corda_sx</t>
  </si>
  <si>
    <t>[m/s]</t>
  </si>
  <si>
    <t>Vmax_corda_dx</t>
  </si>
  <si>
    <t>Acc_corda_sx</t>
  </si>
  <si>
    <t>[m/s]^2</t>
  </si>
  <si>
    <t>Acc_corda_dx</t>
  </si>
  <si>
    <t>Leg_impulse force</t>
  </si>
  <si>
    <t>[N]</t>
  </si>
  <si>
    <t>Jump Duration</t>
  </si>
  <si>
    <t>[s]</t>
  </si>
  <si>
    <t xml:space="preserve">Computation for winch Motor </t>
  </si>
  <si>
    <t>suppose a winch drum of 5 cm in diameter</t>
  </si>
  <si>
    <r>
      <rPr>
        <rFont val="Arial"/>
        <color theme="1"/>
      </rPr>
      <t xml:space="preserve"> d</t>
    </r>
    <r>
      <rPr>
        <rFont val="Arial"/>
        <b/>
        <color theme="1"/>
      </rPr>
      <t>rum radius:</t>
    </r>
  </si>
  <si>
    <t>[m]</t>
  </si>
  <si>
    <t>max. angular speed (w)</t>
  </si>
  <si>
    <t>[rad/s]</t>
  </si>
  <si>
    <t>in RPM become:</t>
  </si>
  <si>
    <t>[RPM]</t>
  </si>
  <si>
    <t>Forces and torque on the drum, by dead lifting the weight:</t>
  </si>
  <si>
    <t>Force {m*(g+a)}</t>
  </si>
  <si>
    <t>Torque {F * radius}</t>
  </si>
  <si>
    <t>peak power at the drum:</t>
  </si>
  <si>
    <t xml:space="preserve">Power </t>
  </si>
  <si>
    <t>[W]</t>
  </si>
  <si>
    <t>Note:</t>
  </si>
  <si>
    <t>Here arises a big discrepancy; from the simulation motor peak power should be 700W but the drum power 
is 2000W even without considering power train transmission losses. And with a 1:1 ratio the power shlould 
be the same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</si>
</sst>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  <font/>
    <font>
      <sz val="11.0"/>
      <color theme="1"/>
      <name val="Arial"/>
    </font>
    <font>
      <sz val="10.0"/>
      <color theme="1"/>
      <name val="Consolas"/>
    </font>
    <font>
      <color theme="1"/>
      <name val="Aptos Narrow"/>
      <scheme val="minor"/>
    </font>
    <font>
      <b/>
      <color theme="1"/>
      <name val="Arial"/>
    </font>
    <font>
      <b/>
      <sz val="11.0"/>
      <color theme="1"/>
      <name val="Arial"/>
    </font>
    <font>
      <b/>
      <color theme="1"/>
      <name val="Aptos Narrow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</fills>
  <borders count="20">
    <border/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4" fontId="5" numFmtId="0" xfId="0" applyAlignment="1" applyBorder="1" applyFill="1" applyFont="1">
      <alignment readingOrder="0"/>
    </xf>
    <xf borderId="6" fillId="5" fontId="3" numFmtId="0" xfId="0" applyBorder="1" applyFill="1" applyFont="1"/>
    <xf borderId="5" fillId="5" fontId="3" numFmtId="0" xfId="0" applyBorder="1" applyFont="1"/>
    <xf borderId="7" fillId="5" fontId="3" numFmtId="0" xfId="0" applyBorder="1" applyFont="1"/>
    <xf borderId="5" fillId="2" fontId="2" numFmtId="0" xfId="0" applyBorder="1" applyFont="1"/>
    <xf borderId="5" fillId="5" fontId="2" numFmtId="0" xfId="0" applyBorder="1" applyFont="1"/>
    <xf borderId="8" fillId="0" fontId="2" numFmtId="0" xfId="0" applyBorder="1" applyFont="1"/>
    <xf borderId="0" fillId="0" fontId="2" numFmtId="0" xfId="0" applyFont="1"/>
    <xf borderId="9" fillId="0" fontId="2" numFmtId="0" xfId="0" applyBorder="1" applyFont="1"/>
    <xf borderId="5" fillId="5" fontId="6" numFmtId="0" xfId="0" applyAlignment="1" applyBorder="1" applyFont="1">
      <alignment horizontal="left" vertical="center"/>
    </xf>
    <xf borderId="0" fillId="6" fontId="2" numFmtId="0" xfId="0" applyFill="1" applyFont="1"/>
    <xf borderId="6" fillId="2" fontId="2" numFmtId="0" xfId="0" applyBorder="1" applyFont="1"/>
    <xf borderId="7" fillId="6" fontId="2" numFmtId="0" xfId="0" applyBorder="1" applyFont="1"/>
    <xf borderId="7" fillId="2" fontId="2" numFmtId="0" xfId="0" applyBorder="1" applyFont="1"/>
    <xf borderId="0" fillId="0" fontId="7" numFmtId="0" xfId="0" applyFont="1"/>
    <xf borderId="10" fillId="2" fontId="2" numFmtId="0" xfId="0" applyBorder="1" applyFont="1"/>
    <xf borderId="10" fillId="5" fontId="6" numFmtId="0" xfId="0" applyAlignment="1" applyBorder="1" applyFont="1">
      <alignment horizontal="left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5" fontId="3" numFmtId="0" xfId="0" applyBorder="1" applyFont="1"/>
    <xf borderId="5" fillId="7" fontId="6" numFmtId="0" xfId="0" applyAlignment="1" applyBorder="1" applyFill="1" applyFont="1">
      <alignment horizontal="left" vertical="center"/>
    </xf>
    <xf borderId="5" fillId="6" fontId="2" numFmtId="0" xfId="0" applyBorder="1" applyFont="1"/>
    <xf borderId="7" fillId="2" fontId="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15" fillId="4" fontId="9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5" fillId="5" fontId="3" numFmtId="0" xfId="0" applyBorder="1" applyFont="1"/>
    <xf borderId="15" fillId="5" fontId="9" numFmtId="0" xfId="0" applyAlignment="1" applyBorder="1" applyFont="1">
      <alignment readingOrder="0"/>
    </xf>
    <xf borderId="16" fillId="5" fontId="9" numFmtId="0" xfId="0" applyAlignment="1" applyBorder="1" applyFont="1">
      <alignment readingOrder="0"/>
    </xf>
    <xf borderId="17" fillId="2" fontId="5" numFmtId="0" xfId="0" applyAlignment="1" applyBorder="1" applyFont="1">
      <alignment readingOrder="0"/>
    </xf>
    <xf borderId="10" fillId="2" fontId="6" numFmtId="0" xfId="0" applyAlignment="1" applyBorder="1" applyFont="1">
      <alignment horizontal="left" vertical="center"/>
    </xf>
    <xf borderId="17" fillId="2" fontId="2" numFmtId="0" xfId="0" applyBorder="1" applyFont="1"/>
    <xf borderId="18" fillId="2" fontId="5" numFmtId="0" xfId="0" applyAlignment="1" applyBorder="1" applyFont="1">
      <alignment readingOrder="0"/>
    </xf>
    <xf borderId="0" fillId="0" fontId="8" numFmtId="0" xfId="0" applyAlignment="1" applyFont="1">
      <alignment horizontal="center" readingOrder="0"/>
    </xf>
    <xf borderId="0" fillId="0" fontId="10" numFmtId="0" xfId="0" applyFont="1"/>
    <xf borderId="0" fillId="9" fontId="8" numFmtId="0" xfId="0" applyAlignment="1" applyFill="1" applyFont="1">
      <alignment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19" fillId="7" fontId="8" numFmtId="0" xfId="0" applyAlignment="1" applyBorder="1" applyFont="1">
      <alignment readingOrder="0"/>
    </xf>
    <xf borderId="0" fillId="7" fontId="7" numFmtId="0" xfId="0" applyFont="1"/>
    <xf borderId="19" fillId="10" fontId="1" numFmtId="0" xfId="0" applyAlignment="1" applyBorder="1" applyFill="1" applyFont="1">
      <alignment readingOrder="0"/>
    </xf>
    <xf borderId="0" fillId="10" fontId="7" numFmtId="0" xfId="0" applyFont="1"/>
    <xf borderId="19" fillId="0" fontId="7" numFmtId="0" xfId="0" applyBorder="1" applyFont="1"/>
    <xf borderId="0" fillId="0" fontId="10" numFmtId="0" xfId="0" applyAlignment="1" applyFont="1">
      <alignment readingOrder="0"/>
    </xf>
    <xf borderId="19" fillId="0" fontId="1" numFmtId="0" xfId="0" applyAlignment="1" applyBorder="1" applyFont="1">
      <alignment readingOrder="0"/>
    </xf>
    <xf borderId="0" fillId="11" fontId="8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24</xdr:row>
      <xdr:rowOff>38100</xdr:rowOff>
    </xdr:from>
    <xdr:ext cx="771525" cy="5334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31</xdr:row>
      <xdr:rowOff>171450</xdr:rowOff>
    </xdr:from>
    <xdr:ext cx="733425" cy="361950"/>
    <xdr:pic>
      <xdr:nvPicPr>
        <xdr:cNvPr id="0" name="image2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5.88"/>
    <col customWidth="1" min="4" max="4" width="20.5"/>
    <col customWidth="1" min="5" max="5" width="9.25"/>
    <col customWidth="1" min="6" max="6" width="24.75"/>
    <col customWidth="1" min="7" max="7" width="16.88"/>
    <col customWidth="1" min="8" max="8" width="16.75"/>
    <col customWidth="1" min="9" max="9" width="15.88"/>
    <col customWidth="1" min="10" max="10" width="16.0"/>
    <col customWidth="1" min="11" max="11" width="20.13"/>
    <col customWidth="1" min="12" max="12" width="11.5"/>
    <col customWidth="1" min="13" max="13" width="16.0"/>
    <col customWidth="1" min="14" max="26" width="7.63"/>
  </cols>
  <sheetData>
    <row r="1">
      <c r="A1" s="1" t="s">
        <v>0</v>
      </c>
      <c r="C1" s="1" t="s">
        <v>1</v>
      </c>
    </row>
    <row r="3">
      <c r="A3" s="2"/>
      <c r="B3" s="2"/>
      <c r="C3" s="2"/>
      <c r="D3" s="3" t="s">
        <v>2</v>
      </c>
      <c r="E3" s="4"/>
      <c r="F3" s="4"/>
      <c r="G3" s="4"/>
      <c r="H3" s="5"/>
    </row>
    <row r="4">
      <c r="A4" s="6" t="s">
        <v>3</v>
      </c>
      <c r="B4" s="6" t="s">
        <v>4</v>
      </c>
      <c r="C4" s="6" t="s">
        <v>5</v>
      </c>
      <c r="D4" s="7" t="s">
        <v>6</v>
      </c>
      <c r="E4" s="8" t="s">
        <v>7</v>
      </c>
      <c r="F4" s="8" t="s">
        <v>8</v>
      </c>
      <c r="G4" s="8" t="s">
        <v>9</v>
      </c>
      <c r="H4" s="9" t="s">
        <v>10</v>
      </c>
    </row>
    <row r="5">
      <c r="A5" s="10"/>
      <c r="B5" s="11"/>
      <c r="C5" s="11"/>
      <c r="D5" s="12"/>
      <c r="E5" s="13"/>
      <c r="F5" s="13"/>
      <c r="G5" s="13"/>
      <c r="H5" s="14"/>
    </row>
    <row r="6">
      <c r="A6" s="10">
        <v>1.0</v>
      </c>
      <c r="B6" s="15" t="s">
        <v>11</v>
      </c>
      <c r="C6" s="15" t="s">
        <v>12</v>
      </c>
      <c r="D6" s="12">
        <v>250.0</v>
      </c>
      <c r="E6" s="13">
        <v>1.21</v>
      </c>
      <c r="F6" s="13">
        <f t="shared" ref="F6:F10" si="1">D6/E6</f>
        <v>206.6115702</v>
      </c>
      <c r="G6" s="16">
        <v>453.0</v>
      </c>
      <c r="H6" s="14">
        <v>181.0</v>
      </c>
    </row>
    <row r="7">
      <c r="A7" s="10">
        <v>2.0</v>
      </c>
      <c r="B7" s="15" t="s">
        <v>13</v>
      </c>
      <c r="C7" s="15" t="s">
        <v>14</v>
      </c>
      <c r="D7" s="17">
        <v>503.0</v>
      </c>
      <c r="E7" s="10">
        <v>1.67</v>
      </c>
      <c r="F7" s="10">
        <f t="shared" si="1"/>
        <v>301.1976048</v>
      </c>
      <c r="G7" s="10">
        <v>314.0</v>
      </c>
      <c r="H7" s="18">
        <v>290.0</v>
      </c>
    </row>
    <row r="8">
      <c r="A8" s="10">
        <v>3.0</v>
      </c>
      <c r="B8" s="15" t="s">
        <v>15</v>
      </c>
      <c r="C8" s="15" t="s">
        <v>16</v>
      </c>
      <c r="D8" s="17">
        <v>545.0</v>
      </c>
      <c r="E8" s="10">
        <v>1.43</v>
      </c>
      <c r="F8" s="10">
        <f t="shared" si="1"/>
        <v>381.1188811</v>
      </c>
      <c r="G8" s="10">
        <v>437.0</v>
      </c>
      <c r="H8" s="19">
        <v>230.0</v>
      </c>
    </row>
    <row r="9">
      <c r="A9" s="10">
        <v>4.0</v>
      </c>
      <c r="B9" s="15" t="s">
        <v>17</v>
      </c>
      <c r="C9" s="15" t="s">
        <v>18</v>
      </c>
      <c r="D9" s="12">
        <v>212.0</v>
      </c>
      <c r="E9" s="13">
        <v>1.3</v>
      </c>
      <c r="F9" s="13">
        <f t="shared" si="1"/>
        <v>163.0769231</v>
      </c>
      <c r="G9" s="20">
        <v>338.0</v>
      </c>
      <c r="H9" s="14">
        <v>171.0</v>
      </c>
    </row>
    <row r="10">
      <c r="A10" s="21">
        <v>5.0</v>
      </c>
      <c r="B10" s="22" t="s">
        <v>14</v>
      </c>
      <c r="C10" s="22" t="s">
        <v>13</v>
      </c>
      <c r="D10" s="23">
        <v>208.0</v>
      </c>
      <c r="E10" s="24">
        <v>1.73</v>
      </c>
      <c r="F10" s="24">
        <f t="shared" si="1"/>
        <v>120.2312139</v>
      </c>
      <c r="G10" s="24">
        <v>179.0</v>
      </c>
      <c r="H10" s="25">
        <v>160.0</v>
      </c>
    </row>
    <row r="11">
      <c r="I11" s="13"/>
      <c r="J11" s="13"/>
      <c r="K11" s="13"/>
      <c r="L11" s="13"/>
      <c r="M11" s="13"/>
      <c r="N11" s="13"/>
      <c r="O11" s="13"/>
    </row>
    <row r="12">
      <c r="A12" s="2"/>
      <c r="B12" s="2"/>
      <c r="C12" s="2"/>
      <c r="D12" s="3" t="s">
        <v>19</v>
      </c>
      <c r="E12" s="4"/>
      <c r="F12" s="4"/>
      <c r="G12" s="4"/>
      <c r="H12" s="5"/>
      <c r="I12" s="13"/>
      <c r="J12" s="13"/>
      <c r="K12" s="13"/>
      <c r="L12" s="13"/>
      <c r="M12" s="13"/>
      <c r="N12" s="13"/>
      <c r="O12" s="13"/>
    </row>
    <row r="13">
      <c r="A13" s="6" t="s">
        <v>20</v>
      </c>
      <c r="B13" s="6" t="s">
        <v>4</v>
      </c>
      <c r="C13" s="6" t="s">
        <v>5</v>
      </c>
      <c r="D13" s="7" t="s">
        <v>21</v>
      </c>
      <c r="E13" s="7" t="s">
        <v>22</v>
      </c>
      <c r="F13" s="7" t="s">
        <v>8</v>
      </c>
      <c r="G13" s="7" t="s">
        <v>9</v>
      </c>
      <c r="H13" s="26" t="s">
        <v>10</v>
      </c>
      <c r="I13" s="13"/>
      <c r="J13" s="13"/>
      <c r="K13" s="13"/>
      <c r="L13" s="13"/>
      <c r="M13" s="13"/>
      <c r="N13" s="13"/>
      <c r="O13" s="13"/>
    </row>
    <row r="14">
      <c r="A14" s="10"/>
      <c r="B14" s="11"/>
      <c r="C14" s="11"/>
      <c r="D14" s="12"/>
      <c r="E14" s="13"/>
      <c r="F14" s="13"/>
      <c r="G14" s="13"/>
      <c r="H14" s="14"/>
    </row>
    <row r="15">
      <c r="A15" s="10">
        <v>1.0</v>
      </c>
      <c r="B15" s="15" t="s">
        <v>11</v>
      </c>
      <c r="C15" s="15" t="s">
        <v>12</v>
      </c>
      <c r="D15" s="12">
        <v>214.0</v>
      </c>
      <c r="E15" s="13">
        <v>1.65</v>
      </c>
      <c r="F15" s="13">
        <f t="shared" ref="F15:F19" si="2">D15/E15</f>
        <v>129.6969697</v>
      </c>
      <c r="G15" s="13">
        <v>254.0</v>
      </c>
      <c r="H15" s="14">
        <v>65.0</v>
      </c>
    </row>
    <row r="16">
      <c r="A16" s="10">
        <v>2.0</v>
      </c>
      <c r="B16" s="15" t="s">
        <v>13</v>
      </c>
      <c r="C16" s="15" t="s">
        <v>14</v>
      </c>
      <c r="D16" s="17">
        <v>963.0</v>
      </c>
      <c r="E16" s="10">
        <v>1.65</v>
      </c>
      <c r="F16" s="10">
        <f t="shared" si="2"/>
        <v>583.6363636</v>
      </c>
      <c r="G16" s="10">
        <v>608.0</v>
      </c>
      <c r="H16" s="18">
        <v>591.0</v>
      </c>
    </row>
    <row r="17">
      <c r="A17" s="10">
        <v>3.0</v>
      </c>
      <c r="B17" s="27" t="s">
        <v>15</v>
      </c>
      <c r="C17" s="27" t="s">
        <v>16</v>
      </c>
      <c r="D17" s="17">
        <v>989.0</v>
      </c>
      <c r="E17" s="10">
        <v>1.65</v>
      </c>
      <c r="F17" s="10">
        <f t="shared" si="2"/>
        <v>599.3939394</v>
      </c>
      <c r="G17" s="28">
        <v>696.0</v>
      </c>
      <c r="H17" s="29">
        <v>431.0</v>
      </c>
    </row>
    <row r="18">
      <c r="A18" s="10">
        <v>4.0</v>
      </c>
      <c r="B18" s="15" t="s">
        <v>17</v>
      </c>
      <c r="C18" s="15" t="s">
        <v>18</v>
      </c>
      <c r="D18" s="12">
        <v>132.0</v>
      </c>
      <c r="E18" s="13">
        <v>1.51</v>
      </c>
      <c r="F18" s="13">
        <f t="shared" si="2"/>
        <v>87.41721854</v>
      </c>
      <c r="G18" s="13">
        <v>132.0</v>
      </c>
      <c r="H18" s="14">
        <v>39.0</v>
      </c>
    </row>
    <row r="19">
      <c r="A19" s="21">
        <v>5.0</v>
      </c>
      <c r="B19" s="22" t="s">
        <v>14</v>
      </c>
      <c r="C19" s="22" t="s">
        <v>13</v>
      </c>
      <c r="D19" s="23">
        <v>472.0</v>
      </c>
      <c r="E19" s="24">
        <v>1.75</v>
      </c>
      <c r="F19" s="24">
        <f t="shared" si="2"/>
        <v>269.7142857</v>
      </c>
      <c r="G19" s="24">
        <v>342.0</v>
      </c>
      <c r="H19" s="25">
        <v>344.0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K2"/>
    <mergeCell ref="D3:H3"/>
    <mergeCell ref="D12:H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13"/>
    <col customWidth="1" min="3" max="3" width="22.63"/>
    <col customWidth="1" min="6" max="6" width="19.88"/>
    <col customWidth="1" min="7" max="7" width="8.75"/>
    <col customWidth="1" min="8" max="8" width="29.5"/>
    <col customWidth="1" min="9" max="9" width="17.63"/>
    <col customWidth="1" min="10" max="10" width="17.38"/>
  </cols>
  <sheetData>
    <row r="2">
      <c r="B2" s="30" t="s">
        <v>23</v>
      </c>
      <c r="C2" s="31" t="s">
        <v>24</v>
      </c>
      <c r="K2" s="1"/>
      <c r="L2" s="1"/>
    </row>
    <row r="3">
      <c r="K3" s="1"/>
      <c r="L3" s="1"/>
    </row>
    <row r="4">
      <c r="C4" s="32" t="s">
        <v>25</v>
      </c>
      <c r="D4" s="33" t="s">
        <v>4</v>
      </c>
      <c r="E4" s="33" t="s">
        <v>5</v>
      </c>
      <c r="F4" s="34" t="s">
        <v>21</v>
      </c>
      <c r="G4" s="35" t="s">
        <v>22</v>
      </c>
      <c r="H4" s="35" t="s">
        <v>26</v>
      </c>
      <c r="I4" s="35" t="s">
        <v>27</v>
      </c>
      <c r="J4" s="36" t="s">
        <v>28</v>
      </c>
    </row>
    <row r="5">
      <c r="C5" s="37">
        <v>10.0</v>
      </c>
      <c r="D5" s="38" t="s">
        <v>15</v>
      </c>
      <c r="E5" s="38" t="s">
        <v>16</v>
      </c>
      <c r="F5" s="39">
        <v>989.0</v>
      </c>
      <c r="G5" s="21">
        <v>1.65</v>
      </c>
      <c r="H5" s="21">
        <f>F5/G5</f>
        <v>599.3939394</v>
      </c>
      <c r="I5" s="21">
        <v>696.0</v>
      </c>
      <c r="J5" s="40">
        <v>431.0</v>
      </c>
    </row>
    <row r="6">
      <c r="C6" s="1" t="s">
        <v>29</v>
      </c>
      <c r="D6" s="41" t="s">
        <v>30</v>
      </c>
    </row>
    <row r="7">
      <c r="C7" s="1" t="s">
        <v>31</v>
      </c>
      <c r="D7" s="1">
        <v>9.81</v>
      </c>
    </row>
    <row r="8">
      <c r="A8" s="42"/>
    </row>
    <row r="9">
      <c r="B9" s="30" t="s">
        <v>32</v>
      </c>
    </row>
    <row r="10">
      <c r="B10" s="30" t="s">
        <v>33</v>
      </c>
    </row>
    <row r="11">
      <c r="C11" s="43" t="s">
        <v>34</v>
      </c>
      <c r="D11" s="44">
        <v>431.0</v>
      </c>
      <c r="E11" s="30" t="s">
        <v>35</v>
      </c>
    </row>
    <row r="12">
      <c r="C12" s="43" t="s">
        <v>36</v>
      </c>
      <c r="D12" s="44">
        <v>697.0</v>
      </c>
      <c r="E12" s="30" t="s">
        <v>35</v>
      </c>
    </row>
    <row r="13">
      <c r="C13" s="43" t="s">
        <v>37</v>
      </c>
      <c r="D13" s="45">
        <v>5.78</v>
      </c>
      <c r="E13" s="30" t="s">
        <v>38</v>
      </c>
    </row>
    <row r="14">
      <c r="C14" s="43" t="s">
        <v>39</v>
      </c>
      <c r="D14" s="45">
        <v>8.0</v>
      </c>
      <c r="E14" s="30" t="s">
        <v>38</v>
      </c>
    </row>
    <row r="15">
      <c r="C15" s="43" t="s">
        <v>40</v>
      </c>
      <c r="D15" s="45">
        <v>16.0</v>
      </c>
      <c r="E15" s="30" t="s">
        <v>41</v>
      </c>
    </row>
    <row r="16">
      <c r="C16" s="43" t="s">
        <v>42</v>
      </c>
      <c r="D16" s="45">
        <v>8.0</v>
      </c>
      <c r="E16" s="30" t="s">
        <v>41</v>
      </c>
    </row>
    <row r="17">
      <c r="C17" s="43" t="s">
        <v>43</v>
      </c>
      <c r="D17" s="45">
        <v>271.0</v>
      </c>
      <c r="E17" s="30" t="s">
        <v>44</v>
      </c>
      <c r="F17" s="30"/>
      <c r="G17" s="30"/>
    </row>
    <row r="18">
      <c r="C18" s="43" t="s">
        <v>45</v>
      </c>
      <c r="D18" s="45">
        <v>1.65</v>
      </c>
      <c r="E18" s="30" t="s">
        <v>46</v>
      </c>
    </row>
    <row r="21">
      <c r="C21" s="1"/>
    </row>
    <row r="22">
      <c r="C22" s="1"/>
    </row>
    <row r="23">
      <c r="B23" s="46" t="s">
        <v>47</v>
      </c>
      <c r="E23" s="47"/>
      <c r="F23" s="47"/>
      <c r="G23" s="47"/>
      <c r="H23" s="47"/>
      <c r="I23" s="47"/>
      <c r="J23" s="47"/>
      <c r="K23" s="47"/>
    </row>
    <row r="24">
      <c r="B24" s="48" t="s">
        <v>48</v>
      </c>
      <c r="E24" s="49"/>
      <c r="F24" s="49"/>
      <c r="G24" s="49"/>
      <c r="H24" s="49"/>
      <c r="I24" s="49"/>
      <c r="J24" s="49"/>
      <c r="K24" s="49"/>
    </row>
    <row r="25">
      <c r="B25" s="50"/>
      <c r="C25" s="45" t="s">
        <v>49</v>
      </c>
      <c r="D25" s="1">
        <v>0.025</v>
      </c>
      <c r="E25" s="51" t="s">
        <v>50</v>
      </c>
    </row>
    <row r="26">
      <c r="B26" s="50"/>
      <c r="C26" s="30" t="s">
        <v>51</v>
      </c>
      <c r="D26" s="20">
        <f>DIVIDE(D14,D25)</f>
        <v>320</v>
      </c>
      <c r="E26" s="30" t="s">
        <v>52</v>
      </c>
      <c r="F26" s="30" t="s">
        <v>53</v>
      </c>
      <c r="G26" s="1">
        <v>3056.0</v>
      </c>
      <c r="H26" s="30" t="s">
        <v>54</v>
      </c>
    </row>
    <row r="27">
      <c r="B27" s="50"/>
    </row>
    <row r="28">
      <c r="B28" s="48" t="s">
        <v>55</v>
      </c>
    </row>
    <row r="29">
      <c r="B29" s="52" t="s">
        <v>56</v>
      </c>
      <c r="C29" s="20">
        <f>MULTIPLY(C5,SUM(D7,D15))</f>
        <v>258.1</v>
      </c>
      <c r="D29" s="30" t="s">
        <v>44</v>
      </c>
    </row>
    <row r="30">
      <c r="B30" s="52" t="s">
        <v>57</v>
      </c>
      <c r="C30" s="20">
        <f>MULTIPLY(D25,C29)</f>
        <v>6.4525</v>
      </c>
      <c r="D30" s="30" t="s">
        <v>44</v>
      </c>
    </row>
    <row r="31">
      <c r="B31" s="48" t="s">
        <v>58</v>
      </c>
    </row>
    <row r="32">
      <c r="B32" s="52" t="s">
        <v>59</v>
      </c>
      <c r="C32" s="20">
        <f>MULTIPLY(C30,D26)</f>
        <v>2064.8</v>
      </c>
      <c r="D32" s="30" t="s">
        <v>60</v>
      </c>
      <c r="E32" s="53" t="s">
        <v>61</v>
      </c>
      <c r="F32" s="54" t="s">
        <v>62</v>
      </c>
    </row>
    <row r="33">
      <c r="B33" s="50"/>
    </row>
    <row r="34">
      <c r="B34" s="50"/>
    </row>
    <row r="35">
      <c r="B35" s="50"/>
    </row>
  </sheetData>
  <mergeCells count="7">
    <mergeCell ref="C2:J2"/>
    <mergeCell ref="D6:E6"/>
    <mergeCell ref="B23:D23"/>
    <mergeCell ref="B24:D24"/>
    <mergeCell ref="F32:J35"/>
    <mergeCell ref="B31:E31"/>
    <mergeCell ref="B28:E2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2025-03-13T09:30:42Z</dcterms:created>
  <dc:creator>Malacarne, Ruben</dc:creator>
</cp:coreProperties>
</file>