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D:\Data Analysis Uneeq Internship\pupg\"/>
    </mc:Choice>
  </mc:AlternateContent>
  <xr:revisionPtr revIDLastSave="0" documentId="13_ncr:1_{9BD71947-4D34-4EFC-B71B-499DF48AD7AF}" xr6:coauthVersionLast="47" xr6:coauthVersionMax="47" xr10:uidLastSave="{00000000-0000-0000-0000-000000000000}"/>
  <bookViews>
    <workbookView xWindow="-108" yWindow="-108" windowWidth="23256" windowHeight="12456" activeTab="2" xr2:uid="{4228BA25-DA61-4765-B594-3F0D9C9A4FCD}"/>
  </bookViews>
  <sheets>
    <sheet name="pubg-weapon-stats" sheetId="1" r:id="rId1"/>
    <sheet name="Pivot Tables" sheetId="2" r:id="rId2"/>
    <sheet name="Sheet2" sheetId="3" r:id="rId3"/>
  </sheets>
  <definedNames>
    <definedName name="_xlnm._FilterDatabase" localSheetId="0" hidden="1">'pubg-weapon-stats'!$A$1:$U$45</definedName>
    <definedName name="Slicer_Bullet_Type">#N/A</definedName>
    <definedName name="Slicer_Damage_Range">#N/A</definedName>
    <definedName name="Slicer_Fire_Mode">#N/A</definedName>
    <definedName name="Slicer_Shots_to_Kill__Chest">#N/A</definedName>
    <definedName name="Slicer_Shots_to_Kill__Head">#N/A</definedName>
    <definedName name="Slicer_Weapon_Type">#N/A</definedName>
  </definedNames>
  <calcPr calcId="191029"/>
  <pivotCaches>
    <pivotCache cacheId="76"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2" i="1"/>
  <c r="U39" i="1"/>
  <c r="U40" i="1" s="1"/>
  <c r="T39" i="1"/>
  <c r="T40" i="1" s="1"/>
  <c r="T41" i="1" s="1"/>
  <c r="T42" i="1" s="1"/>
  <c r="S39" i="1"/>
  <c r="S40" i="1" s="1"/>
  <c r="R39" i="1"/>
  <c r="R40" i="1" s="1"/>
  <c r="R41" i="1" s="1"/>
  <c r="R42" i="1" s="1"/>
  <c r="Q39" i="1"/>
  <c r="Q40" i="1" s="1"/>
  <c r="P39" i="1"/>
  <c r="P40" i="1" s="1"/>
  <c r="O39" i="1"/>
  <c r="O40" i="1" s="1"/>
  <c r="N39" i="1"/>
  <c r="N40" i="1" s="1"/>
  <c r="H33" i="1"/>
  <c r="G40" i="1"/>
  <c r="G41" i="1" s="1"/>
  <c r="C40" i="1"/>
  <c r="C41" i="1" s="1"/>
  <c r="S41" i="1" l="1"/>
  <c r="S42" i="1" s="1"/>
  <c r="S43" i="1" s="1"/>
  <c r="S44" i="1" s="1"/>
  <c r="S45" i="1" s="1"/>
  <c r="Q41" i="1"/>
  <c r="Q42" i="1" s="1"/>
  <c r="U41" i="1"/>
  <c r="U42" i="1" s="1"/>
  <c r="T43" i="1"/>
  <c r="T44" i="1" s="1"/>
  <c r="R43" i="1"/>
  <c r="P41" i="1"/>
  <c r="P42" i="1" s="1"/>
  <c r="O41" i="1"/>
  <c r="O42" i="1" s="1"/>
  <c r="N41" i="1"/>
  <c r="N42" i="1" s="1"/>
  <c r="H35" i="1"/>
  <c r="H40" i="1" s="1"/>
  <c r="C42" i="1"/>
  <c r="C43" i="1" s="1"/>
  <c r="G42" i="1"/>
  <c r="G43" i="1" s="1"/>
  <c r="U43" i="1" l="1"/>
  <c r="U44" i="1" s="1"/>
  <c r="U45" i="1" s="1"/>
  <c r="Q43" i="1"/>
  <c r="T45" i="1"/>
  <c r="R44" i="1"/>
  <c r="R45" i="1" s="1"/>
  <c r="P43" i="1"/>
  <c r="P44" i="1" s="1"/>
  <c r="O43" i="1"/>
  <c r="O44" i="1" s="1"/>
  <c r="O45" i="1" s="1"/>
  <c r="N43" i="1"/>
  <c r="N44" i="1" s="1"/>
  <c r="N45" i="1" s="1"/>
  <c r="H41" i="1"/>
  <c r="H42" i="1" s="1"/>
  <c r="C44" i="1"/>
  <c r="C45" i="1" s="1"/>
  <c r="G44" i="1"/>
  <c r="G45" i="1" s="1"/>
  <c r="Q44" i="1" l="1"/>
  <c r="Q45" i="1" s="1"/>
  <c r="P45" i="1"/>
  <c r="H43" i="1"/>
  <c r="H44" i="1" s="1"/>
  <c r="H45" i="1" s="1"/>
</calcChain>
</file>

<file path=xl/sharedStrings.xml><?xml version="1.0" encoding="utf-8"?>
<sst xmlns="http://schemas.openxmlformats.org/spreadsheetml/2006/main" count="230" uniqueCount="90">
  <si>
    <t>Weapon Name</t>
  </si>
  <si>
    <t>Weapon Type</t>
  </si>
  <si>
    <t>Bullet Type</t>
  </si>
  <si>
    <t>Damage</t>
  </si>
  <si>
    <t>Magazine Capacity</t>
  </si>
  <si>
    <t>Range</t>
  </si>
  <si>
    <t>Bullet Speed</t>
  </si>
  <si>
    <t>Rate of Fire</t>
  </si>
  <si>
    <t>Shots to Kill (Chest)</t>
  </si>
  <si>
    <t>Shots to Kill (Head)</t>
  </si>
  <si>
    <t>Damage Per Second</t>
  </si>
  <si>
    <t>Fire Mode</t>
  </si>
  <si>
    <t>BDMG_0</t>
  </si>
  <si>
    <t>BDMG_1</t>
  </si>
  <si>
    <t>BDMG_2</t>
  </si>
  <si>
    <t>BDMG_3</t>
  </si>
  <si>
    <t>HDMG_0</t>
  </si>
  <si>
    <t>HDMG_1</t>
  </si>
  <si>
    <t>HDMG_2</t>
  </si>
  <si>
    <t>HDMG_3</t>
  </si>
  <si>
    <t>Groza</t>
  </si>
  <si>
    <t>Assault Rifle</t>
  </si>
  <si>
    <t>Single, Automatic, Burst</t>
  </si>
  <si>
    <t>AKM</t>
  </si>
  <si>
    <t>Single, Automatic</t>
  </si>
  <si>
    <t>M762</t>
  </si>
  <si>
    <t>MK47 Mutant</t>
  </si>
  <si>
    <t>Single, Burst</t>
  </si>
  <si>
    <t>AUG A3</t>
  </si>
  <si>
    <t>SCAR-L</t>
  </si>
  <si>
    <t>M416</t>
  </si>
  <si>
    <t>M16A4</t>
  </si>
  <si>
    <t>G36C</t>
  </si>
  <si>
    <t>OBZ</t>
  </si>
  <si>
    <t>M249</t>
  </si>
  <si>
    <t>Light Machine Gun</t>
  </si>
  <si>
    <t>Automatic</t>
  </si>
  <si>
    <t>DP-28</t>
  </si>
  <si>
    <t>Vector</t>
  </si>
  <si>
    <t>Submachine Gun</t>
  </si>
  <si>
    <t>Uzi</t>
  </si>
  <si>
    <t>PP-Bizon</t>
  </si>
  <si>
    <t>MP5K</t>
  </si>
  <si>
    <t>Thompson</t>
  </si>
  <si>
    <t>UMP45</t>
  </si>
  <si>
    <t>S686</t>
  </si>
  <si>
    <t>Shotgun</t>
  </si>
  <si>
    <t>S1897</t>
  </si>
  <si>
    <t>S12K</t>
  </si>
  <si>
    <t>MK14</t>
  </si>
  <si>
    <t>Designed Marksman Rifle</t>
  </si>
  <si>
    <t>SLR</t>
  </si>
  <si>
    <t>SKS</t>
  </si>
  <si>
    <t>QBU</t>
  </si>
  <si>
    <t>Mini14</t>
  </si>
  <si>
    <t>VSS</t>
  </si>
  <si>
    <t>AWM</t>
  </si>
  <si>
    <t>Sniper Rifle</t>
  </si>
  <si>
    <t>Single</t>
  </si>
  <si>
    <t>M24</t>
  </si>
  <si>
    <t>Kar98</t>
  </si>
  <si>
    <t>Win94</t>
  </si>
  <si>
    <t>Sawed-Off</t>
  </si>
  <si>
    <t>Pistol</t>
  </si>
  <si>
    <t>R1895</t>
  </si>
  <si>
    <t>R45</t>
  </si>
  <si>
    <t>P1911</t>
  </si>
  <si>
    <t>P92</t>
  </si>
  <si>
    <t>P18C</t>
  </si>
  <si>
    <t>Skorpion</t>
  </si>
  <si>
    <t>Crossbow</t>
  </si>
  <si>
    <t>Other</t>
  </si>
  <si>
    <t>Pan</t>
  </si>
  <si>
    <t>Melee</t>
  </si>
  <si>
    <t>Crowbar</t>
  </si>
  <si>
    <t>Sickle</t>
  </si>
  <si>
    <t>Machete</t>
  </si>
  <si>
    <t>Punch</t>
  </si>
  <si>
    <t>Row Labels</t>
  </si>
  <si>
    <t>Grand Total</t>
  </si>
  <si>
    <t>Count of Weapon Name</t>
  </si>
  <si>
    <t>Column Labels</t>
  </si>
  <si>
    <t>Average of Damage</t>
  </si>
  <si>
    <t>Average of Bullet Speed</t>
  </si>
  <si>
    <t>Average of Shots to Kill (Chest)</t>
  </si>
  <si>
    <t>Average of Shots to Kill (Head)</t>
  </si>
  <si>
    <t>Damage Range</t>
  </si>
  <si>
    <t>High (45+)</t>
  </si>
  <si>
    <t>Low (0-30)</t>
  </si>
  <si>
    <t>Medium (30-45)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</si>
</sst>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499984740745262"/>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33" borderId="0" xfId="0" applyFill="1"/>
    <xf numFmtId="0" fontId="0" fillId="0" borderId="0" xfId="0" pivotButton="1"/>
    <xf numFmtId="0" fontId="0" fillId="0" borderId="0" xfId="0" applyAlignment="1">
      <alignment horizontal="left"/>
    </xf>
    <xf numFmtId="0" fontId="0" fillId="0" borderId="0" xfId="0" applyNumberFormat="1"/>
    <xf numFmtId="0" fontId="0" fillId="34"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D5EED57B-D5A4-4FF1-85C2-A5A0B89063F2}"/>
  </tableStyles>
  <colors>
    <mruColors>
      <color rgb="FF000000"/>
      <color rgb="FF1560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[pubg-weapon-stats.xlsx]Pivot Tables!Weapon Type Distribution</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a:solidFill>
                  <a:schemeClr val="tx1"/>
                </a:solidFill>
              </a:rPr>
              <a:t>Weapon Type Distribution</a:t>
            </a:r>
          </a:p>
        </c:rich>
      </c:tx>
      <c:layout>
        <c:manualLayout>
          <c:xMode val="edge"/>
          <c:yMode val="edge"/>
          <c:x val="0.19913179255370853"/>
          <c:y val="2.4435212469606945E-2"/>
        </c:manualLayout>
      </c:layout>
      <c:overlay val="0"/>
      <c:spPr>
        <a:solidFill>
          <a:schemeClr val="bg1"/>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688867016622922E-2"/>
          <c:y val="0.15383435582822089"/>
          <c:w val="0.92031113298337708"/>
          <c:h val="0.41948979920454726"/>
        </c:manualLayout>
      </c:layout>
      <c:barChart>
        <c:barDir val="col"/>
        <c:grouping val="clustered"/>
        <c:varyColors val="0"/>
        <c:ser>
          <c:idx val="0"/>
          <c:order val="0"/>
          <c:tx>
            <c:strRef>
              <c:f>'Pivot Tables'!$B$5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Tables'!$A$6:$A$15</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Tables'!$B$6:$B$15</c:f>
              <c:numCache>
                <c:formatCode>General</c:formatCode>
                <c:ptCount val="9"/>
                <c:pt idx="0">
                  <c:v>10</c:v>
                </c:pt>
                <c:pt idx="1">
                  <c:v>6</c:v>
                </c:pt>
                <c:pt idx="2">
                  <c:v>2</c:v>
                </c:pt>
                <c:pt idx="3">
                  <c:v>5</c:v>
                </c:pt>
                <c:pt idx="4">
                  <c:v>1</c:v>
                </c:pt>
                <c:pt idx="5">
                  <c:v>7</c:v>
                </c:pt>
                <c:pt idx="6">
                  <c:v>3</c:v>
                </c:pt>
                <c:pt idx="7">
                  <c:v>4</c:v>
                </c:pt>
                <c:pt idx="8">
                  <c:v>6</c:v>
                </c:pt>
              </c:numCache>
            </c:numRef>
          </c:val>
          <c:extLst>
            <c:ext xmlns:c16="http://schemas.microsoft.com/office/drawing/2014/chart" uri="{C3380CC4-5D6E-409C-BE32-E72D297353CC}">
              <c16:uniqueId val="{00000000-9B04-477B-8C76-29146E5908B6}"/>
            </c:ext>
          </c:extLst>
        </c:ser>
        <c:dLbls>
          <c:dLblPos val="outEnd"/>
          <c:showLegendKey val="0"/>
          <c:showVal val="1"/>
          <c:showCatName val="0"/>
          <c:showSerName val="0"/>
          <c:showPercent val="0"/>
          <c:showBubbleSize val="0"/>
        </c:dLbls>
        <c:gapWidth val="219"/>
        <c:overlap val="-27"/>
        <c:axId val="1437448624"/>
        <c:axId val="1437449104"/>
      </c:barChart>
      <c:catAx>
        <c:axId val="143744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437449104"/>
        <c:crosses val="autoZero"/>
        <c:auto val="1"/>
        <c:lblAlgn val="ctr"/>
        <c:lblOffset val="100"/>
        <c:noMultiLvlLbl val="0"/>
      </c:catAx>
      <c:valAx>
        <c:axId val="14374491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3744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[pubg-weapon-stats.xlsx]Pivot Tables!Shots to Kill (Chest &amp; Head) by Weapon Type</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Shots to Kill (Chest &amp; Head) by Weapon Type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Tables'!$AG$5</c:f>
              <c:strCache>
                <c:ptCount val="1"/>
                <c:pt idx="0">
                  <c:v>Average of Shots to Kill (Chest)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Tables'!$AF$6:$AF$15</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Tables'!$AG$6:$AG$15</c:f>
              <c:numCache>
                <c:formatCode>General</c:formatCode>
                <c:ptCount val="9"/>
                <c:pt idx="0">
                  <c:v>4</c:v>
                </c:pt>
                <c:pt idx="1">
                  <c:v>3</c:v>
                </c:pt>
                <c:pt idx="2">
                  <c:v>4</c:v>
                </c:pt>
                <c:pt idx="3">
                  <c:v>4.4000000000000004</c:v>
                </c:pt>
                <c:pt idx="4">
                  <c:v>2</c:v>
                </c:pt>
                <c:pt idx="5">
                  <c:v>5.1428571428571432</c:v>
                </c:pt>
                <c:pt idx="6">
                  <c:v>1</c:v>
                </c:pt>
                <c:pt idx="7">
                  <c:v>2</c:v>
                </c:pt>
                <c:pt idx="8">
                  <c:v>5.333333333333333</c:v>
                </c:pt>
              </c:numCache>
            </c:numRef>
          </c:val>
          <c:extLst>
            <c:ext xmlns:c16="http://schemas.microsoft.com/office/drawing/2014/chart" uri="{C3380CC4-5D6E-409C-BE32-E72D297353CC}">
              <c16:uniqueId val="{00000000-362C-4A37-88A7-09EB139F7F7C}"/>
            </c:ext>
          </c:extLst>
        </c:ser>
        <c:ser>
          <c:idx val="1"/>
          <c:order val="1"/>
          <c:tx>
            <c:strRef>
              <c:f>'Pivot Tables'!$AH$5</c:f>
              <c:strCache>
                <c:ptCount val="1"/>
                <c:pt idx="0">
                  <c:v>Average of Shots to Kill (Head)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Tables'!$AF$6:$AF$15</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Tables'!$AH$6:$AH$15</c:f>
              <c:numCache>
                <c:formatCode>General</c:formatCode>
                <c:ptCount val="9"/>
                <c:pt idx="0">
                  <c:v>2</c:v>
                </c:pt>
                <c:pt idx="1">
                  <c:v>2</c:v>
                </c:pt>
                <c:pt idx="2">
                  <c:v>2</c:v>
                </c:pt>
                <c:pt idx="3">
                  <c:v>2.2000000000000002</c:v>
                </c:pt>
                <c:pt idx="4">
                  <c:v>1</c:v>
                </c:pt>
                <c:pt idx="5">
                  <c:v>2.7142857142857144</c:v>
                </c:pt>
                <c:pt idx="6">
                  <c:v>1</c:v>
                </c:pt>
                <c:pt idx="7">
                  <c:v>1.25</c:v>
                </c:pt>
                <c:pt idx="8">
                  <c:v>3.1666666666666665</c:v>
                </c:pt>
              </c:numCache>
            </c:numRef>
          </c:val>
          <c:extLst>
            <c:ext xmlns:c16="http://schemas.microsoft.com/office/drawing/2014/chart" uri="{C3380CC4-5D6E-409C-BE32-E72D297353CC}">
              <c16:uniqueId val="{00000001-362C-4A37-88A7-09EB139F7F7C}"/>
            </c:ext>
          </c:extLst>
        </c:ser>
        <c:dLbls>
          <c:showLegendKey val="0"/>
          <c:showVal val="0"/>
          <c:showCatName val="0"/>
          <c:showSerName val="0"/>
          <c:showPercent val="0"/>
          <c:showBubbleSize val="0"/>
        </c:dLbls>
        <c:gapWidth val="182"/>
        <c:overlap val="-50"/>
        <c:axId val="961041663"/>
        <c:axId val="961042143"/>
      </c:barChart>
      <c:catAx>
        <c:axId val="96104166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1042143"/>
        <c:crosses val="autoZero"/>
        <c:auto val="1"/>
        <c:lblAlgn val="ctr"/>
        <c:lblOffset val="100"/>
        <c:noMultiLvlLbl val="0"/>
      </c:catAx>
      <c:valAx>
        <c:axId val="96104214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104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[pubg-weapon-stats.xlsx]Pivot Tables!Bullet Type Usage by Weapon Type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Bullet Type Usage by Weapon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Tables'!$G$5:$G$6</c:f>
              <c:strCache>
                <c:ptCount val="1"/>
                <c:pt idx="0">
                  <c:v>0.3</c:v>
                </c:pt>
              </c:strCache>
            </c:strRef>
          </c:tx>
          <c:spPr>
            <a:solidFill>
              <a:schemeClr val="accent1"/>
            </a:solidFill>
            <a:ln>
              <a:noFill/>
            </a:ln>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Tables'!$G$7:$G$16</c:f>
              <c:numCache>
                <c:formatCode>General</c:formatCode>
                <c:ptCount val="9"/>
                <c:pt idx="7">
                  <c:v>1</c:v>
                </c:pt>
              </c:numCache>
            </c:numRef>
          </c:val>
          <c:extLst>
            <c:ext xmlns:c16="http://schemas.microsoft.com/office/drawing/2014/chart" uri="{C3380CC4-5D6E-409C-BE32-E72D297353CC}">
              <c16:uniqueId val="{00000000-8730-4EA1-AEFC-A7497B41CC25}"/>
            </c:ext>
          </c:extLst>
        </c:ser>
        <c:ser>
          <c:idx val="1"/>
          <c:order val="1"/>
          <c:tx>
            <c:strRef>
              <c:f>'Pivot Tables'!$H$5:$H$6</c:f>
              <c:strCache>
                <c:ptCount val="1"/>
                <c:pt idx="0">
                  <c:v>0.45</c:v>
                </c:pt>
              </c:strCache>
            </c:strRef>
          </c:tx>
          <c:spPr>
            <a:solidFill>
              <a:schemeClr val="accent2"/>
            </a:solidFill>
            <a:ln>
              <a:noFill/>
            </a:ln>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Tables'!$H$7:$H$16</c:f>
              <c:numCache>
                <c:formatCode>General</c:formatCode>
                <c:ptCount val="9"/>
                <c:pt idx="5">
                  <c:v>2</c:v>
                </c:pt>
                <c:pt idx="7">
                  <c:v>1</c:v>
                </c:pt>
                <c:pt idx="8">
                  <c:v>2</c:v>
                </c:pt>
              </c:numCache>
            </c:numRef>
          </c:val>
          <c:extLst>
            <c:ext xmlns:c16="http://schemas.microsoft.com/office/drawing/2014/chart" uri="{C3380CC4-5D6E-409C-BE32-E72D297353CC}">
              <c16:uniqueId val="{00000025-8730-4EA1-AEFC-A7497B41CC25}"/>
            </c:ext>
          </c:extLst>
        </c:ser>
        <c:ser>
          <c:idx val="2"/>
          <c:order val="2"/>
          <c:tx>
            <c:strRef>
              <c:f>'Pivot Tables'!$I$5:$I$6</c:f>
              <c:strCache>
                <c:ptCount val="1"/>
                <c:pt idx="0">
                  <c:v>5.56</c:v>
                </c:pt>
              </c:strCache>
            </c:strRef>
          </c:tx>
          <c:spPr>
            <a:solidFill>
              <a:schemeClr val="accent3"/>
            </a:solidFill>
            <a:ln>
              <a:noFill/>
            </a:ln>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Tables'!$I$7:$I$16</c:f>
              <c:numCache>
                <c:formatCode>General</c:formatCode>
                <c:ptCount val="9"/>
                <c:pt idx="0">
                  <c:v>6</c:v>
                </c:pt>
                <c:pt idx="1">
                  <c:v>2</c:v>
                </c:pt>
                <c:pt idx="2">
                  <c:v>1</c:v>
                </c:pt>
              </c:numCache>
            </c:numRef>
          </c:val>
          <c:extLst>
            <c:ext xmlns:c16="http://schemas.microsoft.com/office/drawing/2014/chart" uri="{C3380CC4-5D6E-409C-BE32-E72D297353CC}">
              <c16:uniqueId val="{00000026-8730-4EA1-AEFC-A7497B41CC25}"/>
            </c:ext>
          </c:extLst>
        </c:ser>
        <c:ser>
          <c:idx val="3"/>
          <c:order val="3"/>
          <c:tx>
            <c:strRef>
              <c:f>'Pivot Tables'!$J$5:$J$6</c:f>
              <c:strCache>
                <c:ptCount val="1"/>
                <c:pt idx="0">
                  <c:v>7.62</c:v>
                </c:pt>
              </c:strCache>
            </c:strRef>
          </c:tx>
          <c:spPr>
            <a:solidFill>
              <a:schemeClr val="accent4"/>
            </a:solidFill>
            <a:ln>
              <a:noFill/>
            </a:ln>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Tables'!$J$7:$J$16</c:f>
              <c:numCache>
                <c:formatCode>General</c:formatCode>
                <c:ptCount val="9"/>
                <c:pt idx="0">
                  <c:v>4</c:v>
                </c:pt>
                <c:pt idx="1">
                  <c:v>3</c:v>
                </c:pt>
                <c:pt idx="2">
                  <c:v>1</c:v>
                </c:pt>
                <c:pt idx="3">
                  <c:v>5</c:v>
                </c:pt>
                <c:pt idx="4">
                  <c:v>1</c:v>
                </c:pt>
                <c:pt idx="5">
                  <c:v>1</c:v>
                </c:pt>
                <c:pt idx="7">
                  <c:v>2</c:v>
                </c:pt>
              </c:numCache>
            </c:numRef>
          </c:val>
          <c:extLst>
            <c:ext xmlns:c16="http://schemas.microsoft.com/office/drawing/2014/chart" uri="{C3380CC4-5D6E-409C-BE32-E72D297353CC}">
              <c16:uniqueId val="{00000027-8730-4EA1-AEFC-A7497B41CC25}"/>
            </c:ext>
          </c:extLst>
        </c:ser>
        <c:ser>
          <c:idx val="4"/>
          <c:order val="4"/>
          <c:tx>
            <c:strRef>
              <c:f>'Pivot Tables'!$K$5:$K$6</c:f>
              <c:strCache>
                <c:ptCount val="1"/>
                <c:pt idx="0">
                  <c:v>9</c:v>
                </c:pt>
              </c:strCache>
            </c:strRef>
          </c:tx>
          <c:spPr>
            <a:solidFill>
              <a:schemeClr val="accent5"/>
            </a:solidFill>
            <a:ln>
              <a:noFill/>
            </a:ln>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Tables'!$K$7:$K$16</c:f>
              <c:numCache>
                <c:formatCode>General</c:formatCode>
                <c:ptCount val="9"/>
                <c:pt idx="1">
                  <c:v>1</c:v>
                </c:pt>
                <c:pt idx="5">
                  <c:v>3</c:v>
                </c:pt>
                <c:pt idx="8">
                  <c:v>4</c:v>
                </c:pt>
              </c:numCache>
            </c:numRef>
          </c:val>
          <c:extLst>
            <c:ext xmlns:c16="http://schemas.microsoft.com/office/drawing/2014/chart" uri="{C3380CC4-5D6E-409C-BE32-E72D297353CC}">
              <c16:uniqueId val="{00000028-8730-4EA1-AEFC-A7497B41CC25}"/>
            </c:ext>
          </c:extLst>
        </c:ser>
        <c:ser>
          <c:idx val="5"/>
          <c:order val="5"/>
          <c:tx>
            <c:strRef>
              <c:f>'Pivot Tables'!$L$5:$L$6</c:f>
              <c:strCache>
                <c:ptCount val="1"/>
                <c:pt idx="0">
                  <c:v>12</c:v>
                </c:pt>
              </c:strCache>
            </c:strRef>
          </c:tx>
          <c:spPr>
            <a:solidFill>
              <a:schemeClr val="accent6"/>
            </a:solidFill>
            <a:ln>
              <a:noFill/>
            </a:ln>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Tables'!$L$7:$L$16</c:f>
              <c:numCache>
                <c:formatCode>General</c:formatCode>
                <c:ptCount val="9"/>
                <c:pt idx="5">
                  <c:v>1</c:v>
                </c:pt>
                <c:pt idx="6">
                  <c:v>3</c:v>
                </c:pt>
              </c:numCache>
            </c:numRef>
          </c:val>
          <c:extLst>
            <c:ext xmlns:c16="http://schemas.microsoft.com/office/drawing/2014/chart" uri="{C3380CC4-5D6E-409C-BE32-E72D297353CC}">
              <c16:uniqueId val="{00000029-8730-4EA1-AEFC-A7497B41CC25}"/>
            </c:ext>
          </c:extLst>
        </c:ser>
        <c:dLbls>
          <c:showLegendKey val="0"/>
          <c:showVal val="0"/>
          <c:showCatName val="0"/>
          <c:showSerName val="0"/>
          <c:showPercent val="0"/>
          <c:showBubbleSize val="0"/>
        </c:dLbls>
        <c:gapWidth val="150"/>
        <c:axId val="1588175152"/>
        <c:axId val="1588173232"/>
      </c:barChart>
      <c:catAx>
        <c:axId val="158817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173232"/>
        <c:crosses val="autoZero"/>
        <c:auto val="1"/>
        <c:lblAlgn val="ctr"/>
        <c:lblOffset val="100"/>
        <c:noMultiLvlLbl val="0"/>
      </c:catAx>
      <c:valAx>
        <c:axId val="158817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17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[pubg-weapon-stats.xlsx]Pivot Tables!Bullet Speed vs. Damage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Bullet Speed vs. Damage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Tables'!$Q$5</c:f>
              <c:strCache>
                <c:ptCount val="1"/>
                <c:pt idx="0">
                  <c:v>Average of Bullet Speed</c:v>
                </c:pt>
              </c:strCache>
            </c:strRef>
          </c:tx>
          <c:spPr>
            <a:solidFill>
              <a:schemeClr val="accent1"/>
            </a:solidFill>
            <a:ln>
              <a:noFill/>
            </a:ln>
            <a:effectLst/>
          </c:spPr>
          <c:invertIfNegative val="0"/>
          <c:cat>
            <c:strRef>
              <c:f>'Pivot Tables'!$P$6:$P$15</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Tables'!$Q$6:$Q$15</c:f>
              <c:numCache>
                <c:formatCode>General</c:formatCode>
                <c:ptCount val="9"/>
                <c:pt idx="0">
                  <c:v>816.5</c:v>
                </c:pt>
                <c:pt idx="1">
                  <c:v>763</c:v>
                </c:pt>
                <c:pt idx="2">
                  <c:v>815</c:v>
                </c:pt>
                <c:pt idx="3">
                  <c:v>609.08947471828844</c:v>
                </c:pt>
                <c:pt idx="4">
                  <c:v>617.79695940731597</c:v>
                </c:pt>
                <c:pt idx="5">
                  <c:v>434.75492249685794</c:v>
                </c:pt>
                <c:pt idx="6">
                  <c:v>360</c:v>
                </c:pt>
                <c:pt idx="7">
                  <c:v>792.5</c:v>
                </c:pt>
                <c:pt idx="8">
                  <c:v>301.66666666666669</c:v>
                </c:pt>
              </c:numCache>
            </c:numRef>
          </c:val>
          <c:extLst>
            <c:ext xmlns:c16="http://schemas.microsoft.com/office/drawing/2014/chart" uri="{C3380CC4-5D6E-409C-BE32-E72D297353CC}">
              <c16:uniqueId val="{00000010-FCB9-4115-AF25-E86BC3B665C3}"/>
            </c:ext>
          </c:extLst>
        </c:ser>
        <c:ser>
          <c:idx val="1"/>
          <c:order val="1"/>
          <c:tx>
            <c:strRef>
              <c:f>'Pivot Tables'!$R$5</c:f>
              <c:strCache>
                <c:ptCount val="1"/>
                <c:pt idx="0">
                  <c:v>Average of Damage</c:v>
                </c:pt>
              </c:strCache>
            </c:strRef>
          </c:tx>
          <c:spPr>
            <a:solidFill>
              <a:schemeClr val="accent2"/>
            </a:solidFill>
            <a:ln>
              <a:noFill/>
            </a:ln>
            <a:effectLst/>
          </c:spPr>
          <c:invertIfNegative val="0"/>
          <c:cat>
            <c:strRef>
              <c:f>'Pivot Tables'!$P$6:$P$15</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Tables'!$R$6:$R$15</c:f>
              <c:numCache>
                <c:formatCode>General</c:formatCode>
                <c:ptCount val="9"/>
                <c:pt idx="0">
                  <c:v>45.2</c:v>
                </c:pt>
                <c:pt idx="1">
                  <c:v>50.833333333333336</c:v>
                </c:pt>
                <c:pt idx="2">
                  <c:v>48</c:v>
                </c:pt>
                <c:pt idx="3">
                  <c:v>55.6</c:v>
                </c:pt>
                <c:pt idx="4">
                  <c:v>106</c:v>
                </c:pt>
                <c:pt idx="5">
                  <c:v>55.857142857142854</c:v>
                </c:pt>
                <c:pt idx="6">
                  <c:v>210</c:v>
                </c:pt>
                <c:pt idx="7">
                  <c:v>81.25</c:v>
                </c:pt>
                <c:pt idx="8">
                  <c:v>34</c:v>
                </c:pt>
              </c:numCache>
            </c:numRef>
          </c:val>
          <c:extLst>
            <c:ext xmlns:c16="http://schemas.microsoft.com/office/drawing/2014/chart" uri="{C3380CC4-5D6E-409C-BE32-E72D297353CC}">
              <c16:uniqueId val="{00000012-FCB9-4115-AF25-E86BC3B665C3}"/>
            </c:ext>
          </c:extLst>
        </c:ser>
        <c:dLbls>
          <c:showLegendKey val="0"/>
          <c:showVal val="0"/>
          <c:showCatName val="0"/>
          <c:showSerName val="0"/>
          <c:showPercent val="0"/>
          <c:showBubbleSize val="0"/>
        </c:dLbls>
        <c:gapWidth val="150"/>
        <c:axId val="1588175152"/>
        <c:axId val="1588173232"/>
      </c:barChart>
      <c:catAx>
        <c:axId val="158817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173232"/>
        <c:crosses val="autoZero"/>
        <c:auto val="1"/>
        <c:lblAlgn val="ctr"/>
        <c:lblOffset val="100"/>
        <c:noMultiLvlLbl val="0"/>
      </c:catAx>
      <c:valAx>
        <c:axId val="158817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17515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[pubg-weapon-stats.xlsx]Pivot Tables!Fire Modes Available for Each Weapon Type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Fire Modes Available for Each Weapon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614934002814846E-2"/>
          <c:y val="0.16218049034950446"/>
          <c:w val="0.65320666438434327"/>
          <c:h val="0.47027754159838003"/>
        </c:manualLayout>
      </c:layout>
      <c:barChart>
        <c:barDir val="col"/>
        <c:grouping val="clustered"/>
        <c:varyColors val="0"/>
        <c:ser>
          <c:idx val="0"/>
          <c:order val="0"/>
          <c:tx>
            <c:strRef>
              <c:f>'Pivot Tables'!$X$5:$X$6</c:f>
              <c:strCache>
                <c:ptCount val="1"/>
                <c:pt idx="0">
                  <c:v>Automatic</c:v>
                </c:pt>
              </c:strCache>
            </c:strRef>
          </c:tx>
          <c:spPr>
            <a:solidFill>
              <a:schemeClr val="accent1"/>
            </a:solidFill>
            <a:ln>
              <a:noFill/>
            </a:ln>
            <a:effectLst/>
          </c:spPr>
          <c:invertIfNegative val="0"/>
          <c:cat>
            <c:strRef>
              <c:f>'Pivot Tables'!$W$7:$W$16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Tables'!$X$7:$X$16</c:f>
              <c:numCache>
                <c:formatCode>General</c:formatCode>
                <c:ptCount val="9"/>
                <c:pt idx="1">
                  <c:v>5</c:v>
                </c:pt>
                <c:pt idx="2">
                  <c:v>2</c:v>
                </c:pt>
                <c:pt idx="5">
                  <c:v>7</c:v>
                </c:pt>
                <c:pt idx="6">
                  <c:v>3</c:v>
                </c:pt>
              </c:numCache>
            </c:numRef>
          </c:val>
          <c:extLst>
            <c:ext xmlns:c16="http://schemas.microsoft.com/office/drawing/2014/chart" uri="{C3380CC4-5D6E-409C-BE32-E72D297353CC}">
              <c16:uniqueId val="{00000000-4932-486A-8A46-36C529C5A971}"/>
            </c:ext>
          </c:extLst>
        </c:ser>
        <c:ser>
          <c:idx val="1"/>
          <c:order val="1"/>
          <c:tx>
            <c:strRef>
              <c:f>'Pivot Tables'!$Y$5:$Y$6</c:f>
              <c:strCache>
                <c:ptCount val="1"/>
                <c:pt idx="0">
                  <c:v>Single</c:v>
                </c:pt>
              </c:strCache>
            </c:strRef>
          </c:tx>
          <c:spPr>
            <a:solidFill>
              <a:schemeClr val="accent2"/>
            </a:solidFill>
            <a:ln>
              <a:noFill/>
            </a:ln>
            <a:effectLst/>
          </c:spPr>
          <c:invertIfNegative val="0"/>
          <c:cat>
            <c:strRef>
              <c:f>'Pivot Tables'!$W$7:$W$16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Tables'!$Y$7:$Y$16</c:f>
              <c:numCache>
                <c:formatCode>General</c:formatCode>
                <c:ptCount val="9"/>
                <c:pt idx="3">
                  <c:v>5</c:v>
                </c:pt>
                <c:pt idx="4">
                  <c:v>1</c:v>
                </c:pt>
                <c:pt idx="7">
                  <c:v>4</c:v>
                </c:pt>
              </c:numCache>
            </c:numRef>
          </c:val>
          <c:extLst>
            <c:ext xmlns:c16="http://schemas.microsoft.com/office/drawing/2014/chart" uri="{C3380CC4-5D6E-409C-BE32-E72D297353CC}">
              <c16:uniqueId val="{0000001F-4932-486A-8A46-36C529C5A971}"/>
            </c:ext>
          </c:extLst>
        </c:ser>
        <c:ser>
          <c:idx val="2"/>
          <c:order val="2"/>
          <c:tx>
            <c:strRef>
              <c:f>'Pivot Tables'!$Z$5:$Z$6</c:f>
              <c:strCache>
                <c:ptCount val="1"/>
                <c:pt idx="0">
                  <c:v>Single, Automatic</c:v>
                </c:pt>
              </c:strCache>
            </c:strRef>
          </c:tx>
          <c:spPr>
            <a:solidFill>
              <a:schemeClr val="accent3"/>
            </a:solidFill>
            <a:ln>
              <a:noFill/>
            </a:ln>
            <a:effectLst/>
          </c:spPr>
          <c:invertIfNegative val="0"/>
          <c:cat>
            <c:strRef>
              <c:f>'Pivot Tables'!$W$7:$W$16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Tables'!$Z$7:$Z$16</c:f>
              <c:numCache>
                <c:formatCode>General</c:formatCode>
                <c:ptCount val="9"/>
                <c:pt idx="0">
                  <c:v>6</c:v>
                </c:pt>
                <c:pt idx="1">
                  <c:v>1</c:v>
                </c:pt>
                <c:pt idx="8">
                  <c:v>3</c:v>
                </c:pt>
              </c:numCache>
            </c:numRef>
          </c:val>
          <c:extLst>
            <c:ext xmlns:c16="http://schemas.microsoft.com/office/drawing/2014/chart" uri="{C3380CC4-5D6E-409C-BE32-E72D297353CC}">
              <c16:uniqueId val="{00000020-4932-486A-8A46-36C529C5A971}"/>
            </c:ext>
          </c:extLst>
        </c:ser>
        <c:ser>
          <c:idx val="3"/>
          <c:order val="3"/>
          <c:tx>
            <c:strRef>
              <c:f>'Pivot Tables'!$AA$5:$AA$6</c:f>
              <c:strCache>
                <c:ptCount val="1"/>
                <c:pt idx="0">
                  <c:v>Single, Automatic, Burst</c:v>
                </c:pt>
              </c:strCache>
            </c:strRef>
          </c:tx>
          <c:spPr>
            <a:solidFill>
              <a:schemeClr val="accent4"/>
            </a:solidFill>
            <a:ln>
              <a:noFill/>
            </a:ln>
            <a:effectLst/>
          </c:spPr>
          <c:invertIfNegative val="0"/>
          <c:cat>
            <c:strRef>
              <c:f>'Pivot Tables'!$W$7:$W$16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Tables'!$AA$7:$AA$16</c:f>
              <c:numCache>
                <c:formatCode>General</c:formatCode>
                <c:ptCount val="9"/>
                <c:pt idx="0">
                  <c:v>2</c:v>
                </c:pt>
                <c:pt idx="8">
                  <c:v>3</c:v>
                </c:pt>
              </c:numCache>
            </c:numRef>
          </c:val>
          <c:extLst>
            <c:ext xmlns:c16="http://schemas.microsoft.com/office/drawing/2014/chart" uri="{C3380CC4-5D6E-409C-BE32-E72D297353CC}">
              <c16:uniqueId val="{00000021-4932-486A-8A46-36C529C5A971}"/>
            </c:ext>
          </c:extLst>
        </c:ser>
        <c:ser>
          <c:idx val="4"/>
          <c:order val="4"/>
          <c:tx>
            <c:strRef>
              <c:f>'Pivot Tables'!$AB$5:$AB$6</c:f>
              <c:strCache>
                <c:ptCount val="1"/>
                <c:pt idx="0">
                  <c:v>Single, Burst</c:v>
                </c:pt>
              </c:strCache>
            </c:strRef>
          </c:tx>
          <c:spPr>
            <a:solidFill>
              <a:schemeClr val="accent5"/>
            </a:solidFill>
            <a:ln>
              <a:noFill/>
            </a:ln>
            <a:effectLst/>
          </c:spPr>
          <c:invertIfNegative val="0"/>
          <c:cat>
            <c:strRef>
              <c:f>'Pivot Tables'!$W$7:$W$16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Tables'!$AB$7:$AB$16</c:f>
              <c:numCache>
                <c:formatCode>General</c:formatCode>
                <c:ptCount val="9"/>
                <c:pt idx="0">
                  <c:v>2</c:v>
                </c:pt>
              </c:numCache>
            </c:numRef>
          </c:val>
          <c:extLst>
            <c:ext xmlns:c16="http://schemas.microsoft.com/office/drawing/2014/chart" uri="{C3380CC4-5D6E-409C-BE32-E72D297353CC}">
              <c16:uniqueId val="{00000022-4932-486A-8A46-36C529C5A971}"/>
            </c:ext>
          </c:extLst>
        </c:ser>
        <c:dLbls>
          <c:showLegendKey val="0"/>
          <c:showVal val="0"/>
          <c:showCatName val="0"/>
          <c:showSerName val="0"/>
          <c:showPercent val="0"/>
          <c:showBubbleSize val="0"/>
        </c:dLbls>
        <c:gapWidth val="219"/>
        <c:overlap val="-27"/>
        <c:axId val="1555478640"/>
        <c:axId val="1555479600"/>
      </c:barChart>
      <c:catAx>
        <c:axId val="155547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555479600"/>
        <c:crosses val="autoZero"/>
        <c:auto val="1"/>
        <c:lblAlgn val="ctr"/>
        <c:lblOffset val="100"/>
        <c:noMultiLvlLbl val="0"/>
      </c:catAx>
      <c:valAx>
        <c:axId val="155547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478640"/>
        <c:crosses val="autoZero"/>
        <c:crossBetween val="between"/>
      </c:valAx>
      <c:spPr>
        <a:noFill/>
        <a:ln>
          <a:noFill/>
        </a:ln>
        <a:effectLst/>
      </c:spPr>
    </c:plotArea>
    <c:legend>
      <c:legendPos val="r"/>
      <c:layout>
        <c:manualLayout>
          <c:xMode val="edge"/>
          <c:yMode val="edge"/>
          <c:x val="0.7468988930731485"/>
          <c:y val="0.16018343951137565"/>
          <c:w val="0.24404313591235879"/>
          <c:h val="0.706184614247162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[pubg-weapon-stats.xlsx]Pivot Tables!Shots to Kill (Chest &amp; Head) by Weapon Type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Shots to Kill (Chest &amp; Head) by Weapon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Tables'!$AG$5</c:f>
              <c:strCache>
                <c:ptCount val="1"/>
                <c:pt idx="0">
                  <c:v>Average of Shots to Kill (Chest)</c:v>
                </c:pt>
              </c:strCache>
            </c:strRef>
          </c:tx>
          <c:spPr>
            <a:solidFill>
              <a:schemeClr val="accent1"/>
            </a:solidFill>
            <a:ln>
              <a:noFill/>
            </a:ln>
            <a:effectLst/>
          </c:spPr>
          <c:invertIfNegative val="0"/>
          <c:cat>
            <c:strRef>
              <c:f>'Pivot Tables'!$AF$6:$AF$15</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Tables'!$AG$6:$AG$15</c:f>
              <c:numCache>
                <c:formatCode>General</c:formatCode>
                <c:ptCount val="9"/>
                <c:pt idx="0">
                  <c:v>4</c:v>
                </c:pt>
                <c:pt idx="1">
                  <c:v>3</c:v>
                </c:pt>
                <c:pt idx="2">
                  <c:v>4</c:v>
                </c:pt>
                <c:pt idx="3">
                  <c:v>4.4000000000000004</c:v>
                </c:pt>
                <c:pt idx="4">
                  <c:v>2</c:v>
                </c:pt>
                <c:pt idx="5">
                  <c:v>5.1428571428571432</c:v>
                </c:pt>
                <c:pt idx="6">
                  <c:v>1</c:v>
                </c:pt>
                <c:pt idx="7">
                  <c:v>2</c:v>
                </c:pt>
                <c:pt idx="8">
                  <c:v>5.333333333333333</c:v>
                </c:pt>
              </c:numCache>
            </c:numRef>
          </c:val>
          <c:extLst>
            <c:ext xmlns:c16="http://schemas.microsoft.com/office/drawing/2014/chart" uri="{C3380CC4-5D6E-409C-BE32-E72D297353CC}">
              <c16:uniqueId val="{00000000-0EAF-4981-A5B9-556208048881}"/>
            </c:ext>
          </c:extLst>
        </c:ser>
        <c:ser>
          <c:idx val="1"/>
          <c:order val="1"/>
          <c:tx>
            <c:strRef>
              <c:f>'Pivot Tables'!$AH$5</c:f>
              <c:strCache>
                <c:ptCount val="1"/>
                <c:pt idx="0">
                  <c:v>Average of Shots to Kill (Head)</c:v>
                </c:pt>
              </c:strCache>
            </c:strRef>
          </c:tx>
          <c:spPr>
            <a:solidFill>
              <a:schemeClr val="accent2"/>
            </a:solidFill>
            <a:ln>
              <a:noFill/>
            </a:ln>
            <a:effectLst/>
          </c:spPr>
          <c:invertIfNegative val="0"/>
          <c:cat>
            <c:strRef>
              <c:f>'Pivot Tables'!$AF$6:$AF$15</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Tables'!$AH$6:$AH$15</c:f>
              <c:numCache>
                <c:formatCode>General</c:formatCode>
                <c:ptCount val="9"/>
                <c:pt idx="0">
                  <c:v>2</c:v>
                </c:pt>
                <c:pt idx="1">
                  <c:v>2</c:v>
                </c:pt>
                <c:pt idx="2">
                  <c:v>2</c:v>
                </c:pt>
                <c:pt idx="3">
                  <c:v>2.2000000000000002</c:v>
                </c:pt>
                <c:pt idx="4">
                  <c:v>1</c:v>
                </c:pt>
                <c:pt idx="5">
                  <c:v>2.7142857142857144</c:v>
                </c:pt>
                <c:pt idx="6">
                  <c:v>1</c:v>
                </c:pt>
                <c:pt idx="7">
                  <c:v>1.25</c:v>
                </c:pt>
                <c:pt idx="8">
                  <c:v>3.1666666666666665</c:v>
                </c:pt>
              </c:numCache>
            </c:numRef>
          </c:val>
          <c:extLst>
            <c:ext xmlns:c16="http://schemas.microsoft.com/office/drawing/2014/chart" uri="{C3380CC4-5D6E-409C-BE32-E72D297353CC}">
              <c16:uniqueId val="{00000001-0EAF-4981-A5B9-556208048881}"/>
            </c:ext>
          </c:extLst>
        </c:ser>
        <c:dLbls>
          <c:showLegendKey val="0"/>
          <c:showVal val="0"/>
          <c:showCatName val="0"/>
          <c:showSerName val="0"/>
          <c:showPercent val="0"/>
          <c:showBubbleSize val="0"/>
        </c:dLbls>
        <c:gapWidth val="182"/>
        <c:axId val="961041663"/>
        <c:axId val="961042143"/>
      </c:barChart>
      <c:catAx>
        <c:axId val="961041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042143"/>
        <c:crosses val="autoZero"/>
        <c:auto val="1"/>
        <c:lblAlgn val="ctr"/>
        <c:lblOffset val="100"/>
        <c:noMultiLvlLbl val="0"/>
      </c:catAx>
      <c:valAx>
        <c:axId val="96104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04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[pubg-weapon-stats.xlsx]Pivot Tables!Weapon Type Distribution</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Weapon Type Distribution</a:t>
            </a:r>
          </a:p>
        </c:rich>
      </c:tx>
      <c:layout>
        <c:manualLayout>
          <c:xMode val="edge"/>
          <c:yMode val="edge"/>
          <c:x val="0.19913179255370853"/>
          <c:y val="2.443521246960694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688867016622922E-2"/>
          <c:y val="0.15383435582822089"/>
          <c:w val="0.92031113298337708"/>
          <c:h val="0.41948979920454726"/>
        </c:manualLayout>
      </c:layout>
      <c:barChart>
        <c:barDir val="col"/>
        <c:grouping val="clustered"/>
        <c:varyColors val="0"/>
        <c:ser>
          <c:idx val="0"/>
          <c:order val="0"/>
          <c:tx>
            <c:strRef>
              <c:f>'Pivot Tables'!$B$5</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Tables'!$A$6:$A$15</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Tables'!$B$6:$B$15</c:f>
              <c:numCache>
                <c:formatCode>General</c:formatCode>
                <c:ptCount val="9"/>
                <c:pt idx="0">
                  <c:v>10</c:v>
                </c:pt>
                <c:pt idx="1">
                  <c:v>6</c:v>
                </c:pt>
                <c:pt idx="2">
                  <c:v>2</c:v>
                </c:pt>
                <c:pt idx="3">
                  <c:v>5</c:v>
                </c:pt>
                <c:pt idx="4">
                  <c:v>1</c:v>
                </c:pt>
                <c:pt idx="5">
                  <c:v>7</c:v>
                </c:pt>
                <c:pt idx="6">
                  <c:v>3</c:v>
                </c:pt>
                <c:pt idx="7">
                  <c:v>4</c:v>
                </c:pt>
                <c:pt idx="8">
                  <c:v>6</c:v>
                </c:pt>
              </c:numCache>
            </c:numRef>
          </c:val>
          <c:extLst>
            <c:ext xmlns:c16="http://schemas.microsoft.com/office/drawing/2014/chart" uri="{C3380CC4-5D6E-409C-BE32-E72D297353CC}">
              <c16:uniqueId val="{00000000-BA12-4231-BCB3-599411ADADEF}"/>
            </c:ext>
          </c:extLst>
        </c:ser>
        <c:dLbls>
          <c:dLblPos val="outEnd"/>
          <c:showLegendKey val="0"/>
          <c:showVal val="1"/>
          <c:showCatName val="0"/>
          <c:showSerName val="0"/>
          <c:showPercent val="0"/>
          <c:showBubbleSize val="0"/>
        </c:dLbls>
        <c:gapWidth val="315"/>
        <c:overlap val="-40"/>
        <c:axId val="1437448624"/>
        <c:axId val="1437449104"/>
      </c:barChart>
      <c:catAx>
        <c:axId val="14374486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7449104"/>
        <c:crosses val="autoZero"/>
        <c:auto val="1"/>
        <c:lblAlgn val="ctr"/>
        <c:lblOffset val="100"/>
        <c:noMultiLvlLbl val="0"/>
      </c:catAx>
      <c:valAx>
        <c:axId val="14374491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744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[pubg-weapon-stats.xlsx]Pivot Tables!Bullet Type Usage by Weapon Type</c:name>
    <c:fmtId val="1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Bullet Type Usage by Weapon Type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Tables'!$G$5:$G$6</c:f>
              <c:strCache>
                <c:ptCount val="1"/>
                <c:pt idx="0">
                  <c:v>0.3</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Tables'!$G$7:$G$16</c:f>
              <c:numCache>
                <c:formatCode>General</c:formatCode>
                <c:ptCount val="9"/>
                <c:pt idx="7">
                  <c:v>1</c:v>
                </c:pt>
              </c:numCache>
            </c:numRef>
          </c:val>
          <c:extLst>
            <c:ext xmlns:c16="http://schemas.microsoft.com/office/drawing/2014/chart" uri="{C3380CC4-5D6E-409C-BE32-E72D297353CC}">
              <c16:uniqueId val="{00000000-C8D2-4584-8F8F-85497DC380DD}"/>
            </c:ext>
          </c:extLst>
        </c:ser>
        <c:ser>
          <c:idx val="1"/>
          <c:order val="1"/>
          <c:tx>
            <c:strRef>
              <c:f>'Pivot Tables'!$H$5:$H$6</c:f>
              <c:strCache>
                <c:ptCount val="1"/>
                <c:pt idx="0">
                  <c:v>0.45</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Tables'!$H$7:$H$16</c:f>
              <c:numCache>
                <c:formatCode>General</c:formatCode>
                <c:ptCount val="9"/>
                <c:pt idx="5">
                  <c:v>2</c:v>
                </c:pt>
                <c:pt idx="7">
                  <c:v>1</c:v>
                </c:pt>
                <c:pt idx="8">
                  <c:v>2</c:v>
                </c:pt>
              </c:numCache>
            </c:numRef>
          </c:val>
          <c:extLst>
            <c:ext xmlns:c16="http://schemas.microsoft.com/office/drawing/2014/chart" uri="{C3380CC4-5D6E-409C-BE32-E72D297353CC}">
              <c16:uniqueId val="{00000025-C8D2-4584-8F8F-85497DC380DD}"/>
            </c:ext>
          </c:extLst>
        </c:ser>
        <c:ser>
          <c:idx val="2"/>
          <c:order val="2"/>
          <c:tx>
            <c:strRef>
              <c:f>'Pivot Tables'!$I$5:$I$6</c:f>
              <c:strCache>
                <c:ptCount val="1"/>
                <c:pt idx="0">
                  <c:v>5.56</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Tables'!$I$7:$I$16</c:f>
              <c:numCache>
                <c:formatCode>General</c:formatCode>
                <c:ptCount val="9"/>
                <c:pt idx="0">
                  <c:v>6</c:v>
                </c:pt>
                <c:pt idx="1">
                  <c:v>2</c:v>
                </c:pt>
                <c:pt idx="2">
                  <c:v>1</c:v>
                </c:pt>
              </c:numCache>
            </c:numRef>
          </c:val>
          <c:extLst>
            <c:ext xmlns:c16="http://schemas.microsoft.com/office/drawing/2014/chart" uri="{C3380CC4-5D6E-409C-BE32-E72D297353CC}">
              <c16:uniqueId val="{00000026-C8D2-4584-8F8F-85497DC380DD}"/>
            </c:ext>
          </c:extLst>
        </c:ser>
        <c:ser>
          <c:idx val="3"/>
          <c:order val="3"/>
          <c:tx>
            <c:strRef>
              <c:f>'Pivot Tables'!$J$5:$J$6</c:f>
              <c:strCache>
                <c:ptCount val="1"/>
                <c:pt idx="0">
                  <c:v>7.62</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Tables'!$J$7:$J$16</c:f>
              <c:numCache>
                <c:formatCode>General</c:formatCode>
                <c:ptCount val="9"/>
                <c:pt idx="0">
                  <c:v>4</c:v>
                </c:pt>
                <c:pt idx="1">
                  <c:v>3</c:v>
                </c:pt>
                <c:pt idx="2">
                  <c:v>1</c:v>
                </c:pt>
                <c:pt idx="3">
                  <c:v>5</c:v>
                </c:pt>
                <c:pt idx="4">
                  <c:v>1</c:v>
                </c:pt>
                <c:pt idx="5">
                  <c:v>1</c:v>
                </c:pt>
                <c:pt idx="7">
                  <c:v>2</c:v>
                </c:pt>
              </c:numCache>
            </c:numRef>
          </c:val>
          <c:extLst>
            <c:ext xmlns:c16="http://schemas.microsoft.com/office/drawing/2014/chart" uri="{C3380CC4-5D6E-409C-BE32-E72D297353CC}">
              <c16:uniqueId val="{00000027-C8D2-4584-8F8F-85497DC380DD}"/>
            </c:ext>
          </c:extLst>
        </c:ser>
        <c:ser>
          <c:idx val="4"/>
          <c:order val="4"/>
          <c:tx>
            <c:strRef>
              <c:f>'Pivot Tables'!$K$5:$K$6</c:f>
              <c:strCache>
                <c:ptCount val="1"/>
                <c:pt idx="0">
                  <c:v>9</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Tables'!$K$7:$K$16</c:f>
              <c:numCache>
                <c:formatCode>General</c:formatCode>
                <c:ptCount val="9"/>
                <c:pt idx="1">
                  <c:v>1</c:v>
                </c:pt>
                <c:pt idx="5">
                  <c:v>3</c:v>
                </c:pt>
                <c:pt idx="8">
                  <c:v>4</c:v>
                </c:pt>
              </c:numCache>
            </c:numRef>
          </c:val>
          <c:extLst>
            <c:ext xmlns:c16="http://schemas.microsoft.com/office/drawing/2014/chart" uri="{C3380CC4-5D6E-409C-BE32-E72D297353CC}">
              <c16:uniqueId val="{00000028-C8D2-4584-8F8F-85497DC380DD}"/>
            </c:ext>
          </c:extLst>
        </c:ser>
        <c:ser>
          <c:idx val="5"/>
          <c:order val="5"/>
          <c:tx>
            <c:strRef>
              <c:f>'Pivot Tables'!$L$5:$L$6</c:f>
              <c:strCache>
                <c:ptCount val="1"/>
                <c:pt idx="0">
                  <c:v>12</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Tables'!$L$7:$L$16</c:f>
              <c:numCache>
                <c:formatCode>General</c:formatCode>
                <c:ptCount val="9"/>
                <c:pt idx="5">
                  <c:v>1</c:v>
                </c:pt>
                <c:pt idx="6">
                  <c:v>3</c:v>
                </c:pt>
              </c:numCache>
            </c:numRef>
          </c:val>
          <c:extLst>
            <c:ext xmlns:c16="http://schemas.microsoft.com/office/drawing/2014/chart" uri="{C3380CC4-5D6E-409C-BE32-E72D297353CC}">
              <c16:uniqueId val="{00000029-C8D2-4584-8F8F-85497DC380DD}"/>
            </c:ext>
          </c:extLst>
        </c:ser>
        <c:dLbls>
          <c:showLegendKey val="0"/>
          <c:showVal val="0"/>
          <c:showCatName val="0"/>
          <c:showSerName val="0"/>
          <c:showPercent val="0"/>
          <c:showBubbleSize val="0"/>
        </c:dLbls>
        <c:gapWidth val="315"/>
        <c:overlap val="-40"/>
        <c:axId val="1588175152"/>
        <c:axId val="1588173232"/>
      </c:barChart>
      <c:catAx>
        <c:axId val="15881751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8173232"/>
        <c:crosses val="autoZero"/>
        <c:auto val="1"/>
        <c:lblAlgn val="ctr"/>
        <c:lblOffset val="100"/>
        <c:noMultiLvlLbl val="0"/>
      </c:catAx>
      <c:valAx>
        <c:axId val="15881732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817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[pubg-weapon-stats.xlsx]Pivot Tables!Bullet Type Usage by Weapon Type</c:name>
    <c:fmtId val="1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Bullet Type Usage by Weapon Type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Tables'!$G$5:$G$6</c:f>
              <c:strCache>
                <c:ptCount val="1"/>
                <c:pt idx="0">
                  <c:v>0.3</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Tables'!$G$7:$G$16</c:f>
              <c:numCache>
                <c:formatCode>General</c:formatCode>
                <c:ptCount val="9"/>
                <c:pt idx="7">
                  <c:v>1</c:v>
                </c:pt>
              </c:numCache>
            </c:numRef>
          </c:val>
          <c:extLst>
            <c:ext xmlns:c16="http://schemas.microsoft.com/office/drawing/2014/chart" uri="{C3380CC4-5D6E-409C-BE32-E72D297353CC}">
              <c16:uniqueId val="{00000000-1198-4765-9C7B-1B81281A5D46}"/>
            </c:ext>
          </c:extLst>
        </c:ser>
        <c:ser>
          <c:idx val="1"/>
          <c:order val="1"/>
          <c:tx>
            <c:strRef>
              <c:f>'Pivot Tables'!$H$5:$H$6</c:f>
              <c:strCache>
                <c:ptCount val="1"/>
                <c:pt idx="0">
                  <c:v>0.45</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Tables'!$H$7:$H$16</c:f>
              <c:numCache>
                <c:formatCode>General</c:formatCode>
                <c:ptCount val="9"/>
                <c:pt idx="5">
                  <c:v>2</c:v>
                </c:pt>
                <c:pt idx="7">
                  <c:v>1</c:v>
                </c:pt>
                <c:pt idx="8">
                  <c:v>2</c:v>
                </c:pt>
              </c:numCache>
            </c:numRef>
          </c:val>
          <c:extLst>
            <c:ext xmlns:c16="http://schemas.microsoft.com/office/drawing/2014/chart" uri="{C3380CC4-5D6E-409C-BE32-E72D297353CC}">
              <c16:uniqueId val="{00000025-1198-4765-9C7B-1B81281A5D46}"/>
            </c:ext>
          </c:extLst>
        </c:ser>
        <c:ser>
          <c:idx val="2"/>
          <c:order val="2"/>
          <c:tx>
            <c:strRef>
              <c:f>'Pivot Tables'!$I$5:$I$6</c:f>
              <c:strCache>
                <c:ptCount val="1"/>
                <c:pt idx="0">
                  <c:v>5.56</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Tables'!$I$7:$I$16</c:f>
              <c:numCache>
                <c:formatCode>General</c:formatCode>
                <c:ptCount val="9"/>
                <c:pt idx="0">
                  <c:v>6</c:v>
                </c:pt>
                <c:pt idx="1">
                  <c:v>2</c:v>
                </c:pt>
                <c:pt idx="2">
                  <c:v>1</c:v>
                </c:pt>
              </c:numCache>
            </c:numRef>
          </c:val>
          <c:extLst>
            <c:ext xmlns:c16="http://schemas.microsoft.com/office/drawing/2014/chart" uri="{C3380CC4-5D6E-409C-BE32-E72D297353CC}">
              <c16:uniqueId val="{00000026-1198-4765-9C7B-1B81281A5D46}"/>
            </c:ext>
          </c:extLst>
        </c:ser>
        <c:ser>
          <c:idx val="3"/>
          <c:order val="3"/>
          <c:tx>
            <c:strRef>
              <c:f>'Pivot Tables'!$J$5:$J$6</c:f>
              <c:strCache>
                <c:ptCount val="1"/>
                <c:pt idx="0">
                  <c:v>7.62</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Tables'!$J$7:$J$16</c:f>
              <c:numCache>
                <c:formatCode>General</c:formatCode>
                <c:ptCount val="9"/>
                <c:pt idx="0">
                  <c:v>4</c:v>
                </c:pt>
                <c:pt idx="1">
                  <c:v>3</c:v>
                </c:pt>
                <c:pt idx="2">
                  <c:v>1</c:v>
                </c:pt>
                <c:pt idx="3">
                  <c:v>5</c:v>
                </c:pt>
                <c:pt idx="4">
                  <c:v>1</c:v>
                </c:pt>
                <c:pt idx="5">
                  <c:v>1</c:v>
                </c:pt>
                <c:pt idx="7">
                  <c:v>2</c:v>
                </c:pt>
              </c:numCache>
            </c:numRef>
          </c:val>
          <c:extLst>
            <c:ext xmlns:c16="http://schemas.microsoft.com/office/drawing/2014/chart" uri="{C3380CC4-5D6E-409C-BE32-E72D297353CC}">
              <c16:uniqueId val="{00000027-1198-4765-9C7B-1B81281A5D46}"/>
            </c:ext>
          </c:extLst>
        </c:ser>
        <c:ser>
          <c:idx val="4"/>
          <c:order val="4"/>
          <c:tx>
            <c:strRef>
              <c:f>'Pivot Tables'!$K$5:$K$6</c:f>
              <c:strCache>
                <c:ptCount val="1"/>
                <c:pt idx="0">
                  <c:v>9</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Tables'!$K$7:$K$16</c:f>
              <c:numCache>
                <c:formatCode>General</c:formatCode>
                <c:ptCount val="9"/>
                <c:pt idx="1">
                  <c:v>1</c:v>
                </c:pt>
                <c:pt idx="5">
                  <c:v>3</c:v>
                </c:pt>
                <c:pt idx="8">
                  <c:v>4</c:v>
                </c:pt>
              </c:numCache>
            </c:numRef>
          </c:val>
          <c:extLst>
            <c:ext xmlns:c16="http://schemas.microsoft.com/office/drawing/2014/chart" uri="{C3380CC4-5D6E-409C-BE32-E72D297353CC}">
              <c16:uniqueId val="{00000028-1198-4765-9C7B-1B81281A5D46}"/>
            </c:ext>
          </c:extLst>
        </c:ser>
        <c:ser>
          <c:idx val="5"/>
          <c:order val="5"/>
          <c:tx>
            <c:strRef>
              <c:f>'Pivot Tables'!$L$5:$L$6</c:f>
              <c:strCache>
                <c:ptCount val="1"/>
                <c:pt idx="0">
                  <c:v>12</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Tables'!$L$7:$L$16</c:f>
              <c:numCache>
                <c:formatCode>General</c:formatCode>
                <c:ptCount val="9"/>
                <c:pt idx="5">
                  <c:v>1</c:v>
                </c:pt>
                <c:pt idx="6">
                  <c:v>3</c:v>
                </c:pt>
              </c:numCache>
            </c:numRef>
          </c:val>
          <c:extLst>
            <c:ext xmlns:c16="http://schemas.microsoft.com/office/drawing/2014/chart" uri="{C3380CC4-5D6E-409C-BE32-E72D297353CC}">
              <c16:uniqueId val="{00000029-1198-4765-9C7B-1B81281A5D46}"/>
            </c:ext>
          </c:extLst>
        </c:ser>
        <c:dLbls>
          <c:showLegendKey val="0"/>
          <c:showVal val="0"/>
          <c:showCatName val="0"/>
          <c:showSerName val="0"/>
          <c:showPercent val="0"/>
          <c:showBubbleSize val="0"/>
        </c:dLbls>
        <c:gapWidth val="315"/>
        <c:overlap val="-40"/>
        <c:axId val="1588175152"/>
        <c:axId val="1588173232"/>
      </c:barChart>
      <c:catAx>
        <c:axId val="15881751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8173232"/>
        <c:crosses val="autoZero"/>
        <c:auto val="1"/>
        <c:lblAlgn val="ctr"/>
        <c:lblOffset val="100"/>
        <c:noMultiLvlLbl val="0"/>
      </c:catAx>
      <c:valAx>
        <c:axId val="15881732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817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[pubg-weapon-stats.xlsx]Pivot Tables!Fire Modes Available for Each Weapon Type</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Fire Modes Available for Each Weapon Type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614934002814846E-2"/>
          <c:y val="0.16218049034950446"/>
          <c:w val="0.65320666438434327"/>
          <c:h val="0.47027754159838003"/>
        </c:manualLayout>
      </c:layout>
      <c:barChart>
        <c:barDir val="col"/>
        <c:grouping val="clustered"/>
        <c:varyColors val="0"/>
        <c:ser>
          <c:idx val="0"/>
          <c:order val="0"/>
          <c:tx>
            <c:strRef>
              <c:f>'Pivot Tables'!$X$5:$X$6</c:f>
              <c:strCache>
                <c:ptCount val="1"/>
                <c:pt idx="0">
                  <c:v>Automatic</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Tables'!$W$7:$W$16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Tables'!$X$7:$X$16</c:f>
              <c:numCache>
                <c:formatCode>General</c:formatCode>
                <c:ptCount val="9"/>
                <c:pt idx="1">
                  <c:v>5</c:v>
                </c:pt>
                <c:pt idx="2">
                  <c:v>2</c:v>
                </c:pt>
                <c:pt idx="5">
                  <c:v>7</c:v>
                </c:pt>
                <c:pt idx="6">
                  <c:v>3</c:v>
                </c:pt>
              </c:numCache>
            </c:numRef>
          </c:val>
          <c:extLst>
            <c:ext xmlns:c16="http://schemas.microsoft.com/office/drawing/2014/chart" uri="{C3380CC4-5D6E-409C-BE32-E72D297353CC}">
              <c16:uniqueId val="{00000000-D3B9-41CF-9F10-A4D2266B73B9}"/>
            </c:ext>
          </c:extLst>
        </c:ser>
        <c:ser>
          <c:idx val="1"/>
          <c:order val="1"/>
          <c:tx>
            <c:strRef>
              <c:f>'Pivot Tables'!$Y$5:$Y$6</c:f>
              <c:strCache>
                <c:ptCount val="1"/>
                <c:pt idx="0">
                  <c:v>Single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Tables'!$W$7:$W$16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Tables'!$Y$7:$Y$16</c:f>
              <c:numCache>
                <c:formatCode>General</c:formatCode>
                <c:ptCount val="9"/>
                <c:pt idx="3">
                  <c:v>5</c:v>
                </c:pt>
                <c:pt idx="4">
                  <c:v>1</c:v>
                </c:pt>
                <c:pt idx="7">
                  <c:v>4</c:v>
                </c:pt>
              </c:numCache>
            </c:numRef>
          </c:val>
          <c:extLst>
            <c:ext xmlns:c16="http://schemas.microsoft.com/office/drawing/2014/chart" uri="{C3380CC4-5D6E-409C-BE32-E72D297353CC}">
              <c16:uniqueId val="{0000001F-D3B9-41CF-9F10-A4D2266B73B9}"/>
            </c:ext>
          </c:extLst>
        </c:ser>
        <c:ser>
          <c:idx val="2"/>
          <c:order val="2"/>
          <c:tx>
            <c:strRef>
              <c:f>'Pivot Tables'!$Z$5:$Z$6</c:f>
              <c:strCache>
                <c:ptCount val="1"/>
                <c:pt idx="0">
                  <c:v>Single, Automatic</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Tables'!$W$7:$W$16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Tables'!$Z$7:$Z$16</c:f>
              <c:numCache>
                <c:formatCode>General</c:formatCode>
                <c:ptCount val="9"/>
                <c:pt idx="0">
                  <c:v>6</c:v>
                </c:pt>
                <c:pt idx="1">
                  <c:v>1</c:v>
                </c:pt>
                <c:pt idx="8">
                  <c:v>3</c:v>
                </c:pt>
              </c:numCache>
            </c:numRef>
          </c:val>
          <c:extLst>
            <c:ext xmlns:c16="http://schemas.microsoft.com/office/drawing/2014/chart" uri="{C3380CC4-5D6E-409C-BE32-E72D297353CC}">
              <c16:uniqueId val="{00000020-D3B9-41CF-9F10-A4D2266B73B9}"/>
            </c:ext>
          </c:extLst>
        </c:ser>
        <c:ser>
          <c:idx val="3"/>
          <c:order val="3"/>
          <c:tx>
            <c:strRef>
              <c:f>'Pivot Tables'!$AA$5:$AA$6</c:f>
              <c:strCache>
                <c:ptCount val="1"/>
                <c:pt idx="0">
                  <c:v>Single, Automatic, Burst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Tables'!$W$7:$W$16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Tables'!$AA$7:$AA$16</c:f>
              <c:numCache>
                <c:formatCode>General</c:formatCode>
                <c:ptCount val="9"/>
                <c:pt idx="0">
                  <c:v>2</c:v>
                </c:pt>
                <c:pt idx="8">
                  <c:v>3</c:v>
                </c:pt>
              </c:numCache>
            </c:numRef>
          </c:val>
          <c:extLst>
            <c:ext xmlns:c16="http://schemas.microsoft.com/office/drawing/2014/chart" uri="{C3380CC4-5D6E-409C-BE32-E72D297353CC}">
              <c16:uniqueId val="{00000021-D3B9-41CF-9F10-A4D2266B73B9}"/>
            </c:ext>
          </c:extLst>
        </c:ser>
        <c:ser>
          <c:idx val="4"/>
          <c:order val="4"/>
          <c:tx>
            <c:strRef>
              <c:f>'Pivot Tables'!$AB$5:$AB$6</c:f>
              <c:strCache>
                <c:ptCount val="1"/>
                <c:pt idx="0">
                  <c:v>Single, Burst</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Tables'!$W$7:$W$16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Tables'!$AB$7:$AB$16</c:f>
              <c:numCache>
                <c:formatCode>General</c:formatCode>
                <c:ptCount val="9"/>
                <c:pt idx="0">
                  <c:v>2</c:v>
                </c:pt>
              </c:numCache>
            </c:numRef>
          </c:val>
          <c:extLst>
            <c:ext xmlns:c16="http://schemas.microsoft.com/office/drawing/2014/chart" uri="{C3380CC4-5D6E-409C-BE32-E72D297353CC}">
              <c16:uniqueId val="{00000022-D3B9-41CF-9F10-A4D2266B73B9}"/>
            </c:ext>
          </c:extLst>
        </c:ser>
        <c:dLbls>
          <c:showLegendKey val="0"/>
          <c:showVal val="0"/>
          <c:showCatName val="0"/>
          <c:showSerName val="0"/>
          <c:showPercent val="0"/>
          <c:showBubbleSize val="0"/>
        </c:dLbls>
        <c:gapWidth val="315"/>
        <c:overlap val="-40"/>
        <c:axId val="1555478640"/>
        <c:axId val="1555479600"/>
      </c:barChart>
      <c:catAx>
        <c:axId val="15554786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5479600"/>
        <c:crosses val="autoZero"/>
        <c:auto val="1"/>
        <c:lblAlgn val="ctr"/>
        <c:lblOffset val="100"/>
        <c:noMultiLvlLbl val="0"/>
      </c:catAx>
      <c:valAx>
        <c:axId val="15554796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5478640"/>
        <c:crosses val="autoZero"/>
        <c:crossBetween val="between"/>
      </c:valAx>
      <c:spPr>
        <a:noFill/>
        <a:ln>
          <a:noFill/>
        </a:ln>
        <a:effectLst/>
      </c:spPr>
    </c:plotArea>
    <c:legend>
      <c:legendPos val="r"/>
      <c:layout>
        <c:manualLayout>
          <c:xMode val="edge"/>
          <c:yMode val="edge"/>
          <c:x val="0.7468988930731485"/>
          <c:y val="0.16018343951137565"/>
          <c:w val="0.25310100995872831"/>
          <c:h val="0.554935677883313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45720</xdr:colOff>
      <xdr:row>15</xdr:row>
      <xdr:rowOff>152400</xdr:rowOff>
    </xdr:from>
    <xdr:to>
      <xdr:col>3</xdr:col>
      <xdr:colOff>121920</xdr:colOff>
      <xdr:row>29</xdr:row>
      <xdr:rowOff>76200</xdr:rowOff>
    </xdr:to>
    <xdr:graphicFrame macro="">
      <xdr:nvGraphicFramePr>
        <xdr:cNvPr id="2" name="Chart 1">
          <a:extLst>
            <a:ext uri="{FF2B5EF4-FFF2-40B4-BE49-F238E27FC236}">
              <a16:creationId xmlns:a16="http://schemas.microsoft.com/office/drawing/2014/main" id="{0704931F-5041-7738-399C-09C52E025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563880</xdr:colOff>
      <xdr:row>0</xdr:row>
      <xdr:rowOff>144780</xdr:rowOff>
    </xdr:from>
    <xdr:to>
      <xdr:col>3</xdr:col>
      <xdr:colOff>259080</xdr:colOff>
      <xdr:row>2</xdr:row>
      <xdr:rowOff>167640</xdr:rowOff>
    </xdr:to>
    <xdr:sp macro="" textlink="">
      <xdr:nvSpPr>
        <xdr:cNvPr id="3" name="TextBox 2">
          <a:extLst>
            <a:ext uri="{FF2B5EF4-FFF2-40B4-BE49-F238E27FC236}">
              <a16:creationId xmlns:a16="http://schemas.microsoft.com/office/drawing/2014/main" id="{5C2674CD-07B1-A446-A681-F1234B74E083}"/>
            </a:ext>
          </a:extLst>
        </xdr:cNvPr>
        <xdr:cNvSpPr txBox="1"/>
      </xdr:nvSpPr>
      <xdr:spPr>
        <a:xfrm>
          <a:off x="563880" y="144780"/>
          <a:ext cx="2910840" cy="38862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bg1"/>
              </a:solidFill>
            </a:rPr>
            <a:t>Weapon Type Distribution</a:t>
          </a:r>
        </a:p>
      </xdr:txBody>
    </xdr:sp>
    <xdr:clientData/>
  </xdr:twoCellAnchor>
  <xdr:twoCellAnchor>
    <xdr:from>
      <xdr:col>5</xdr:col>
      <xdr:colOff>198120</xdr:colOff>
      <xdr:row>0</xdr:row>
      <xdr:rowOff>144780</xdr:rowOff>
    </xdr:from>
    <xdr:to>
      <xdr:col>11</xdr:col>
      <xdr:colOff>320040</xdr:colOff>
      <xdr:row>3</xdr:row>
      <xdr:rowOff>22860</xdr:rowOff>
    </xdr:to>
    <xdr:sp macro="" textlink="">
      <xdr:nvSpPr>
        <xdr:cNvPr id="4" name="TextBox 3">
          <a:extLst>
            <a:ext uri="{FF2B5EF4-FFF2-40B4-BE49-F238E27FC236}">
              <a16:creationId xmlns:a16="http://schemas.microsoft.com/office/drawing/2014/main" id="{F91A7A28-7130-465E-8760-1042114FC940}"/>
            </a:ext>
          </a:extLst>
        </xdr:cNvPr>
        <xdr:cNvSpPr txBox="1"/>
      </xdr:nvSpPr>
      <xdr:spPr>
        <a:xfrm>
          <a:off x="4373880" y="144780"/>
          <a:ext cx="3497580" cy="42672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bg1"/>
              </a:solidFill>
              <a:latin typeface="+mn-lt"/>
              <a:ea typeface="+mn-ea"/>
              <a:cs typeface="+mn-cs"/>
            </a:rPr>
            <a:t>Bullet Type Usage by Weapon Type</a:t>
          </a:r>
        </a:p>
      </xdr:txBody>
    </xdr:sp>
    <xdr:clientData/>
  </xdr:twoCellAnchor>
  <xdr:twoCellAnchor>
    <xdr:from>
      <xdr:col>5</xdr:col>
      <xdr:colOff>220980</xdr:colOff>
      <xdr:row>17</xdr:row>
      <xdr:rowOff>26670</xdr:rowOff>
    </xdr:from>
    <xdr:to>
      <xdr:col>13</xdr:col>
      <xdr:colOff>68580</xdr:colOff>
      <xdr:row>31</xdr:row>
      <xdr:rowOff>91440</xdr:rowOff>
    </xdr:to>
    <xdr:graphicFrame macro="">
      <xdr:nvGraphicFramePr>
        <xdr:cNvPr id="6" name="Chart 5">
          <a:extLst>
            <a:ext uri="{FF2B5EF4-FFF2-40B4-BE49-F238E27FC236}">
              <a16:creationId xmlns:a16="http://schemas.microsoft.com/office/drawing/2014/main" id="{8570A9FB-849D-BD64-9EF8-D3F583A252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198120</xdr:colOff>
      <xdr:row>16</xdr:row>
      <xdr:rowOff>148590</xdr:rowOff>
    </xdr:from>
    <xdr:to>
      <xdr:col>19</xdr:col>
      <xdr:colOff>251460</xdr:colOff>
      <xdr:row>31</xdr:row>
      <xdr:rowOff>148590</xdr:rowOff>
    </xdr:to>
    <xdr:graphicFrame macro="">
      <xdr:nvGraphicFramePr>
        <xdr:cNvPr id="11" name="Chart 10">
          <a:extLst>
            <a:ext uri="{FF2B5EF4-FFF2-40B4-BE49-F238E27FC236}">
              <a16:creationId xmlns:a16="http://schemas.microsoft.com/office/drawing/2014/main" id="{88BE5F94-8602-FDE4-E1FD-9F7F6BB5B2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678180</xdr:colOff>
      <xdr:row>0</xdr:row>
      <xdr:rowOff>91440</xdr:rowOff>
    </xdr:from>
    <xdr:to>
      <xdr:col>18</xdr:col>
      <xdr:colOff>137160</xdr:colOff>
      <xdr:row>2</xdr:row>
      <xdr:rowOff>152400</xdr:rowOff>
    </xdr:to>
    <xdr:sp macro="" textlink="">
      <xdr:nvSpPr>
        <xdr:cNvPr id="12" name="TextBox 11">
          <a:extLst>
            <a:ext uri="{FF2B5EF4-FFF2-40B4-BE49-F238E27FC236}">
              <a16:creationId xmlns:a16="http://schemas.microsoft.com/office/drawing/2014/main" id="{9B717E44-1535-4CEF-909A-1B8E1F3E440C}"/>
            </a:ext>
          </a:extLst>
        </xdr:cNvPr>
        <xdr:cNvSpPr txBox="1"/>
      </xdr:nvSpPr>
      <xdr:spPr>
        <a:xfrm>
          <a:off x="15125700" y="91440"/>
          <a:ext cx="3482340" cy="42672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bg1"/>
              </a:solidFill>
              <a:latin typeface="+mn-lt"/>
              <a:ea typeface="+mn-ea"/>
              <a:cs typeface="+mn-cs"/>
            </a:rPr>
            <a:t>Bullet Speed vs. Damage</a:t>
          </a:r>
        </a:p>
      </xdr:txBody>
    </xdr:sp>
    <xdr:clientData/>
  </xdr:twoCellAnchor>
  <xdr:twoCellAnchor>
    <xdr:from>
      <xdr:col>22</xdr:col>
      <xdr:colOff>190500</xdr:colOff>
      <xdr:row>0</xdr:row>
      <xdr:rowOff>60960</xdr:rowOff>
    </xdr:from>
    <xdr:to>
      <xdr:col>26</xdr:col>
      <xdr:colOff>99060</xdr:colOff>
      <xdr:row>2</xdr:row>
      <xdr:rowOff>114300</xdr:rowOff>
    </xdr:to>
    <xdr:sp macro="" textlink="">
      <xdr:nvSpPr>
        <xdr:cNvPr id="13" name="TextBox 12">
          <a:extLst>
            <a:ext uri="{FF2B5EF4-FFF2-40B4-BE49-F238E27FC236}">
              <a16:creationId xmlns:a16="http://schemas.microsoft.com/office/drawing/2014/main" id="{4F115CBB-60F0-41DC-9220-02092ED4E016}"/>
            </a:ext>
          </a:extLst>
        </xdr:cNvPr>
        <xdr:cNvSpPr txBox="1"/>
      </xdr:nvSpPr>
      <xdr:spPr>
        <a:xfrm>
          <a:off x="15308580" y="60960"/>
          <a:ext cx="4488180" cy="4191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bg1"/>
              </a:solidFill>
              <a:latin typeface="+mn-lt"/>
              <a:ea typeface="+mn-ea"/>
              <a:cs typeface="+mn-cs"/>
            </a:rPr>
            <a:t>Fire Modes Available for Each Weapon Type</a:t>
          </a:r>
        </a:p>
      </xdr:txBody>
    </xdr:sp>
    <xdr:clientData/>
  </xdr:twoCellAnchor>
  <xdr:twoCellAnchor>
    <xdr:from>
      <xdr:col>22</xdr:col>
      <xdr:colOff>632460</xdr:colOff>
      <xdr:row>17</xdr:row>
      <xdr:rowOff>72390</xdr:rowOff>
    </xdr:from>
    <xdr:to>
      <xdr:col>26</xdr:col>
      <xdr:colOff>800100</xdr:colOff>
      <xdr:row>30</xdr:row>
      <xdr:rowOff>129540</xdr:rowOff>
    </xdr:to>
    <xdr:graphicFrame macro="">
      <xdr:nvGraphicFramePr>
        <xdr:cNvPr id="14" name="Chart 13">
          <a:extLst>
            <a:ext uri="{FF2B5EF4-FFF2-40B4-BE49-F238E27FC236}">
              <a16:creationId xmlns:a16="http://schemas.microsoft.com/office/drawing/2014/main" id="{2DCE7298-0CC3-D4E8-5134-CDA3B9F3E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342900</xdr:colOff>
      <xdr:row>0</xdr:row>
      <xdr:rowOff>99060</xdr:rowOff>
    </xdr:from>
    <xdr:to>
      <xdr:col>34</xdr:col>
      <xdr:colOff>251460</xdr:colOff>
      <xdr:row>2</xdr:row>
      <xdr:rowOff>129540</xdr:rowOff>
    </xdr:to>
    <xdr:sp macro="" textlink="">
      <xdr:nvSpPr>
        <xdr:cNvPr id="15" name="TextBox 14">
          <a:extLst>
            <a:ext uri="{FF2B5EF4-FFF2-40B4-BE49-F238E27FC236}">
              <a16:creationId xmlns:a16="http://schemas.microsoft.com/office/drawing/2014/main" id="{778F0DCF-7128-4DAF-89C0-E13D3E9052B1}"/>
            </a:ext>
          </a:extLst>
        </xdr:cNvPr>
        <xdr:cNvSpPr txBox="1"/>
      </xdr:nvSpPr>
      <xdr:spPr>
        <a:xfrm>
          <a:off x="23446740" y="99060"/>
          <a:ext cx="4983480" cy="39624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bg1"/>
              </a:solidFill>
              <a:latin typeface="+mn-lt"/>
              <a:ea typeface="+mn-ea"/>
              <a:cs typeface="+mn-cs"/>
            </a:rPr>
            <a:t>Shots to Kill (Chest &amp; Head) by Weapon Type</a:t>
          </a:r>
        </a:p>
      </xdr:txBody>
    </xdr:sp>
    <xdr:clientData/>
  </xdr:twoCellAnchor>
  <xdr:twoCellAnchor>
    <xdr:from>
      <xdr:col>31</xdr:col>
      <xdr:colOff>480060</xdr:colOff>
      <xdr:row>15</xdr:row>
      <xdr:rowOff>148590</xdr:rowOff>
    </xdr:from>
    <xdr:to>
      <xdr:col>33</xdr:col>
      <xdr:colOff>1341120</xdr:colOff>
      <xdr:row>29</xdr:row>
      <xdr:rowOff>68580</xdr:rowOff>
    </xdr:to>
    <xdr:graphicFrame macro="">
      <xdr:nvGraphicFramePr>
        <xdr:cNvPr id="16" name="Chart 15">
          <a:extLst>
            <a:ext uri="{FF2B5EF4-FFF2-40B4-BE49-F238E27FC236}">
              <a16:creationId xmlns:a16="http://schemas.microsoft.com/office/drawing/2014/main" id="{1E02860C-657C-124E-8362-5A2C40C233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403860</xdr:colOff>
      <xdr:row>0</xdr:row>
      <xdr:rowOff>99060</xdr:rowOff>
    </xdr:from>
    <xdr:to>
      <xdr:col>42</xdr:col>
      <xdr:colOff>297180</xdr:colOff>
      <xdr:row>2</xdr:row>
      <xdr:rowOff>129540</xdr:rowOff>
    </xdr:to>
    <xdr:sp macro="" textlink="">
      <xdr:nvSpPr>
        <xdr:cNvPr id="24" name="TextBox 23">
          <a:extLst>
            <a:ext uri="{FF2B5EF4-FFF2-40B4-BE49-F238E27FC236}">
              <a16:creationId xmlns:a16="http://schemas.microsoft.com/office/drawing/2014/main" id="{5E7D2444-034A-47E6-8D9B-BE4926F1878A}"/>
            </a:ext>
          </a:extLst>
        </xdr:cNvPr>
        <xdr:cNvSpPr txBox="1"/>
      </xdr:nvSpPr>
      <xdr:spPr>
        <a:xfrm>
          <a:off x="36355020" y="99060"/>
          <a:ext cx="3108960" cy="39624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bg1"/>
              </a:solidFill>
              <a:latin typeface="+mn-lt"/>
              <a:ea typeface="+mn-ea"/>
              <a:cs typeface="+mn-cs"/>
            </a:rPr>
            <a:t>Damage Range</a:t>
          </a:r>
        </a:p>
      </xdr:txBody>
    </xdr:sp>
    <xdr:clientData/>
  </xdr:twoCellAnchor>
  <xdr:twoCellAnchor editAs="oneCell">
    <xdr:from>
      <xdr:col>36</xdr:col>
      <xdr:colOff>358140</xdr:colOff>
      <xdr:row>9</xdr:row>
      <xdr:rowOff>144781</xdr:rowOff>
    </xdr:from>
    <xdr:to>
      <xdr:col>37</xdr:col>
      <xdr:colOff>1379220</xdr:colOff>
      <xdr:row>16</xdr:row>
      <xdr:rowOff>38100</xdr:rowOff>
    </xdr:to>
    <mc:AlternateContent xmlns:mc="http://schemas.openxmlformats.org/markup-compatibility/2006">
      <mc:Choice xmlns:a14="http://schemas.microsoft.com/office/drawing/2010/main" Requires="a14">
        <xdr:graphicFrame macro="">
          <xdr:nvGraphicFramePr>
            <xdr:cNvPr id="26" name="Damage Range">
              <a:extLst>
                <a:ext uri="{FF2B5EF4-FFF2-40B4-BE49-F238E27FC236}">
                  <a16:creationId xmlns:a16="http://schemas.microsoft.com/office/drawing/2014/main" id="{C6EB3F88-2C70-EE4F-E157-30246B2E9F5E}"/>
                </a:ext>
              </a:extLst>
            </xdr:cNvPr>
            <xdr:cNvGraphicFramePr/>
          </xdr:nvGraphicFramePr>
          <xdr:xfrm>
            <a:off x="0" y="0"/>
            <a:ext cx="0" cy="0"/>
          </xdr:xfrm>
          <a:graphic>
            <a:graphicData uri="http://schemas.microsoft.com/office/drawing/2010/slicer">
              <sle:slicer xmlns:sle="http://schemas.microsoft.com/office/drawing/2010/slicer" name="Damage Range"/>
            </a:graphicData>
          </a:graphic>
        </xdr:graphicFrame>
      </mc:Choice>
      <mc:Fallback>
        <xdr:sp macro="" textlink="">
          <xdr:nvSpPr>
            <xdr:cNvPr id="0" name=""/>
            <xdr:cNvSpPr>
              <a:spLocks noTextEdit="1"/>
            </xdr:cNvSpPr>
          </xdr:nvSpPr>
          <xdr:spPr>
            <a:xfrm>
              <a:off x="29771340" y="1790701"/>
              <a:ext cx="1958340" cy="1173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381000</xdr:colOff>
      <xdr:row>17</xdr:row>
      <xdr:rowOff>22861</xdr:rowOff>
    </xdr:from>
    <xdr:to>
      <xdr:col>37</xdr:col>
      <xdr:colOff>1272540</xdr:colOff>
      <xdr:row>21</xdr:row>
      <xdr:rowOff>129541</xdr:rowOff>
    </xdr:to>
    <mc:AlternateContent xmlns:mc="http://schemas.openxmlformats.org/markup-compatibility/2006">
      <mc:Choice xmlns:a14="http://schemas.microsoft.com/office/drawing/2010/main" Requires="a14">
        <xdr:graphicFrame macro="">
          <xdr:nvGraphicFramePr>
            <xdr:cNvPr id="29" name="Weapon Type">
              <a:extLst>
                <a:ext uri="{FF2B5EF4-FFF2-40B4-BE49-F238E27FC236}">
                  <a16:creationId xmlns:a16="http://schemas.microsoft.com/office/drawing/2014/main" id="{EBCD024E-055E-BEBF-041F-128A345E4AA4}"/>
                </a:ext>
              </a:extLst>
            </xdr:cNvPr>
            <xdr:cNvGraphicFramePr/>
          </xdr:nvGraphicFramePr>
          <xdr:xfrm>
            <a:off x="0" y="0"/>
            <a:ext cx="0" cy="0"/>
          </xdr:xfrm>
          <a:graphic>
            <a:graphicData uri="http://schemas.microsoft.com/office/drawing/2010/slicer">
              <sle:slicer xmlns:sle="http://schemas.microsoft.com/office/drawing/2010/slicer" name="Weapon Type"/>
            </a:graphicData>
          </a:graphic>
        </xdr:graphicFrame>
      </mc:Choice>
      <mc:Fallback>
        <xdr:sp macro="" textlink="">
          <xdr:nvSpPr>
            <xdr:cNvPr id="0" name=""/>
            <xdr:cNvSpPr>
              <a:spLocks noTextEdit="1"/>
            </xdr:cNvSpPr>
          </xdr:nvSpPr>
          <xdr:spPr>
            <a:xfrm>
              <a:off x="29794200" y="3131821"/>
              <a:ext cx="18288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53340</xdr:colOff>
      <xdr:row>3</xdr:row>
      <xdr:rowOff>137161</xdr:rowOff>
    </xdr:from>
    <xdr:to>
      <xdr:col>44</xdr:col>
      <xdr:colOff>30480</xdr:colOff>
      <xdr:row>10</xdr:row>
      <xdr:rowOff>167641</xdr:rowOff>
    </xdr:to>
    <mc:AlternateContent xmlns:mc="http://schemas.openxmlformats.org/markup-compatibility/2006">
      <mc:Choice xmlns:a14="http://schemas.microsoft.com/office/drawing/2010/main" Requires="a14">
        <xdr:graphicFrame macro="">
          <xdr:nvGraphicFramePr>
            <xdr:cNvPr id="30" name="Bullet Type">
              <a:extLst>
                <a:ext uri="{FF2B5EF4-FFF2-40B4-BE49-F238E27FC236}">
                  <a16:creationId xmlns:a16="http://schemas.microsoft.com/office/drawing/2014/main" id="{794F3515-D868-4B6B-81E3-F86A1557F58A}"/>
                </a:ext>
              </a:extLst>
            </xdr:cNvPr>
            <xdr:cNvGraphicFramePr/>
          </xdr:nvGraphicFramePr>
          <xdr:xfrm>
            <a:off x="0" y="0"/>
            <a:ext cx="0" cy="0"/>
          </xdr:xfrm>
          <a:graphic>
            <a:graphicData uri="http://schemas.microsoft.com/office/drawing/2010/slicer">
              <sle:slicer xmlns:sle="http://schemas.microsoft.com/office/drawing/2010/slicer" name="Bullet Type"/>
            </a:graphicData>
          </a:graphic>
        </xdr:graphicFrame>
      </mc:Choice>
      <mc:Fallback>
        <xdr:sp macro="" textlink="">
          <xdr:nvSpPr>
            <xdr:cNvPr id="0" name=""/>
            <xdr:cNvSpPr>
              <a:spLocks noTextEdit="1"/>
            </xdr:cNvSpPr>
          </xdr:nvSpPr>
          <xdr:spPr>
            <a:xfrm>
              <a:off x="32011620" y="685801"/>
              <a:ext cx="1828800" cy="1310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91440</xdr:colOff>
      <xdr:row>12</xdr:row>
      <xdr:rowOff>60961</xdr:rowOff>
    </xdr:from>
    <xdr:to>
      <xdr:col>43</xdr:col>
      <xdr:colOff>137160</xdr:colOff>
      <xdr:row>21</xdr:row>
      <xdr:rowOff>76201</xdr:rowOff>
    </xdr:to>
    <mc:AlternateContent xmlns:mc="http://schemas.openxmlformats.org/markup-compatibility/2006">
      <mc:Choice xmlns:a14="http://schemas.microsoft.com/office/drawing/2010/main" Requires="a14">
        <xdr:graphicFrame macro="">
          <xdr:nvGraphicFramePr>
            <xdr:cNvPr id="31" name="Fire Mode">
              <a:extLst>
                <a:ext uri="{FF2B5EF4-FFF2-40B4-BE49-F238E27FC236}">
                  <a16:creationId xmlns:a16="http://schemas.microsoft.com/office/drawing/2014/main" id="{B4A7F671-4626-F5BC-DB31-D002C11365BE}"/>
                </a:ext>
              </a:extLst>
            </xdr:cNvPr>
            <xdr:cNvGraphicFramePr/>
          </xdr:nvGraphicFramePr>
          <xdr:xfrm>
            <a:off x="0" y="0"/>
            <a:ext cx="0" cy="0"/>
          </xdr:xfrm>
          <a:graphic>
            <a:graphicData uri="http://schemas.microsoft.com/office/drawing/2010/slicer">
              <sle:slicer xmlns:sle="http://schemas.microsoft.com/office/drawing/2010/slicer" name="Fire Mode"/>
            </a:graphicData>
          </a:graphic>
        </xdr:graphicFrame>
      </mc:Choice>
      <mc:Fallback>
        <xdr:sp macro="" textlink="">
          <xdr:nvSpPr>
            <xdr:cNvPr id="0" name=""/>
            <xdr:cNvSpPr>
              <a:spLocks noTextEdit="1"/>
            </xdr:cNvSpPr>
          </xdr:nvSpPr>
          <xdr:spPr>
            <a:xfrm>
              <a:off x="31843980" y="2255521"/>
              <a:ext cx="1828800" cy="1661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129540</xdr:colOff>
      <xdr:row>21</xdr:row>
      <xdr:rowOff>152401</xdr:rowOff>
    </xdr:from>
    <xdr:to>
      <xdr:col>43</xdr:col>
      <xdr:colOff>175260</xdr:colOff>
      <xdr:row>29</xdr:row>
      <xdr:rowOff>152401</xdr:rowOff>
    </xdr:to>
    <mc:AlternateContent xmlns:mc="http://schemas.openxmlformats.org/markup-compatibility/2006">
      <mc:Choice xmlns:a14="http://schemas.microsoft.com/office/drawing/2010/main" Requires="a14">
        <xdr:graphicFrame macro="">
          <xdr:nvGraphicFramePr>
            <xdr:cNvPr id="32" name="Shots to Kill (Chest)">
              <a:extLst>
                <a:ext uri="{FF2B5EF4-FFF2-40B4-BE49-F238E27FC236}">
                  <a16:creationId xmlns:a16="http://schemas.microsoft.com/office/drawing/2014/main" id="{50882528-1AE8-F681-E484-B841ED37E456}"/>
                </a:ext>
              </a:extLst>
            </xdr:cNvPr>
            <xdr:cNvGraphicFramePr/>
          </xdr:nvGraphicFramePr>
          <xdr:xfrm>
            <a:off x="0" y="0"/>
            <a:ext cx="0" cy="0"/>
          </xdr:xfrm>
          <a:graphic>
            <a:graphicData uri="http://schemas.microsoft.com/office/drawing/2010/slicer">
              <sle:slicer xmlns:sle="http://schemas.microsoft.com/office/drawing/2010/slicer" name="Shots to Kill (Chest)"/>
            </a:graphicData>
          </a:graphic>
        </xdr:graphicFrame>
      </mc:Choice>
      <mc:Fallback>
        <xdr:sp macro="" textlink="">
          <xdr:nvSpPr>
            <xdr:cNvPr id="0" name=""/>
            <xdr:cNvSpPr>
              <a:spLocks noTextEdit="1"/>
            </xdr:cNvSpPr>
          </xdr:nvSpPr>
          <xdr:spPr>
            <a:xfrm>
              <a:off x="31882080" y="3992881"/>
              <a:ext cx="182880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228600</xdr:colOff>
      <xdr:row>22</xdr:row>
      <xdr:rowOff>68581</xdr:rowOff>
    </xdr:from>
    <xdr:to>
      <xdr:col>37</xdr:col>
      <xdr:colOff>1120140</xdr:colOff>
      <xdr:row>29</xdr:row>
      <xdr:rowOff>68581</xdr:rowOff>
    </xdr:to>
    <mc:AlternateContent xmlns:mc="http://schemas.openxmlformats.org/markup-compatibility/2006">
      <mc:Choice xmlns:a14="http://schemas.microsoft.com/office/drawing/2010/main" Requires="a14">
        <xdr:graphicFrame macro="">
          <xdr:nvGraphicFramePr>
            <xdr:cNvPr id="33" name="Shots to Kill (Head)">
              <a:extLst>
                <a:ext uri="{FF2B5EF4-FFF2-40B4-BE49-F238E27FC236}">
                  <a16:creationId xmlns:a16="http://schemas.microsoft.com/office/drawing/2014/main" id="{33D648FC-6711-7FD9-0361-9AC1C02598FC}"/>
                </a:ext>
              </a:extLst>
            </xdr:cNvPr>
            <xdr:cNvGraphicFramePr/>
          </xdr:nvGraphicFramePr>
          <xdr:xfrm>
            <a:off x="0" y="0"/>
            <a:ext cx="0" cy="0"/>
          </xdr:xfrm>
          <a:graphic>
            <a:graphicData uri="http://schemas.microsoft.com/office/drawing/2010/slicer">
              <sle:slicer xmlns:sle="http://schemas.microsoft.com/office/drawing/2010/slicer" name="Shots to Kill (Head)"/>
            </a:graphicData>
          </a:graphic>
        </xdr:graphicFrame>
      </mc:Choice>
      <mc:Fallback>
        <xdr:sp macro="" textlink="">
          <xdr:nvSpPr>
            <xdr:cNvPr id="0" name=""/>
            <xdr:cNvSpPr>
              <a:spLocks noTextEdit="1"/>
            </xdr:cNvSpPr>
          </xdr:nvSpPr>
          <xdr:spPr>
            <a:xfrm>
              <a:off x="29641800" y="4091941"/>
              <a:ext cx="18288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68580</xdr:rowOff>
    </xdr:from>
    <xdr:to>
      <xdr:col>22</xdr:col>
      <xdr:colOff>160020</xdr:colOff>
      <xdr:row>34</xdr:row>
      <xdr:rowOff>83820</xdr:rowOff>
    </xdr:to>
    <xdr:sp macro="" textlink="">
      <xdr:nvSpPr>
        <xdr:cNvPr id="2" name="Rectangle 1">
          <a:extLst>
            <a:ext uri="{FF2B5EF4-FFF2-40B4-BE49-F238E27FC236}">
              <a16:creationId xmlns:a16="http://schemas.microsoft.com/office/drawing/2014/main" id="{7450F2EF-FBC9-2D16-0CA1-C498C868C635}"/>
            </a:ext>
          </a:extLst>
        </xdr:cNvPr>
        <xdr:cNvSpPr/>
      </xdr:nvSpPr>
      <xdr:spPr>
        <a:xfrm>
          <a:off x="60960" y="68580"/>
          <a:ext cx="13510260" cy="6233160"/>
        </a:xfrm>
        <a:prstGeom prst="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xdr:col>
      <xdr:colOff>457200</xdr:colOff>
      <xdr:row>20</xdr:row>
      <xdr:rowOff>53340</xdr:rowOff>
    </xdr:from>
    <xdr:to>
      <xdr:col>9</xdr:col>
      <xdr:colOff>91440</xdr:colOff>
      <xdr:row>34</xdr:row>
      <xdr:rowOff>68580</xdr:rowOff>
    </xdr:to>
    <xdr:graphicFrame macro="">
      <xdr:nvGraphicFramePr>
        <xdr:cNvPr id="10" name="Chart 9">
          <a:extLst>
            <a:ext uri="{FF2B5EF4-FFF2-40B4-BE49-F238E27FC236}">
              <a16:creationId xmlns:a16="http://schemas.microsoft.com/office/drawing/2014/main" id="{7F7C7457-1DD9-4CE1-8713-293F78E05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228600</xdr:colOff>
      <xdr:row>5</xdr:row>
      <xdr:rowOff>38100</xdr:rowOff>
    </xdr:from>
    <xdr:to>
      <xdr:col>22</xdr:col>
      <xdr:colOff>106680</xdr:colOff>
      <xdr:row>20</xdr:row>
      <xdr:rowOff>19050</xdr:rowOff>
    </xdr:to>
    <xdr:graphicFrame macro="">
      <xdr:nvGraphicFramePr>
        <xdr:cNvPr id="11" name="Chart 10">
          <a:extLst>
            <a:ext uri="{FF2B5EF4-FFF2-40B4-BE49-F238E27FC236}">
              <a16:creationId xmlns:a16="http://schemas.microsoft.com/office/drawing/2014/main" id="{3998B121-7866-48E4-8DD5-7DA6BBB73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83820</xdr:colOff>
      <xdr:row>20</xdr:row>
      <xdr:rowOff>60960</xdr:rowOff>
    </xdr:from>
    <xdr:to>
      <xdr:col>22</xdr:col>
      <xdr:colOff>99060</xdr:colOff>
      <xdr:row>34</xdr:row>
      <xdr:rowOff>49530</xdr:rowOff>
    </xdr:to>
    <xdr:graphicFrame macro="">
      <xdr:nvGraphicFramePr>
        <xdr:cNvPr id="12" name="Chart 11">
          <a:extLst>
            <a:ext uri="{FF2B5EF4-FFF2-40B4-BE49-F238E27FC236}">
              <a16:creationId xmlns:a16="http://schemas.microsoft.com/office/drawing/2014/main" id="{28073E55-A90D-47F5-A8EE-19BCC601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579120</xdr:colOff>
      <xdr:row>5</xdr:row>
      <xdr:rowOff>38100</xdr:rowOff>
    </xdr:from>
    <xdr:to>
      <xdr:col>13</xdr:col>
      <xdr:colOff>144780</xdr:colOff>
      <xdr:row>20</xdr:row>
      <xdr:rowOff>19050</xdr:rowOff>
    </xdr:to>
    <xdr:graphicFrame macro="">
      <xdr:nvGraphicFramePr>
        <xdr:cNvPr id="13" name="Chart 12">
          <a:extLst>
            <a:ext uri="{FF2B5EF4-FFF2-40B4-BE49-F238E27FC236}">
              <a16:creationId xmlns:a16="http://schemas.microsoft.com/office/drawing/2014/main" id="{F96BC24D-DE0A-45C0-A0D5-14F1C88E2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152400</xdr:colOff>
      <xdr:row>20</xdr:row>
      <xdr:rowOff>60960</xdr:rowOff>
    </xdr:from>
    <xdr:to>
      <xdr:col>16</xdr:col>
      <xdr:colOff>30480</xdr:colOff>
      <xdr:row>34</xdr:row>
      <xdr:rowOff>64770</xdr:rowOff>
    </xdr:to>
    <xdr:graphicFrame macro="">
      <xdr:nvGraphicFramePr>
        <xdr:cNvPr id="14" name="Chart 13">
          <a:extLst>
            <a:ext uri="{FF2B5EF4-FFF2-40B4-BE49-F238E27FC236}">
              <a16:creationId xmlns:a16="http://schemas.microsoft.com/office/drawing/2014/main" id="{15D7530E-713F-47E5-AA6F-DE98DF6F2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91440</xdr:colOff>
      <xdr:row>0</xdr:row>
      <xdr:rowOff>99060</xdr:rowOff>
    </xdr:from>
    <xdr:to>
      <xdr:col>3</xdr:col>
      <xdr:colOff>373380</xdr:colOff>
      <xdr:row>34</xdr:row>
      <xdr:rowOff>68580</xdr:rowOff>
    </xdr:to>
    <xdr:grpSp>
      <xdr:nvGrpSpPr>
        <xdr:cNvPr id="30" name="Group 29">
          <a:extLst>
            <a:ext uri="{FF2B5EF4-FFF2-40B4-BE49-F238E27FC236}">
              <a16:creationId xmlns:a16="http://schemas.microsoft.com/office/drawing/2014/main" id="{4CB407E3-FF90-1ED4-E70C-A259B158002A}"/>
            </a:ext>
          </a:extLst>
        </xdr:cNvPr>
        <xdr:cNvGrpSpPr/>
      </xdr:nvGrpSpPr>
      <xdr:grpSpPr>
        <a:xfrm>
          <a:off x="91440" y="99060"/>
          <a:ext cx="2110740" cy="6187440"/>
          <a:chOff x="91440" y="53340"/>
          <a:chExt cx="2110740" cy="6233160"/>
        </a:xfrm>
      </xdr:grpSpPr>
      <xdr:sp macro="" textlink="">
        <xdr:nvSpPr>
          <xdr:cNvPr id="18" name="Rectangle: Rounded Corners 17">
            <a:extLst>
              <a:ext uri="{FF2B5EF4-FFF2-40B4-BE49-F238E27FC236}">
                <a16:creationId xmlns:a16="http://schemas.microsoft.com/office/drawing/2014/main" id="{3B43401D-77F6-8ED7-CBE4-7C925B9C652D}"/>
              </a:ext>
            </a:extLst>
          </xdr:cNvPr>
          <xdr:cNvSpPr/>
        </xdr:nvSpPr>
        <xdr:spPr>
          <a:xfrm>
            <a:off x="91440" y="53340"/>
            <a:ext cx="2110740" cy="62331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xdr:txBody>
      </xdr:sp>
      <xdr:sp macro="" textlink="">
        <xdr:nvSpPr>
          <xdr:cNvPr id="20" name="Rectangle: Rounded Corners 19">
            <a:extLst>
              <a:ext uri="{FF2B5EF4-FFF2-40B4-BE49-F238E27FC236}">
                <a16:creationId xmlns:a16="http://schemas.microsoft.com/office/drawing/2014/main" id="{B3E086D1-AF52-88FC-CC00-6FAC544B8247}"/>
              </a:ext>
            </a:extLst>
          </xdr:cNvPr>
          <xdr:cNvSpPr/>
        </xdr:nvSpPr>
        <xdr:spPr>
          <a:xfrm>
            <a:off x="335280" y="83820"/>
            <a:ext cx="1546860" cy="4648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kern="1200"/>
              <a:t>Filters</a:t>
            </a:r>
          </a:p>
        </xdr:txBody>
      </xdr:sp>
      <mc:AlternateContent xmlns:mc="http://schemas.openxmlformats.org/markup-compatibility/2006">
        <mc:Choice xmlns:a14="http://schemas.microsoft.com/office/drawing/2010/main" Requires="a14">
          <xdr:graphicFrame macro="">
            <xdr:nvGraphicFramePr>
              <xdr:cNvPr id="22" name="Damage Range 2">
                <a:extLst>
                  <a:ext uri="{FF2B5EF4-FFF2-40B4-BE49-F238E27FC236}">
                    <a16:creationId xmlns:a16="http://schemas.microsoft.com/office/drawing/2014/main" id="{A186E488-7EE9-40D3-BEA9-3AE911256E3C}"/>
                  </a:ext>
                </a:extLst>
              </xdr:cNvPr>
              <xdr:cNvGraphicFramePr/>
            </xdr:nvGraphicFramePr>
            <xdr:xfrm>
              <a:off x="152400" y="609600"/>
              <a:ext cx="1973580" cy="1219200"/>
            </xdr:xfrm>
            <a:graphic>
              <a:graphicData uri="http://schemas.microsoft.com/office/drawing/2010/slicer">
                <sle:slicer xmlns:sle="http://schemas.microsoft.com/office/drawing/2010/slicer" name="Damage Range 2"/>
              </a:graphicData>
            </a:graphic>
          </xdr:graphicFrame>
        </mc:Choice>
        <mc:Fallback>
          <xdr:sp macro="" textlink="">
            <xdr:nvSpPr>
              <xdr:cNvPr id="0" name=""/>
              <xdr:cNvSpPr>
                <a:spLocks noTextEdit="1"/>
              </xdr:cNvSpPr>
            </xdr:nvSpPr>
            <xdr:spPr>
              <a:xfrm>
                <a:off x="152400" y="651240"/>
                <a:ext cx="1973580" cy="12102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5" name="Weapon Type 2">
                <a:extLst>
                  <a:ext uri="{FF2B5EF4-FFF2-40B4-BE49-F238E27FC236}">
                    <a16:creationId xmlns:a16="http://schemas.microsoft.com/office/drawing/2014/main" id="{2526DB0F-9A8E-4A5F-A3F5-1D1F97075532}"/>
                  </a:ext>
                </a:extLst>
              </xdr:cNvPr>
              <xdr:cNvGraphicFramePr/>
            </xdr:nvGraphicFramePr>
            <xdr:xfrm>
              <a:off x="152400" y="3276600"/>
              <a:ext cx="1981200" cy="2849880"/>
            </xdr:xfrm>
            <a:graphic>
              <a:graphicData uri="http://schemas.microsoft.com/office/drawing/2010/slicer">
                <sle:slicer xmlns:sle="http://schemas.microsoft.com/office/drawing/2010/slicer" name="Weapon Type 2"/>
              </a:graphicData>
            </a:graphic>
          </xdr:graphicFrame>
        </mc:Choice>
        <mc:Fallback>
          <xdr:sp macro="" textlink="">
            <xdr:nvSpPr>
              <xdr:cNvPr id="0" name=""/>
              <xdr:cNvSpPr>
                <a:spLocks noTextEdit="1"/>
              </xdr:cNvSpPr>
            </xdr:nvSpPr>
            <xdr:spPr>
              <a:xfrm>
                <a:off x="152400" y="3298678"/>
                <a:ext cx="1981200" cy="2828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6" name="Fire Mode 2">
                <a:extLst>
                  <a:ext uri="{FF2B5EF4-FFF2-40B4-BE49-F238E27FC236}">
                    <a16:creationId xmlns:a16="http://schemas.microsoft.com/office/drawing/2014/main" id="{380EF4A2-E683-4F7D-B6C1-703B1FC3F4C2}"/>
                  </a:ext>
                </a:extLst>
              </xdr:cNvPr>
              <xdr:cNvGraphicFramePr/>
            </xdr:nvGraphicFramePr>
            <xdr:xfrm>
              <a:off x="152400" y="1851660"/>
              <a:ext cx="1973580" cy="1402080"/>
            </xdr:xfrm>
            <a:graphic>
              <a:graphicData uri="http://schemas.microsoft.com/office/drawing/2010/slicer">
                <sle:slicer xmlns:sle="http://schemas.microsoft.com/office/drawing/2010/slicer" name="Fire Mode 2"/>
              </a:graphicData>
            </a:graphic>
          </xdr:graphicFrame>
        </mc:Choice>
        <mc:Fallback>
          <xdr:sp macro="" textlink="">
            <xdr:nvSpPr>
              <xdr:cNvPr id="0" name=""/>
              <xdr:cNvSpPr>
                <a:spLocks noTextEdit="1"/>
              </xdr:cNvSpPr>
            </xdr:nvSpPr>
            <xdr:spPr>
              <a:xfrm>
                <a:off x="152400" y="1884189"/>
                <a:ext cx="1973580" cy="1391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8</xdr:col>
      <xdr:colOff>365760</xdr:colOff>
      <xdr:row>0</xdr:row>
      <xdr:rowOff>114300</xdr:rowOff>
    </xdr:from>
    <xdr:to>
      <xdr:col>15</xdr:col>
      <xdr:colOff>198120</xdr:colOff>
      <xdr:row>4</xdr:row>
      <xdr:rowOff>22860</xdr:rowOff>
    </xdr:to>
    <xdr:sp macro="" textlink="">
      <xdr:nvSpPr>
        <xdr:cNvPr id="29" name="Rectangle: Rounded Corners 28">
          <a:extLst>
            <a:ext uri="{FF2B5EF4-FFF2-40B4-BE49-F238E27FC236}">
              <a16:creationId xmlns:a16="http://schemas.microsoft.com/office/drawing/2014/main" id="{38AF2C6F-E84C-C165-1231-AE1AC0EB0A40}"/>
            </a:ext>
          </a:extLst>
        </xdr:cNvPr>
        <xdr:cNvSpPr/>
      </xdr:nvSpPr>
      <xdr:spPr>
        <a:xfrm>
          <a:off x="5242560" y="114300"/>
          <a:ext cx="4099560" cy="6400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kern="1200"/>
            <a:t>PUBG Weapons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ak Ismail" refreshedDate="45677.052132523146" createdVersion="8" refreshedVersion="8" minRefreshableVersion="3" recordCount="44" xr:uid="{8086BD05-C7D8-456D-879C-CF51D7954CA0}">
  <cacheSource type="worksheet">
    <worksheetSource ref="A1:U45" sheet="pubg-weapon-stats"/>
  </cacheSource>
  <cacheFields count="21">
    <cacheField name="Weapon Name" numFmtId="0">
      <sharedItems/>
    </cacheField>
    <cacheField name="Weapon Type" numFmtId="0">
      <sharedItems count="9">
        <s v="Assault Rifle"/>
        <s v="Light Machine Gun"/>
        <s v="Submachine Gun"/>
        <s v="Shotgun"/>
        <s v="Designed Marksman Rifle"/>
        <s v="Sniper Rifle"/>
        <s v="Pistol"/>
        <s v="Other"/>
        <s v="Melee"/>
      </sharedItems>
    </cacheField>
    <cacheField name="Bullet Type" numFmtId="0">
      <sharedItems containsSemiMixedTypes="0" containsString="0" containsNumber="1" minValue="0.3" maxValue="12" count="6">
        <n v="7.62"/>
        <n v="5.56"/>
        <n v="9"/>
        <n v="0.45"/>
        <n v="12"/>
        <n v="0.3"/>
      </sharedItems>
    </cacheField>
    <cacheField name="Damage" numFmtId="0">
      <sharedItems containsSemiMixedTypes="0" containsString="0" containsNumber="1" containsInteger="1" minValue="18" maxValue="216"/>
    </cacheField>
    <cacheField name="Damage Range" numFmtId="0">
      <sharedItems count="3">
        <s v="High (45+)"/>
        <s v="Medium (30-45)"/>
        <s v="Low (0-30)"/>
      </sharedItems>
    </cacheField>
    <cacheField name="Magazine Capacity" numFmtId="0">
      <sharedItems containsSemiMixedTypes="0" containsString="0" containsNumber="1" containsInteger="1" minValue="1" maxValue="100"/>
    </cacheField>
    <cacheField name="Range" numFmtId="0">
      <sharedItems containsSemiMixedTypes="0" containsString="0" containsNumber="1" minValue="25" maxValue="900"/>
    </cacheField>
    <cacheField name="Bullet Speed" numFmtId="0">
      <sharedItems containsSemiMixedTypes="0" containsString="0" containsNumber="1" minValue="250" maxValue="990"/>
    </cacheField>
    <cacheField name="Rate of Fire" numFmtId="0">
      <sharedItems containsSemiMixedTypes="0" containsString="0" containsNumber="1" minValue="0.01" maxValue="3.8"/>
    </cacheField>
    <cacheField name="Shots to Kill (Chest)" numFmtId="0">
      <sharedItems containsSemiMixedTypes="0" containsString="0" containsNumber="1" containsInteger="1" minValue="1" maxValue="10" count="8">
        <n v="4"/>
        <n v="5"/>
        <n v="7"/>
        <n v="1"/>
        <n v="3"/>
        <n v="2"/>
        <n v="8"/>
        <n v="10"/>
      </sharedItems>
    </cacheField>
    <cacheField name="Shots to Kill (Head)" numFmtId="0">
      <sharedItems containsSemiMixedTypes="0" containsString="0" containsNumber="1" containsInteger="1" minValue="1" maxValue="4" count="4">
        <n v="2"/>
        <n v="3"/>
        <n v="4"/>
        <n v="1"/>
      </sharedItems>
    </cacheField>
    <cacheField name="Damage Per Second" numFmtId="0">
      <sharedItems containsSemiMixedTypes="0" containsString="0" containsNumber="1" minValue="28" maxValue="1080"/>
    </cacheField>
    <cacheField name="Fire Mode" numFmtId="0">
      <sharedItems count="5">
        <s v="Single, Automatic, Burst"/>
        <s v="Single, Automatic"/>
        <s v="Single, Burst"/>
        <s v="Automatic"/>
        <s v="Single"/>
      </sharedItems>
    </cacheField>
    <cacheField name="BDMG_0" numFmtId="0">
      <sharedItems containsSemiMixedTypes="0" containsString="0" containsNumber="1" minValue="22.4" maxValue="282.60000000000002"/>
    </cacheField>
    <cacheField name="BDMG_1" numFmtId="0">
      <sharedItems containsSemiMixedTypes="0" containsString="0" containsNumber="1" minValue="15.7" maxValue="198"/>
    </cacheField>
    <cacheField name="BDMG_2" numFmtId="0">
      <sharedItems containsSemiMixedTypes="0" containsString="0" containsNumber="1" minValue="13.4" maxValue="169.2"/>
    </cacheField>
    <cacheField name="BDMG_3" numFmtId="0">
      <sharedItems containsSemiMixedTypes="0" containsString="0" containsNumber="1" minValue="10.1" maxValue="126.9"/>
    </cacheField>
    <cacheField name="HDMG_0" numFmtId="0">
      <sharedItems containsSemiMixedTypes="0" containsString="0" containsNumber="1" minValue="44.9" maxValue="312.3"/>
    </cacheField>
    <cacheField name="HDMG_1" numFmtId="0">
      <sharedItems containsSemiMixedTypes="0" containsString="0" containsNumber="1" minValue="31.4" maxValue="218.7"/>
    </cacheField>
    <cacheField name="HDMG_2" numFmtId="0">
      <sharedItems containsSemiMixedTypes="0" containsString="0" containsNumber="1" minValue="26.9" maxValue="187.2"/>
    </cacheField>
    <cacheField name="HDMG_3" numFmtId="0">
      <sharedItems containsSemiMixedTypes="0" containsString="0" containsNumber="1" minValue="20.2" maxValue="140.4"/>
    </cacheField>
  </cacheFields>
  <extLst>
    <ext xmlns:x14="http://schemas.microsoft.com/office/spreadsheetml/2009/9/main" uri="{725AE2AE-9491-48be-B2B4-4EB974FC3084}">
      <x14:pivotCacheDefinition pivotCacheId="6897238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s v="Groza"/>
    <x v="0"/>
    <x v="0"/>
    <n v="49"/>
    <x v="0"/>
    <n v="30"/>
    <n v="400"/>
    <n v="715"/>
    <n v="0.08"/>
    <x v="0"/>
    <x v="0"/>
    <n v="612"/>
    <x v="0"/>
    <n v="47"/>
    <n v="34.299999999999997"/>
    <n v="29.4"/>
    <n v="22"/>
    <n v="115.1"/>
    <n v="80.599999999999994"/>
    <n v="69"/>
    <n v="51.8"/>
  </r>
  <r>
    <s v="AKM"/>
    <x v="0"/>
    <x v="0"/>
    <n v="49"/>
    <x v="0"/>
    <n v="30"/>
    <n v="400"/>
    <n v="710"/>
    <n v="0.01"/>
    <x v="0"/>
    <x v="0"/>
    <n v="490"/>
    <x v="1"/>
    <n v="47"/>
    <n v="34.299999999999997"/>
    <n v="29.4"/>
    <n v="22"/>
    <n v="115.1"/>
    <n v="80.599999999999994"/>
    <n v="69"/>
    <n v="51.8"/>
  </r>
  <r>
    <s v="M762"/>
    <x v="0"/>
    <x v="0"/>
    <n v="47"/>
    <x v="0"/>
    <n v="30"/>
    <n v="400"/>
    <n v="715"/>
    <n v="8.5999999999999993E-2"/>
    <x v="0"/>
    <x v="0"/>
    <n v="547"/>
    <x v="0"/>
    <n v="46"/>
    <n v="32.9"/>
    <n v="28.2"/>
    <n v="21.1"/>
    <n v="110.4"/>
    <n v="77.3"/>
    <n v="66.2"/>
    <n v="49.7"/>
  </r>
  <r>
    <s v="MK47 Mutant"/>
    <x v="0"/>
    <x v="0"/>
    <n v="49"/>
    <x v="0"/>
    <n v="30"/>
    <n v="500"/>
    <n v="715"/>
    <n v="0.01"/>
    <x v="0"/>
    <x v="0"/>
    <n v="490"/>
    <x v="2"/>
    <n v="49"/>
    <n v="34.299999999999997"/>
    <n v="29.4"/>
    <n v="22"/>
    <n v="115.1"/>
    <n v="80.599999999999994"/>
    <n v="69"/>
    <n v="51.8"/>
  </r>
  <r>
    <s v="AUG A3"/>
    <x v="0"/>
    <x v="1"/>
    <n v="43"/>
    <x v="1"/>
    <n v="30"/>
    <n v="600"/>
    <n v="880"/>
    <n v="8.5999999999999993E-2"/>
    <x v="0"/>
    <x v="0"/>
    <n v="502"/>
    <x v="1"/>
    <n v="41"/>
    <n v="30.1"/>
    <n v="25.8"/>
    <n v="19.3"/>
    <n v="101"/>
    <n v="70.7"/>
    <n v="60.6"/>
    <n v="45.4"/>
  </r>
  <r>
    <s v="SCAR-L"/>
    <x v="0"/>
    <x v="1"/>
    <n v="43"/>
    <x v="1"/>
    <n v="30"/>
    <n v="600"/>
    <n v="880"/>
    <n v="9.6000000000000002E-2"/>
    <x v="0"/>
    <x v="0"/>
    <n v="448"/>
    <x v="1"/>
    <n v="41"/>
    <n v="30.1"/>
    <n v="25.8"/>
    <n v="19.3"/>
    <n v="101"/>
    <n v="70.7"/>
    <n v="60.6"/>
    <n v="45.4"/>
  </r>
  <r>
    <s v="M416"/>
    <x v="0"/>
    <x v="1"/>
    <n v="43"/>
    <x v="1"/>
    <n v="30"/>
    <n v="600"/>
    <n v="890"/>
    <n v="8.5999999999999993E-2"/>
    <x v="0"/>
    <x v="0"/>
    <n v="502"/>
    <x v="1"/>
    <n v="41"/>
    <n v="30.1"/>
    <n v="25.8"/>
    <n v="19.3"/>
    <n v="101"/>
    <n v="70.7"/>
    <n v="60.6"/>
    <n v="45.4"/>
  </r>
  <r>
    <s v="M16A4"/>
    <x v="0"/>
    <x v="1"/>
    <n v="43"/>
    <x v="1"/>
    <n v="30"/>
    <n v="600"/>
    <n v="900"/>
    <n v="0.01"/>
    <x v="0"/>
    <x v="0"/>
    <n v="430"/>
    <x v="2"/>
    <n v="43"/>
    <n v="30.1"/>
    <n v="25.8"/>
    <n v="19.3"/>
    <n v="101"/>
    <n v="70.7"/>
    <n v="60.6"/>
    <n v="45.4"/>
  </r>
  <r>
    <s v="G36C"/>
    <x v="0"/>
    <x v="1"/>
    <n v="43"/>
    <x v="1"/>
    <n v="30"/>
    <n v="600"/>
    <n v="880"/>
    <n v="8.5999999999999993E-2"/>
    <x v="0"/>
    <x v="0"/>
    <n v="502"/>
    <x v="1"/>
    <n v="41"/>
    <n v="30.1"/>
    <n v="25.8"/>
    <n v="19.3"/>
    <n v="101"/>
    <n v="70.7"/>
    <n v="60.6"/>
    <n v="45.4"/>
  </r>
  <r>
    <s v="OBZ"/>
    <x v="0"/>
    <x v="1"/>
    <n v="43"/>
    <x v="1"/>
    <n v="30"/>
    <n v="600"/>
    <n v="880"/>
    <n v="9.6000000000000002E-2"/>
    <x v="0"/>
    <x v="0"/>
    <n v="466"/>
    <x v="1"/>
    <n v="41"/>
    <n v="30.1"/>
    <n v="25.8"/>
    <n v="19.3"/>
    <n v="101"/>
    <n v="70.7"/>
    <n v="60.6"/>
    <n v="45.4"/>
  </r>
  <r>
    <s v="M249"/>
    <x v="1"/>
    <x v="1"/>
    <n v="45"/>
    <x v="1"/>
    <n v="100"/>
    <n v="400"/>
    <n v="915"/>
    <n v="7.4999999999999997E-2"/>
    <x v="0"/>
    <x v="0"/>
    <n v="600"/>
    <x v="3"/>
    <n v="45"/>
    <n v="31.4"/>
    <n v="27"/>
    <n v="20.2"/>
    <n v="103.4"/>
    <n v="72.400000000000006"/>
    <n v="62"/>
    <n v="46.5"/>
  </r>
  <r>
    <s v="DP-28"/>
    <x v="1"/>
    <x v="0"/>
    <n v="51"/>
    <x v="0"/>
    <n v="47"/>
    <n v="600"/>
    <n v="715"/>
    <n v="0.109"/>
    <x v="0"/>
    <x v="0"/>
    <n v="468"/>
    <x v="3"/>
    <n v="51"/>
    <n v="35.6"/>
    <n v="30.6"/>
    <n v="22.9"/>
    <n v="117.3"/>
    <n v="82.1"/>
    <n v="70.3"/>
    <n v="52.7"/>
  </r>
  <r>
    <s v="Vector"/>
    <x v="2"/>
    <x v="2"/>
    <n v="31"/>
    <x v="1"/>
    <n v="19"/>
    <n v="50"/>
    <n v="300"/>
    <n v="5.5E-2"/>
    <x v="1"/>
    <x v="1"/>
    <n v="569"/>
    <x v="0"/>
    <n v="31"/>
    <n v="21.7"/>
    <n v="18.5"/>
    <n v="13.9"/>
    <n v="55.8"/>
    <n v="39"/>
    <n v="33.4"/>
    <n v="25.1"/>
  </r>
  <r>
    <s v="Uzi"/>
    <x v="2"/>
    <x v="2"/>
    <n v="26"/>
    <x v="2"/>
    <n v="25"/>
    <n v="200"/>
    <n v="350"/>
    <n v="4.8000000000000001E-2"/>
    <x v="2"/>
    <x v="2"/>
    <n v="542"/>
    <x v="1"/>
    <n v="26"/>
    <n v="18.2"/>
    <n v="15.6"/>
    <n v="11.7"/>
    <n v="46.8"/>
    <n v="32.700000000000003"/>
    <n v="28"/>
    <n v="21"/>
  </r>
  <r>
    <s v="PP-Bizon"/>
    <x v="2"/>
    <x v="2"/>
    <n v="35"/>
    <x v="1"/>
    <n v="53"/>
    <n v="300"/>
    <n v="300"/>
    <n v="7.5999999999999998E-2"/>
    <x v="1"/>
    <x v="1"/>
    <n v="408"/>
    <x v="1"/>
    <n v="35"/>
    <n v="24.5"/>
    <n v="21"/>
    <n v="15.7"/>
    <n v="63"/>
    <n v="44"/>
    <n v="37.799999999999997"/>
    <n v="28.3"/>
  </r>
  <r>
    <s v="MP5K"/>
    <x v="2"/>
    <x v="2"/>
    <n v="33"/>
    <x v="1"/>
    <n v="30"/>
    <n v="200"/>
    <n v="330"/>
    <n v="6.4500000000000002E-2"/>
    <x v="1"/>
    <x v="1"/>
    <n v="495"/>
    <x v="0"/>
    <n v="33"/>
    <n v="23"/>
    <n v="19.8"/>
    <n v="14.8"/>
    <n v="59.4"/>
    <n v="41.5"/>
    <n v="35.6"/>
    <n v="26.7"/>
  </r>
  <r>
    <s v="Thompson"/>
    <x v="2"/>
    <x v="3"/>
    <n v="40"/>
    <x v="1"/>
    <n v="30"/>
    <n v="200"/>
    <n v="280"/>
    <n v="8.5999999999999993E-2"/>
    <x v="1"/>
    <x v="1"/>
    <n v="467"/>
    <x v="1"/>
    <n v="40"/>
    <n v="28"/>
    <n v="24"/>
    <n v="18"/>
    <n v="72"/>
    <n v="50.4"/>
    <n v="43.1"/>
    <n v="32.4"/>
  </r>
  <r>
    <s v="UMP45"/>
    <x v="2"/>
    <x v="3"/>
    <n v="39"/>
    <x v="1"/>
    <n v="25"/>
    <n v="300"/>
    <n v="250"/>
    <n v="9.1999999999999998E-2"/>
    <x v="1"/>
    <x v="1"/>
    <n v="423"/>
    <x v="0"/>
    <n v="39"/>
    <n v="27.3"/>
    <n v="23.4"/>
    <n v="17.5"/>
    <n v="70.2"/>
    <n v="49.1"/>
    <n v="42.1"/>
    <n v="31.5"/>
  </r>
  <r>
    <s v="S686"/>
    <x v="3"/>
    <x v="4"/>
    <n v="216"/>
    <x v="0"/>
    <n v="2"/>
    <n v="25"/>
    <n v="370"/>
    <n v="0.2"/>
    <x v="3"/>
    <x v="3"/>
    <n v="1080"/>
    <x v="3"/>
    <n v="207.9"/>
    <n v="145.80000000000001"/>
    <n v="124.2"/>
    <n v="93.6"/>
    <n v="312.3"/>
    <n v="218.7"/>
    <n v="187.2"/>
    <n v="140.4"/>
  </r>
  <r>
    <s v="S1897"/>
    <x v="3"/>
    <x v="4"/>
    <n v="216"/>
    <x v="0"/>
    <n v="5"/>
    <n v="25"/>
    <n v="360"/>
    <n v="0.7"/>
    <x v="3"/>
    <x v="3"/>
    <n v="288"/>
    <x v="3"/>
    <n v="204.3"/>
    <n v="143.1"/>
    <n v="122.4"/>
    <n v="91.8"/>
    <n v="306.89999999999998"/>
    <n v="215.1"/>
    <n v="184.5"/>
    <n v="137.69999999999999"/>
  </r>
  <r>
    <s v="S12K"/>
    <x v="3"/>
    <x v="4"/>
    <n v="198"/>
    <x v="0"/>
    <n v="5"/>
    <n v="25"/>
    <n v="350"/>
    <n v="0.25"/>
    <x v="3"/>
    <x v="3"/>
    <n v="792"/>
    <x v="3"/>
    <n v="282.60000000000002"/>
    <n v="198"/>
    <n v="169.2"/>
    <n v="126.9"/>
    <n v="188.1"/>
    <n v="131.4"/>
    <n v="112.5"/>
    <n v="84.6"/>
  </r>
  <r>
    <s v="MK14"/>
    <x v="4"/>
    <x v="0"/>
    <n v="61"/>
    <x v="0"/>
    <n v="10"/>
    <n v="800"/>
    <n v="853"/>
    <n v="0.09"/>
    <x v="4"/>
    <x v="0"/>
    <n v="678"/>
    <x v="1"/>
    <n v="64"/>
    <n v="44.8"/>
    <n v="38.4"/>
    <n v="28.8"/>
    <n v="143.30000000000001"/>
    <n v="100.3"/>
    <n v="86"/>
    <n v="64.5"/>
  </r>
  <r>
    <s v="SLR"/>
    <x v="4"/>
    <x v="0"/>
    <n v="56"/>
    <x v="0"/>
    <n v="10"/>
    <n v="800"/>
    <n v="835"/>
    <n v="0.01"/>
    <x v="4"/>
    <x v="0"/>
    <n v="580"/>
    <x v="3"/>
    <n v="60.9"/>
    <n v="42.6"/>
    <n v="36.5"/>
    <n v="27.4"/>
    <n v="136.30000000000001"/>
    <n v="95.4"/>
    <n v="81.7"/>
    <n v="61.3"/>
  </r>
  <r>
    <s v="SKS"/>
    <x v="4"/>
    <x v="0"/>
    <n v="53"/>
    <x v="0"/>
    <n v="10"/>
    <n v="800"/>
    <n v="800"/>
    <n v="0.01"/>
    <x v="4"/>
    <x v="0"/>
    <n v="530"/>
    <x v="3"/>
    <n v="55.6"/>
    <n v="38.9"/>
    <n v="33.299999999999997"/>
    <n v="25"/>
    <n v="124.5"/>
    <n v="87.1"/>
    <n v="74.7"/>
    <n v="56"/>
  </r>
  <r>
    <s v="QBU"/>
    <x v="4"/>
    <x v="1"/>
    <n v="48"/>
    <x v="0"/>
    <n v="10"/>
    <n v="800"/>
    <n v="800"/>
    <n v="0.01"/>
    <x v="4"/>
    <x v="0"/>
    <n v="480"/>
    <x v="3"/>
    <n v="50.4"/>
    <n v="35.200000000000003"/>
    <n v="30.2"/>
    <n v="22.6"/>
    <n v="112.8"/>
    <n v="78.900000000000006"/>
    <n v="67.599999999999994"/>
    <n v="50.7"/>
  </r>
  <r>
    <s v="Mini14"/>
    <x v="4"/>
    <x v="1"/>
    <n v="46"/>
    <x v="0"/>
    <n v="20"/>
    <n v="700"/>
    <n v="990"/>
    <n v="0.01"/>
    <x v="4"/>
    <x v="0"/>
    <n v="460"/>
    <x v="3"/>
    <n v="48.3"/>
    <n v="33.799999999999997"/>
    <n v="28.9"/>
    <n v="21.7"/>
    <n v="108.1"/>
    <n v="75.599999999999994"/>
    <n v="64.8"/>
    <n v="48.6"/>
  </r>
  <r>
    <s v="VSS"/>
    <x v="4"/>
    <x v="2"/>
    <n v="41"/>
    <x v="1"/>
    <n v="10"/>
    <n v="500"/>
    <n v="300"/>
    <n v="0.01"/>
    <x v="4"/>
    <x v="0"/>
    <n v="479"/>
    <x v="3"/>
    <n v="43"/>
    <n v="30.1"/>
    <n v="25.8"/>
    <n v="19.3"/>
    <n v="96.3"/>
    <n v="67.400000000000006"/>
    <n v="57.8"/>
    <n v="43.3"/>
  </r>
  <r>
    <s v="AWM"/>
    <x v="5"/>
    <x v="5"/>
    <n v="105"/>
    <x v="0"/>
    <n v="5"/>
    <n v="900"/>
    <n v="910"/>
    <n v="1.85"/>
    <x v="5"/>
    <x v="3"/>
    <n v="65"/>
    <x v="4"/>
    <n v="136.5"/>
    <n v="95.5"/>
    <n v="81.8"/>
    <n v="61.4"/>
    <n v="262.5"/>
    <n v="183.7"/>
    <n v="157.5"/>
    <n v="118.1"/>
  </r>
  <r>
    <s v="M24"/>
    <x v="5"/>
    <x v="0"/>
    <n v="79"/>
    <x v="0"/>
    <n v="5"/>
    <n v="800"/>
    <n v="790"/>
    <n v="1.8"/>
    <x v="5"/>
    <x v="3"/>
    <n v="44"/>
    <x v="4"/>
    <n v="86.9"/>
    <n v="60.8"/>
    <n v="52"/>
    <n v="39.1"/>
    <n v="197"/>
    <n v="138"/>
    <n v="118"/>
    <n v="89"/>
  </r>
  <r>
    <s v="Kar98"/>
    <x v="5"/>
    <x v="0"/>
    <n v="75"/>
    <x v="0"/>
    <n v="5"/>
    <n v="800"/>
    <n v="760"/>
    <n v="1.9"/>
    <x v="5"/>
    <x v="3"/>
    <n v="39"/>
    <x v="4"/>
    <n v="102.7"/>
    <n v="71.8"/>
    <n v="61.6"/>
    <n v="46.2"/>
    <n v="197.5"/>
    <n v="138.19999999999999"/>
    <n v="118.5"/>
    <n v="88.8"/>
  </r>
  <r>
    <s v="Win94"/>
    <x v="5"/>
    <x v="3"/>
    <n v="66"/>
    <x v="0"/>
    <n v="5"/>
    <n v="600"/>
    <n v="710"/>
    <n v="0.6"/>
    <x v="5"/>
    <x v="0"/>
    <n v="110"/>
    <x v="4"/>
    <n v="72.599999999999994"/>
    <n v="50.8"/>
    <n v="43.5"/>
    <n v="32.6"/>
    <n v="165"/>
    <n v="115.4"/>
    <n v="99"/>
    <n v="74.2"/>
  </r>
  <r>
    <s v="Sawed-Off"/>
    <x v="6"/>
    <x v="4"/>
    <n v="160"/>
    <x v="0"/>
    <n v="2"/>
    <n v="25"/>
    <n v="659.12903225806451"/>
    <n v="0.25"/>
    <x v="5"/>
    <x v="3"/>
    <n v="640"/>
    <x v="3"/>
    <n v="159.19999999999999"/>
    <n v="111.2"/>
    <n v="95.2"/>
    <n v="71.2"/>
    <n v="238.4"/>
    <n v="167.2"/>
    <n v="143.19999999999999"/>
    <n v="107.2"/>
  </r>
  <r>
    <s v="R1895"/>
    <x v="6"/>
    <x v="0"/>
    <n v="55"/>
    <x v="0"/>
    <n v="7"/>
    <n v="25"/>
    <n v="330"/>
    <n v="0.4"/>
    <x v="0"/>
    <x v="0"/>
    <n v="137.51"/>
    <x v="3"/>
    <n v="54.8"/>
    <n v="38.299999999999997"/>
    <n v="32.799999999999997"/>
    <n v="24.6"/>
    <n v="109.6"/>
    <n v="76.7"/>
    <n v="65.7"/>
    <n v="49.3"/>
  </r>
  <r>
    <s v="R45"/>
    <x v="6"/>
    <x v="3"/>
    <n v="55"/>
    <x v="0"/>
    <n v="6"/>
    <n v="25"/>
    <n v="649.15542521994132"/>
    <n v="0.25"/>
    <x v="0"/>
    <x v="0"/>
    <n v="220"/>
    <x v="3"/>
    <n v="54.8"/>
    <n v="38.299999999999997"/>
    <n v="32.799999999999997"/>
    <n v="24.6"/>
    <n v="109.6"/>
    <n v="76.7"/>
    <n v="65.7"/>
    <n v="49.3"/>
  </r>
  <r>
    <s v="P1911"/>
    <x v="6"/>
    <x v="3"/>
    <n v="41"/>
    <x v="1"/>
    <n v="15"/>
    <n v="25"/>
    <n v="250"/>
    <n v="0.11"/>
    <x v="1"/>
    <x v="1"/>
    <n v="373"/>
    <x v="3"/>
    <n v="40.6"/>
    <n v="28.4"/>
    <n v="24.3"/>
    <n v="18.2"/>
    <n v="81.2"/>
    <n v="56.8"/>
    <n v="48.7"/>
    <n v="36.5"/>
  </r>
  <r>
    <s v="P92"/>
    <x v="6"/>
    <x v="2"/>
    <n v="35"/>
    <x v="1"/>
    <n v="7"/>
    <n v="25"/>
    <n v="380"/>
    <n v="0.14000000000000001"/>
    <x v="1"/>
    <x v="1"/>
    <n v="259"/>
    <x v="3"/>
    <n v="34.5"/>
    <n v="24.2"/>
    <n v="20.7"/>
    <n v="15.5"/>
    <n v="69.099999999999994"/>
    <n v="48.4"/>
    <n v="41.4"/>
    <n v="31.1"/>
  </r>
  <r>
    <s v="P18C"/>
    <x v="6"/>
    <x v="2"/>
    <n v="23"/>
    <x v="2"/>
    <n v="17"/>
    <n v="25"/>
    <n v="375"/>
    <n v="0.06"/>
    <x v="6"/>
    <x v="2"/>
    <n v="383"/>
    <x v="3"/>
    <n v="22.4"/>
    <n v="15.7"/>
    <n v="13.4"/>
    <n v="10.1"/>
    <n v="44.9"/>
    <n v="31.4"/>
    <n v="26.9"/>
    <n v="20.2"/>
  </r>
  <r>
    <s v="Skorpion"/>
    <x v="6"/>
    <x v="2"/>
    <n v="22"/>
    <x v="2"/>
    <n v="20"/>
    <n v="60"/>
    <n v="400"/>
    <n v="7.0000000000000007E-2"/>
    <x v="6"/>
    <x v="2"/>
    <n v="312"/>
    <x v="3"/>
    <n v="68.081081081081095"/>
    <n v="47.929729729729729"/>
    <n v="41.029729729729731"/>
    <n v="30.762162162162156"/>
    <n v="125.75675675675679"/>
    <n v="88.024324324324311"/>
    <n v="75.418918918918891"/>
    <n v="56.554054054054042"/>
  </r>
  <r>
    <s v="Crossbow"/>
    <x v="7"/>
    <x v="0"/>
    <n v="106"/>
    <x v="0"/>
    <n v="1"/>
    <n v="403.55263157894734"/>
    <n v="617.79695940731597"/>
    <n v="3.8"/>
    <x v="5"/>
    <x v="3"/>
    <n v="28"/>
    <x v="4"/>
    <n v="68.650840029218429"/>
    <n v="48.298100803506209"/>
    <n v="41.344046749452147"/>
    <n v="30.998977355734116"/>
    <n v="126.04477720964209"/>
    <n v="88.224981738495245"/>
    <n v="75.592403214024813"/>
    <n v="56.682542001460909"/>
  </r>
  <r>
    <s v="Pan"/>
    <x v="8"/>
    <x v="0"/>
    <n v="80"/>
    <x v="0"/>
    <n v="1"/>
    <n v="403.64612188365646"/>
    <n v="615.23898465487684"/>
    <n v="0.75"/>
    <x v="4"/>
    <x v="3"/>
    <n v="107"/>
    <x v="4"/>
    <n v="69.235997867845938"/>
    <n v="48.676427852249617"/>
    <n v="41.666858823761672"/>
    <n v="31.242192959943136"/>
    <n v="126.3405819990919"/>
    <n v="88.431062326022143"/>
    <n v="75.770576273863313"/>
    <n v="56.814502596094997"/>
  </r>
  <r>
    <s v="Crowbar"/>
    <x v="8"/>
    <x v="0"/>
    <n v="60"/>
    <x v="0"/>
    <n v="1"/>
    <n v="403.74207245954216"/>
    <n v="612.74527372474199"/>
    <n v="0.75"/>
    <x v="4"/>
    <x v="0"/>
    <n v="80"/>
    <x v="4"/>
    <n v="69.863997810220155"/>
    <n v="49.102817794202309"/>
    <n v="42.030827981160634"/>
    <n v="31.516306283184853"/>
    <n v="126.77140853960788"/>
    <n v="88.731901848347064"/>
    <n v="76.02924049748124"/>
    <n v="57.006786450043499"/>
  </r>
  <r>
    <s v="Sickle"/>
    <x v="8"/>
    <x v="0"/>
    <n v="60"/>
    <x v="0"/>
    <n v="1"/>
    <n v="403.84054805058275"/>
    <n v="610.05435987539306"/>
    <n v="0.75"/>
    <x v="4"/>
    <x v="0"/>
    <n v="80"/>
    <x v="4"/>
    <n v="70.427889642928818"/>
    <n v="49.502893950802374"/>
    <n v="42.372201710381191"/>
    <n v="31.773503750297955"/>
    <n v="127.08685201365134"/>
    <n v="88.951682979383492"/>
    <n v="76.219219970386135"/>
    <n v="57.147510408152776"/>
  </r>
  <r>
    <s v="Machete"/>
    <x v="8"/>
    <x v="0"/>
    <n v="60"/>
    <x v="0"/>
    <n v="1"/>
    <n v="401.31003615717702"/>
    <n v="607.29263250369297"/>
    <n v="0.75"/>
    <x v="4"/>
    <x v="0"/>
    <n v="80"/>
    <x v="4"/>
    <n v="71.223238011656619"/>
    <n v="50.027296490013256"/>
    <n v="42.820099053905011"/>
    <n v="32.110625473278986"/>
    <n v="127.79190206807431"/>
    <n v="89.444971708556011"/>
    <n v="76.641361050666859"/>
    <n v="57.465010689454211"/>
  </r>
  <r>
    <s v="Punch"/>
    <x v="8"/>
    <x v="0"/>
    <n v="18"/>
    <x v="2"/>
    <n v="1"/>
    <n v="396.08135289815539"/>
    <n v="600.11612283273746"/>
    <n v="0.33"/>
    <x v="7"/>
    <x v="2"/>
    <n v="55"/>
    <x v="4"/>
    <n v="72.040082282241926"/>
    <n v="50.565872070824412"/>
    <n v="43.280101731037576"/>
    <n v="32.456858594178421"/>
    <n v="128.51600752937367"/>
    <n v="89.951592565544018"/>
    <n v="77.074911349333533"/>
    <n v="57.7910920594394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19BF0E-2E58-4338-8D61-59E976D2ADE4}" name="Damage Range"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K5:AL9" firstHeaderRow="1" firstDataRow="1" firstDataCol="1"/>
  <pivotFields count="21">
    <pivotField dataField="1" showAll="0"/>
    <pivotField showAll="0">
      <items count="10">
        <item x="0"/>
        <item x="4"/>
        <item x="1"/>
        <item x="8"/>
        <item x="7"/>
        <item x="6"/>
        <item x="3"/>
        <item x="5"/>
        <item x="2"/>
        <item t="default"/>
      </items>
    </pivotField>
    <pivotField showAll="0">
      <items count="7">
        <item x="5"/>
        <item x="3"/>
        <item x="1"/>
        <item x="0"/>
        <item x="2"/>
        <item x="4"/>
        <item t="default"/>
      </items>
    </pivotField>
    <pivotField showAll="0"/>
    <pivotField axis="axisRow" showAll="0">
      <items count="4">
        <item x="0"/>
        <item x="2"/>
        <item x="1"/>
        <item t="default"/>
      </items>
    </pivotField>
    <pivotField showAll="0"/>
    <pivotField showAll="0"/>
    <pivotField showAll="0"/>
    <pivotField showAll="0"/>
    <pivotField showAll="0">
      <items count="9">
        <item x="3"/>
        <item x="5"/>
        <item x="4"/>
        <item x="0"/>
        <item x="1"/>
        <item x="2"/>
        <item x="6"/>
        <item x="7"/>
        <item t="default"/>
      </items>
    </pivotField>
    <pivotField showAll="0">
      <items count="5">
        <item x="3"/>
        <item x="0"/>
        <item x="1"/>
        <item x="2"/>
        <item t="default"/>
      </items>
    </pivotField>
    <pivotField showAll="0"/>
    <pivotField showAll="0">
      <items count="6">
        <item x="3"/>
        <item x="4"/>
        <item x="1"/>
        <item x="0"/>
        <item x="2"/>
        <item t="default"/>
      </items>
    </pivotField>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Weapon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C02BE0-E045-4F66-A513-3F0B1F354F5F}" name="Shots to Kill (Chest &amp; Head) by Weapon Type"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F5:AH15" firstHeaderRow="0" firstDataRow="1" firstDataCol="1"/>
  <pivotFields count="21">
    <pivotField showAll="0"/>
    <pivotField axis="axisRow" showAll="0">
      <items count="10">
        <item x="0"/>
        <item x="4"/>
        <item x="1"/>
        <item x="8"/>
        <item x="7"/>
        <item x="6"/>
        <item x="3"/>
        <item x="5"/>
        <item x="2"/>
        <item t="default"/>
      </items>
    </pivotField>
    <pivotField showAll="0">
      <items count="7">
        <item x="5"/>
        <item x="3"/>
        <item x="1"/>
        <item x="0"/>
        <item x="2"/>
        <item x="4"/>
        <item t="default"/>
      </items>
    </pivotField>
    <pivotField showAll="0"/>
    <pivotField showAll="0">
      <items count="4">
        <item x="0"/>
        <item x="2"/>
        <item x="1"/>
        <item t="default"/>
      </items>
    </pivotField>
    <pivotField showAll="0"/>
    <pivotField showAll="0"/>
    <pivotField showAll="0"/>
    <pivotField showAll="0"/>
    <pivotField dataField="1" showAll="0">
      <items count="9">
        <item x="3"/>
        <item x="5"/>
        <item x="4"/>
        <item x="0"/>
        <item x="1"/>
        <item x="2"/>
        <item x="6"/>
        <item x="7"/>
        <item t="default"/>
      </items>
    </pivotField>
    <pivotField dataField="1" showAll="0">
      <items count="5">
        <item x="3"/>
        <item x="0"/>
        <item x="1"/>
        <item x="2"/>
        <item t="default"/>
      </items>
    </pivotField>
    <pivotField showAll="0"/>
    <pivotField showAll="0">
      <items count="6">
        <item x="3"/>
        <item x="4"/>
        <item x="1"/>
        <item x="0"/>
        <item x="2"/>
        <item t="default"/>
      </items>
    </pivotField>
    <pivotField showAll="0"/>
    <pivotField showAll="0"/>
    <pivotField showAll="0"/>
    <pivotField showAll="0"/>
    <pivotField showAll="0"/>
    <pivotField showAll="0"/>
    <pivotField showAll="0"/>
    <pivotField showAll="0"/>
  </pivotFields>
  <rowFields count="1">
    <field x="1"/>
  </rowFields>
  <rowItems count="10">
    <i>
      <x/>
    </i>
    <i>
      <x v="1"/>
    </i>
    <i>
      <x v="2"/>
    </i>
    <i>
      <x v="3"/>
    </i>
    <i>
      <x v="4"/>
    </i>
    <i>
      <x v="5"/>
    </i>
    <i>
      <x v="6"/>
    </i>
    <i>
      <x v="7"/>
    </i>
    <i>
      <x v="8"/>
    </i>
    <i t="grand">
      <x/>
    </i>
  </rowItems>
  <colFields count="1">
    <field x="-2"/>
  </colFields>
  <colItems count="2">
    <i>
      <x/>
    </i>
    <i i="1">
      <x v="1"/>
    </i>
  </colItems>
  <dataFields count="2">
    <dataField name="Average of Shots to Kill (Chest)" fld="9" subtotal="average" baseField="1" baseItem="0"/>
    <dataField name="Average of Shots to Kill (Head)" fld="10" subtotal="average" baseField="1"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69CE9D-994B-4652-B4E9-FEB26BC8E14F}" name="Fire Modes Available for Each Weapon Type"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W5:AC16" firstHeaderRow="1" firstDataRow="2" firstDataCol="1"/>
  <pivotFields count="21">
    <pivotField dataField="1" showAll="0"/>
    <pivotField axis="axisRow" showAll="0">
      <items count="10">
        <item x="0"/>
        <item x="4"/>
        <item x="1"/>
        <item x="8"/>
        <item x="7"/>
        <item x="6"/>
        <item x="3"/>
        <item x="5"/>
        <item x="2"/>
        <item t="default"/>
      </items>
    </pivotField>
    <pivotField showAll="0">
      <items count="7">
        <item x="5"/>
        <item x="3"/>
        <item x="1"/>
        <item x="0"/>
        <item x="2"/>
        <item x="4"/>
        <item t="default"/>
      </items>
    </pivotField>
    <pivotField showAll="0"/>
    <pivotField showAll="0">
      <items count="4">
        <item x="0"/>
        <item x="2"/>
        <item x="1"/>
        <item t="default"/>
      </items>
    </pivotField>
    <pivotField showAll="0"/>
    <pivotField showAll="0"/>
    <pivotField showAll="0"/>
    <pivotField showAll="0"/>
    <pivotField showAll="0">
      <items count="9">
        <item x="3"/>
        <item x="5"/>
        <item x="4"/>
        <item x="0"/>
        <item x="1"/>
        <item x="2"/>
        <item x="6"/>
        <item x="7"/>
        <item t="default"/>
      </items>
    </pivotField>
    <pivotField showAll="0">
      <items count="5">
        <item x="3"/>
        <item x="0"/>
        <item x="1"/>
        <item x="2"/>
        <item t="default"/>
      </items>
    </pivotField>
    <pivotField showAll="0"/>
    <pivotField axis="axisCol" showAll="0">
      <items count="6">
        <item x="3"/>
        <item x="4"/>
        <item x="1"/>
        <item x="0"/>
        <item x="2"/>
        <item t="default"/>
      </items>
    </pivotField>
    <pivotField showAll="0"/>
    <pivotField showAll="0"/>
    <pivotField showAll="0"/>
    <pivotField showAll="0"/>
    <pivotField showAll="0"/>
    <pivotField showAll="0"/>
    <pivotField showAll="0"/>
    <pivotField showAll="0"/>
  </pivotFields>
  <rowFields count="1">
    <field x="1"/>
  </rowFields>
  <rowItems count="10">
    <i>
      <x/>
    </i>
    <i>
      <x v="1"/>
    </i>
    <i>
      <x v="2"/>
    </i>
    <i>
      <x v="3"/>
    </i>
    <i>
      <x v="4"/>
    </i>
    <i>
      <x v="5"/>
    </i>
    <i>
      <x v="6"/>
    </i>
    <i>
      <x v="7"/>
    </i>
    <i>
      <x v="8"/>
    </i>
    <i t="grand">
      <x/>
    </i>
  </rowItems>
  <colFields count="1">
    <field x="12"/>
  </colFields>
  <colItems count="6">
    <i>
      <x/>
    </i>
    <i>
      <x v="1"/>
    </i>
    <i>
      <x v="2"/>
    </i>
    <i>
      <x v="3"/>
    </i>
    <i>
      <x v="4"/>
    </i>
    <i t="grand">
      <x/>
    </i>
  </colItems>
  <dataFields count="1">
    <dataField name="Count of Weapon Name" fld="0" subtotal="count" baseField="0" baseItem="0"/>
  </dataFields>
  <chartFormats count="10">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3" format="2" series="1">
      <pivotArea type="data" outline="0" fieldPosition="0">
        <references count="2">
          <reference field="4294967294" count="1" selected="0">
            <x v="0"/>
          </reference>
          <reference field="12" count="1" selected="0">
            <x v="2"/>
          </reference>
        </references>
      </pivotArea>
    </chartFormat>
    <chartFormat chart="3" format="3" series="1">
      <pivotArea type="data" outline="0" fieldPosition="0">
        <references count="2">
          <reference field="4294967294" count="1" selected="0">
            <x v="0"/>
          </reference>
          <reference field="12" count="1" selected="0">
            <x v="3"/>
          </reference>
        </references>
      </pivotArea>
    </chartFormat>
    <chartFormat chart="3" format="4" series="1">
      <pivotArea type="data" outline="0" fieldPosition="0">
        <references count="2">
          <reference field="4294967294" count="1" selected="0">
            <x v="0"/>
          </reference>
          <reference field="12" count="1" selected="0">
            <x v="4"/>
          </reference>
        </references>
      </pivotArea>
    </chartFormat>
    <chartFormat chart="12" format="10" series="1">
      <pivotArea type="data" outline="0" fieldPosition="0">
        <references count="2">
          <reference field="4294967294" count="1" selected="0">
            <x v="0"/>
          </reference>
          <reference field="12" count="1" selected="0">
            <x v="0"/>
          </reference>
        </references>
      </pivotArea>
    </chartFormat>
    <chartFormat chart="12" format="11" series="1">
      <pivotArea type="data" outline="0" fieldPosition="0">
        <references count="2">
          <reference field="4294967294" count="1" selected="0">
            <x v="0"/>
          </reference>
          <reference field="12" count="1" selected="0">
            <x v="1"/>
          </reference>
        </references>
      </pivotArea>
    </chartFormat>
    <chartFormat chart="12" format="12" series="1">
      <pivotArea type="data" outline="0" fieldPosition="0">
        <references count="2">
          <reference field="4294967294" count="1" selected="0">
            <x v="0"/>
          </reference>
          <reference field="12" count="1" selected="0">
            <x v="2"/>
          </reference>
        </references>
      </pivotArea>
    </chartFormat>
    <chartFormat chart="12" format="13" series="1">
      <pivotArea type="data" outline="0" fieldPosition="0">
        <references count="2">
          <reference field="4294967294" count="1" selected="0">
            <x v="0"/>
          </reference>
          <reference field="12" count="1" selected="0">
            <x v="3"/>
          </reference>
        </references>
      </pivotArea>
    </chartFormat>
    <chartFormat chart="12" format="14" series="1">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AC7DA5-F663-4477-933D-6B85F155D3F5}" name="Bullet Speed vs. Damage"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P5:R15" firstHeaderRow="0" firstDataRow="1" firstDataCol="1"/>
  <pivotFields count="21">
    <pivotField showAll="0"/>
    <pivotField axis="axisRow" showAll="0">
      <items count="10">
        <item x="0"/>
        <item x="4"/>
        <item x="1"/>
        <item x="8"/>
        <item x="7"/>
        <item x="6"/>
        <item x="3"/>
        <item x="5"/>
        <item x="2"/>
        <item t="default"/>
      </items>
    </pivotField>
    <pivotField showAll="0">
      <items count="7">
        <item x="5"/>
        <item x="3"/>
        <item x="1"/>
        <item x="0"/>
        <item x="2"/>
        <item x="4"/>
        <item t="default"/>
      </items>
    </pivotField>
    <pivotField dataField="1" showAll="0"/>
    <pivotField showAll="0">
      <items count="4">
        <item x="0"/>
        <item x="2"/>
        <item x="1"/>
        <item t="default"/>
      </items>
    </pivotField>
    <pivotField showAll="0"/>
    <pivotField showAll="0"/>
    <pivotField dataField="1" showAll="0"/>
    <pivotField showAll="0"/>
    <pivotField showAll="0">
      <items count="9">
        <item x="3"/>
        <item x="5"/>
        <item x="4"/>
        <item x="0"/>
        <item x="1"/>
        <item x="2"/>
        <item x="6"/>
        <item x="7"/>
        <item t="default"/>
      </items>
    </pivotField>
    <pivotField showAll="0">
      <items count="5">
        <item x="3"/>
        <item x="0"/>
        <item x="1"/>
        <item x="2"/>
        <item t="default"/>
      </items>
    </pivotField>
    <pivotField showAll="0"/>
    <pivotField showAll="0">
      <items count="6">
        <item x="3"/>
        <item x="4"/>
        <item x="1"/>
        <item x="0"/>
        <item x="2"/>
        <item t="default"/>
      </items>
    </pivotField>
    <pivotField showAll="0"/>
    <pivotField showAll="0"/>
    <pivotField showAll="0"/>
    <pivotField showAll="0"/>
    <pivotField showAll="0"/>
    <pivotField showAll="0"/>
    <pivotField showAll="0"/>
    <pivotField showAll="0"/>
  </pivotFields>
  <rowFields count="1">
    <field x="1"/>
  </rowFields>
  <rowItems count="10">
    <i>
      <x/>
    </i>
    <i>
      <x v="1"/>
    </i>
    <i>
      <x v="2"/>
    </i>
    <i>
      <x v="3"/>
    </i>
    <i>
      <x v="4"/>
    </i>
    <i>
      <x v="5"/>
    </i>
    <i>
      <x v="6"/>
    </i>
    <i>
      <x v="7"/>
    </i>
    <i>
      <x v="8"/>
    </i>
    <i t="grand">
      <x/>
    </i>
  </rowItems>
  <colFields count="1">
    <field x="-2"/>
  </colFields>
  <colItems count="2">
    <i>
      <x/>
    </i>
    <i i="1">
      <x v="1"/>
    </i>
  </colItems>
  <dataFields count="2">
    <dataField name="Average of Bullet Speed" fld="7" subtotal="average" baseField="1" baseItem="0"/>
    <dataField name="Average of Damage" fld="3" subtotal="average" baseField="1" baseItem="0"/>
  </dataFields>
  <chartFormats count="2">
    <chartFormat chart="2" format="18" series="1">
      <pivotArea type="data" outline="0" fieldPosition="0">
        <references count="1">
          <reference field="4294967294" count="1" selected="0">
            <x v="0"/>
          </reference>
        </references>
      </pivotArea>
    </chartFormat>
    <chartFormat chart="2" format="1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EF468A-8F37-4F44-A6EB-CB96C9084945}" name="Bullet Type Usage by Weapon Type"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F5:M16" firstHeaderRow="1" firstDataRow="2" firstDataCol="1"/>
  <pivotFields count="21">
    <pivotField dataField="1" showAll="0"/>
    <pivotField axis="axisRow" showAll="0">
      <items count="10">
        <item x="0"/>
        <item x="4"/>
        <item x="1"/>
        <item x="8"/>
        <item x="7"/>
        <item x="6"/>
        <item x="3"/>
        <item x="5"/>
        <item x="2"/>
        <item t="default"/>
      </items>
    </pivotField>
    <pivotField axis="axisCol" showAll="0">
      <items count="7">
        <item x="5"/>
        <item x="3"/>
        <item x="1"/>
        <item x="0"/>
        <item x="2"/>
        <item x="4"/>
        <item t="default"/>
      </items>
    </pivotField>
    <pivotField showAll="0"/>
    <pivotField showAll="0">
      <items count="4">
        <item x="0"/>
        <item x="2"/>
        <item x="1"/>
        <item t="default"/>
      </items>
    </pivotField>
    <pivotField showAll="0"/>
    <pivotField showAll="0"/>
    <pivotField showAll="0"/>
    <pivotField showAll="0"/>
    <pivotField showAll="0">
      <items count="9">
        <item x="3"/>
        <item x="5"/>
        <item x="4"/>
        <item x="0"/>
        <item x="1"/>
        <item x="2"/>
        <item x="6"/>
        <item x="7"/>
        <item t="default"/>
      </items>
    </pivotField>
    <pivotField showAll="0">
      <items count="5">
        <item x="3"/>
        <item x="0"/>
        <item x="1"/>
        <item x="2"/>
        <item t="default"/>
      </items>
    </pivotField>
    <pivotField showAll="0"/>
    <pivotField showAll="0">
      <items count="6">
        <item x="3"/>
        <item x="4"/>
        <item x="1"/>
        <item x="0"/>
        <item x="2"/>
        <item t="default"/>
      </items>
    </pivotField>
    <pivotField showAll="0"/>
    <pivotField showAll="0"/>
    <pivotField showAll="0"/>
    <pivotField showAll="0"/>
    <pivotField showAll="0"/>
    <pivotField showAll="0"/>
    <pivotField showAll="0"/>
    <pivotField showAll="0"/>
  </pivotFields>
  <rowFields count="1">
    <field x="1"/>
  </rowFields>
  <rowItems count="10">
    <i>
      <x/>
    </i>
    <i>
      <x v="1"/>
    </i>
    <i>
      <x v="2"/>
    </i>
    <i>
      <x v="3"/>
    </i>
    <i>
      <x v="4"/>
    </i>
    <i>
      <x v="5"/>
    </i>
    <i>
      <x v="6"/>
    </i>
    <i>
      <x v="7"/>
    </i>
    <i>
      <x v="8"/>
    </i>
    <i t="grand">
      <x/>
    </i>
  </rowItems>
  <colFields count="1">
    <field x="2"/>
  </colFields>
  <colItems count="7">
    <i>
      <x/>
    </i>
    <i>
      <x v="1"/>
    </i>
    <i>
      <x v="2"/>
    </i>
    <i>
      <x v="3"/>
    </i>
    <i>
      <x v="4"/>
    </i>
    <i>
      <x v="5"/>
    </i>
    <i t="grand">
      <x/>
    </i>
  </colItems>
  <dataFields count="1">
    <dataField name="Count of Weapon Name" fld="0" subtotal="count" baseField="0" baseItem="0"/>
  </dataFields>
  <chartFormats count="18">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series="1">
      <pivotArea type="data" outline="0" fieldPosition="0">
        <references count="2">
          <reference field="4294967294" count="1" selected="0">
            <x v="0"/>
          </reference>
          <reference field="2" count="1" selected="0">
            <x v="5"/>
          </reference>
        </references>
      </pivotArea>
    </chartFormat>
    <chartFormat chart="13" format="12" series="1">
      <pivotArea type="data" outline="0" fieldPosition="0">
        <references count="2">
          <reference field="4294967294" count="1" selected="0">
            <x v="0"/>
          </reference>
          <reference field="2" count="1" selected="0">
            <x v="0"/>
          </reference>
        </references>
      </pivotArea>
    </chartFormat>
    <chartFormat chart="13" format="13" series="1">
      <pivotArea type="data" outline="0" fieldPosition="0">
        <references count="2">
          <reference field="4294967294" count="1" selected="0">
            <x v="0"/>
          </reference>
          <reference field="2" count="1" selected="0">
            <x v="1"/>
          </reference>
        </references>
      </pivotArea>
    </chartFormat>
    <chartFormat chart="13" format="14" series="1">
      <pivotArea type="data" outline="0" fieldPosition="0">
        <references count="2">
          <reference field="4294967294" count="1" selected="0">
            <x v="0"/>
          </reference>
          <reference field="2" count="1" selected="0">
            <x v="2"/>
          </reference>
        </references>
      </pivotArea>
    </chartFormat>
    <chartFormat chart="13" format="15" series="1">
      <pivotArea type="data" outline="0" fieldPosition="0">
        <references count="2">
          <reference field="4294967294" count="1" selected="0">
            <x v="0"/>
          </reference>
          <reference field="2" count="1" selected="0">
            <x v="3"/>
          </reference>
        </references>
      </pivotArea>
    </chartFormat>
    <chartFormat chart="13" format="16" series="1">
      <pivotArea type="data" outline="0" fieldPosition="0">
        <references count="2">
          <reference field="4294967294" count="1" selected="0">
            <x v="0"/>
          </reference>
          <reference field="2" count="1" selected="0">
            <x v="4"/>
          </reference>
        </references>
      </pivotArea>
    </chartFormat>
    <chartFormat chart="13" format="17" series="1">
      <pivotArea type="data" outline="0" fieldPosition="0">
        <references count="2">
          <reference field="4294967294" count="1" selected="0">
            <x v="0"/>
          </reference>
          <reference field="2" count="1" selected="0">
            <x v="5"/>
          </reference>
        </references>
      </pivotArea>
    </chartFormat>
    <chartFormat chart="14" format="12" series="1">
      <pivotArea type="data" outline="0" fieldPosition="0">
        <references count="2">
          <reference field="4294967294" count="1" selected="0">
            <x v="0"/>
          </reference>
          <reference field="2" count="1" selected="0">
            <x v="0"/>
          </reference>
        </references>
      </pivotArea>
    </chartFormat>
    <chartFormat chart="14" format="13" series="1">
      <pivotArea type="data" outline="0" fieldPosition="0">
        <references count="2">
          <reference field="4294967294" count="1" selected="0">
            <x v="0"/>
          </reference>
          <reference field="2" count="1" selected="0">
            <x v="1"/>
          </reference>
        </references>
      </pivotArea>
    </chartFormat>
    <chartFormat chart="14" format="14" series="1">
      <pivotArea type="data" outline="0" fieldPosition="0">
        <references count="2">
          <reference field="4294967294" count="1" selected="0">
            <x v="0"/>
          </reference>
          <reference field="2" count="1" selected="0">
            <x v="2"/>
          </reference>
        </references>
      </pivotArea>
    </chartFormat>
    <chartFormat chart="14" format="15" series="1">
      <pivotArea type="data" outline="0" fieldPosition="0">
        <references count="2">
          <reference field="4294967294" count="1" selected="0">
            <x v="0"/>
          </reference>
          <reference field="2" count="1" selected="0">
            <x v="3"/>
          </reference>
        </references>
      </pivotArea>
    </chartFormat>
    <chartFormat chart="14" format="16" series="1">
      <pivotArea type="data" outline="0" fieldPosition="0">
        <references count="2">
          <reference field="4294967294" count="1" selected="0">
            <x v="0"/>
          </reference>
          <reference field="2" count="1" selected="0">
            <x v="4"/>
          </reference>
        </references>
      </pivotArea>
    </chartFormat>
    <chartFormat chart="14"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4CEBA7-B8C4-4C6D-A8FC-D08D004AB3AC}" name="Weapon Type Distribution"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B15" firstHeaderRow="1" firstDataRow="1" firstDataCol="1"/>
  <pivotFields count="21">
    <pivotField dataField="1" showAll="0"/>
    <pivotField axis="axisRow" showAll="0">
      <items count="10">
        <item x="0"/>
        <item x="4"/>
        <item x="1"/>
        <item x="8"/>
        <item x="7"/>
        <item x="6"/>
        <item x="3"/>
        <item x="5"/>
        <item x="2"/>
        <item t="default"/>
      </items>
    </pivotField>
    <pivotField showAll="0">
      <items count="7">
        <item x="5"/>
        <item x="3"/>
        <item x="1"/>
        <item x="0"/>
        <item x="2"/>
        <item x="4"/>
        <item t="default"/>
      </items>
    </pivotField>
    <pivotField showAll="0"/>
    <pivotField showAll="0">
      <items count="4">
        <item x="0"/>
        <item x="2"/>
        <item x="1"/>
        <item t="default"/>
      </items>
    </pivotField>
    <pivotField showAll="0"/>
    <pivotField showAll="0"/>
    <pivotField showAll="0"/>
    <pivotField showAll="0"/>
    <pivotField showAll="0">
      <items count="9">
        <item x="3"/>
        <item x="5"/>
        <item x="4"/>
        <item x="0"/>
        <item x="1"/>
        <item x="2"/>
        <item x="6"/>
        <item x="7"/>
        <item t="default"/>
      </items>
    </pivotField>
    <pivotField showAll="0">
      <items count="5">
        <item x="3"/>
        <item x="0"/>
        <item x="1"/>
        <item x="2"/>
        <item t="default"/>
      </items>
    </pivotField>
    <pivotField showAll="0"/>
    <pivotField showAll="0">
      <items count="6">
        <item x="3"/>
        <item x="4"/>
        <item x="1"/>
        <item x="0"/>
        <item x="2"/>
        <item t="default"/>
      </items>
    </pivotField>
    <pivotField showAll="0"/>
    <pivotField showAll="0"/>
    <pivotField showAll="0"/>
    <pivotField showAll="0"/>
    <pivotField showAll="0"/>
    <pivotField showAll="0"/>
    <pivotField showAll="0"/>
    <pivotField showAll="0"/>
  </pivotFields>
  <rowFields count="1">
    <field x="1"/>
  </rowFields>
  <rowItems count="10">
    <i>
      <x/>
    </i>
    <i>
      <x v="1"/>
    </i>
    <i>
      <x v="2"/>
    </i>
    <i>
      <x v="3"/>
    </i>
    <i>
      <x v="4"/>
    </i>
    <i>
      <x v="5"/>
    </i>
    <i>
      <x v="6"/>
    </i>
    <i>
      <x v="7"/>
    </i>
    <i>
      <x v="8"/>
    </i>
    <i t="grand">
      <x/>
    </i>
  </rowItems>
  <colItems count="1">
    <i/>
  </colItems>
  <dataFields count="1">
    <dataField name="Count of Weapon 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mage_Range" xr10:uid="{29345209-131A-4778-AA57-06D7A8D19D1F}" sourceName="Damage Range">
  <pivotTables>
    <pivotTable tabId="2" name="Damage Range"/>
    <pivotTable tabId="2" name="Bullet Speed vs. Damage"/>
    <pivotTable tabId="2" name="Bullet Type Usage by Weapon Type"/>
    <pivotTable tabId="2" name="Fire Modes Available for Each Weapon Type"/>
    <pivotTable tabId="2" name="Shots to Kill (Chest &amp; Head) by Weapon Type"/>
    <pivotTable tabId="2" name="Weapon Type Distribution"/>
  </pivotTables>
  <data>
    <tabular pivotCacheId="68972386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pon_Type" xr10:uid="{7B6156BC-9FCF-48B6-B372-457636572305}" sourceName="Weapon Type">
  <pivotTables>
    <pivotTable tabId="2" name="Damage Range"/>
    <pivotTable tabId="2" name="Bullet Speed vs. Damage"/>
    <pivotTable tabId="2" name="Bullet Type Usage by Weapon Type"/>
    <pivotTable tabId="2" name="Fire Modes Available for Each Weapon Type"/>
    <pivotTable tabId="2" name="Shots to Kill (Chest &amp; Head) by Weapon Type"/>
    <pivotTable tabId="2" name="Weapon Type Distribution"/>
  </pivotTables>
  <data>
    <tabular pivotCacheId="689723869">
      <items count="9">
        <i x="0" s="1"/>
        <i x="4" s="1"/>
        <i x="1" s="1"/>
        <i x="8" s="1"/>
        <i x="7" s="1"/>
        <i x="6" s="1"/>
        <i x="3"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llet_Type" xr10:uid="{301CCA3E-415B-4DB4-9163-95765AB97732}" sourceName="Bullet Type">
  <pivotTables>
    <pivotTable tabId="2" name="Damage Range"/>
    <pivotTable tabId="2" name="Bullet Speed vs. Damage"/>
    <pivotTable tabId="2" name="Bullet Type Usage by Weapon Type"/>
    <pivotTable tabId="2" name="Fire Modes Available for Each Weapon Type"/>
    <pivotTable tabId="2" name="Shots to Kill (Chest &amp; Head) by Weapon Type"/>
    <pivotTable tabId="2" name="Weapon Type Distribution"/>
  </pivotTables>
  <data>
    <tabular pivotCacheId="689723869">
      <items count="6">
        <i x="5" s="1"/>
        <i x="3" s="1"/>
        <i x="1" s="1"/>
        <i x="0"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e_Mode" xr10:uid="{CB803C2C-CF12-420E-806E-582DA6163F38}" sourceName="Fire Mode">
  <pivotTables>
    <pivotTable tabId="2" name="Damage Range"/>
    <pivotTable tabId="2" name="Bullet Speed vs. Damage"/>
    <pivotTable tabId="2" name="Bullet Type Usage by Weapon Type"/>
    <pivotTable tabId="2" name="Fire Modes Available for Each Weapon Type"/>
    <pivotTable tabId="2" name="Shots to Kill (Chest &amp; Head) by Weapon Type"/>
    <pivotTable tabId="2" name="Weapon Type Distribution"/>
  </pivotTables>
  <data>
    <tabular pivotCacheId="689723869">
      <items count="5">
        <i x="3" s="1"/>
        <i x="4" s="1"/>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ts_to_Kill__Chest" xr10:uid="{1101D854-137B-4FDC-ABCA-F46B9A8177BE}" sourceName="Shots to Kill (Chest)">
  <pivotTables>
    <pivotTable tabId="2" name="Damage Range"/>
    <pivotTable tabId="2" name="Bullet Speed vs. Damage"/>
    <pivotTable tabId="2" name="Bullet Type Usage by Weapon Type"/>
    <pivotTable tabId="2" name="Fire Modes Available for Each Weapon Type"/>
    <pivotTable tabId="2" name="Shots to Kill (Chest &amp; Head) by Weapon Type"/>
    <pivotTable tabId="2" name="Weapon Type Distribution"/>
  </pivotTables>
  <data>
    <tabular pivotCacheId="689723869">
      <items count="8">
        <i x="3" s="1"/>
        <i x="5" s="1"/>
        <i x="4" s="1"/>
        <i x="0" s="1"/>
        <i x="1" s="1"/>
        <i x="2" s="1"/>
        <i x="6" s="1"/>
        <i x="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ts_to_Kill__Head" xr10:uid="{1FB8DDD6-B583-431B-8CA2-8462607D01DB}" sourceName="Shots to Kill (Head)">
  <pivotTables>
    <pivotTable tabId="2" name="Damage Range"/>
    <pivotTable tabId="2" name="Bullet Speed vs. Damage"/>
    <pivotTable tabId="2" name="Bullet Type Usage by Weapon Type"/>
    <pivotTable tabId="2" name="Fire Modes Available for Each Weapon Type"/>
    <pivotTable tabId="2" name="Shots to Kill (Chest &amp; Head) by Weapon Type"/>
    <pivotTable tabId="2" name="Weapon Type Distribution"/>
  </pivotTables>
  <data>
    <tabular pivotCacheId="689723869">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mage Range" xr10:uid="{8238B795-3AF1-4C09-AB8C-38121E904BB5}" cache="Slicer_Damage_Range" caption="Damage Range" rowHeight="247650"/>
  <slicer name="Weapon Type" xr10:uid="{80E7CE6D-B457-4817-B43C-FA1875EC21A6}" cache="Slicer_Weapon_Type" caption="Weapon Type" rowHeight="247650"/>
  <slicer name="Bullet Type" xr10:uid="{824C7843-B63E-4CB6-843B-2EC61A9095A1}" cache="Slicer_Bullet_Type" caption="Bullet Type" startItem="3" rowHeight="247650"/>
  <slicer name="Fire Mode" xr10:uid="{060D209E-C3F8-4E54-B784-7C8E4C657EEF}" cache="Slicer_Fire_Mode" caption="Fire Mode" rowHeight="247650"/>
  <slicer name="Shots to Kill (Chest)" xr10:uid="{B4961DC3-5C92-4359-A999-290C7431F19D}" cache="Slicer_Shots_to_Kill__Chest" caption="Shots to Kill (Chest)" rowHeight="247650"/>
  <slicer name="Shots to Kill (Head)" xr10:uid="{C9728A6A-6CDB-406F-839F-62E54DC4C1D6}" cache="Slicer_Shots_to_Kill__Head" caption="Shots to Kill (Head)"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mage Range 2" xr10:uid="{A81B9580-125B-4851-BD23-5B7CD764ABF4}" cache="Slicer_Damage_Range" caption="Damage Range" rowHeight="247650"/>
  <slicer name="Weapon Type 2" xr10:uid="{3E883DE7-699A-411D-970A-64FDD039639B}" cache="Slicer_Weapon_Type" caption="Weapon Type" rowHeight="247650"/>
  <slicer name="Fire Mode 2" xr10:uid="{6A66921C-C9B6-4ADC-AA4A-DA831C6F297D}" cache="Slicer_Fire_Mode" caption="Fire Mode" rowHeight="247650"/>
</slicers>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F12B3-87B4-4AE3-B904-6A617D644E4F}">
  <dimension ref="A1:U45"/>
  <sheetViews>
    <sheetView workbookViewId="0">
      <pane ySplit="1" topLeftCell="A2" activePane="bottomLeft" state="frozen"/>
      <selection pane="bottomLeft" activeCell="E2" sqref="E2:E45"/>
    </sheetView>
  </sheetViews>
  <sheetFormatPr defaultRowHeight="14.4" x14ac:dyDescent="0.3"/>
  <cols>
    <col min="5" max="5" width="14.33203125" customWidth="1"/>
  </cols>
  <sheetData>
    <row r="1" spans="1:21" x14ac:dyDescent="0.3">
      <c r="A1" t="s">
        <v>0</v>
      </c>
      <c r="B1" t="s">
        <v>1</v>
      </c>
      <c r="C1" t="s">
        <v>2</v>
      </c>
      <c r="D1" t="s">
        <v>3</v>
      </c>
      <c r="E1" t="s">
        <v>86</v>
      </c>
      <c r="F1" t="s">
        <v>4</v>
      </c>
      <c r="G1" t="s">
        <v>5</v>
      </c>
      <c r="H1" t="s">
        <v>6</v>
      </c>
      <c r="I1" t="s">
        <v>7</v>
      </c>
      <c r="J1" t="s">
        <v>8</v>
      </c>
      <c r="K1" t="s">
        <v>9</v>
      </c>
      <c r="L1" t="s">
        <v>10</v>
      </c>
      <c r="M1" t="s">
        <v>11</v>
      </c>
      <c r="N1" t="s">
        <v>12</v>
      </c>
      <c r="O1" t="s">
        <v>13</v>
      </c>
      <c r="P1" t="s">
        <v>14</v>
      </c>
      <c r="Q1" t="s">
        <v>15</v>
      </c>
      <c r="R1" t="s">
        <v>16</v>
      </c>
      <c r="S1" t="s">
        <v>17</v>
      </c>
      <c r="T1" t="s">
        <v>18</v>
      </c>
      <c r="U1" t="s">
        <v>19</v>
      </c>
    </row>
    <row r="2" spans="1:21" x14ac:dyDescent="0.3">
      <c r="A2" t="s">
        <v>20</v>
      </c>
      <c r="B2" t="s">
        <v>21</v>
      </c>
      <c r="C2">
        <v>7.62</v>
      </c>
      <c r="D2">
        <v>49</v>
      </c>
      <c r="E2" t="str">
        <f>IF(D2&lt;=30, "Low (0-30)", IF(D2&lt;=45, "Medium (30-45)", "High (45+)"))</f>
        <v>High (45+)</v>
      </c>
      <c r="F2">
        <v>30</v>
      </c>
      <c r="G2">
        <v>400</v>
      </c>
      <c r="H2">
        <v>715</v>
      </c>
      <c r="I2">
        <v>0.08</v>
      </c>
      <c r="J2">
        <v>4</v>
      </c>
      <c r="K2">
        <v>2</v>
      </c>
      <c r="L2">
        <v>612</v>
      </c>
      <c r="M2" t="s">
        <v>22</v>
      </c>
      <c r="N2">
        <v>47</v>
      </c>
      <c r="O2">
        <v>34.299999999999997</v>
      </c>
      <c r="P2">
        <v>29.4</v>
      </c>
      <c r="Q2">
        <v>22</v>
      </c>
      <c r="R2">
        <v>115.1</v>
      </c>
      <c r="S2">
        <v>80.599999999999994</v>
      </c>
      <c r="T2">
        <v>69</v>
      </c>
      <c r="U2">
        <v>51.8</v>
      </c>
    </row>
    <row r="3" spans="1:21" x14ac:dyDescent="0.3">
      <c r="A3" t="s">
        <v>23</v>
      </c>
      <c r="B3" t="s">
        <v>21</v>
      </c>
      <c r="C3">
        <v>7.62</v>
      </c>
      <c r="D3">
        <v>49</v>
      </c>
      <c r="E3" t="str">
        <f t="shared" ref="E3:E45" si="0">IF(D3&lt;=30, "Low (0-30)", IF(D3&lt;=45, "Medium (30-45)", "High (45+)"))</f>
        <v>High (45+)</v>
      </c>
      <c r="F3">
        <v>30</v>
      </c>
      <c r="G3">
        <v>400</v>
      </c>
      <c r="H3">
        <v>710</v>
      </c>
      <c r="I3">
        <v>0.01</v>
      </c>
      <c r="J3">
        <v>4</v>
      </c>
      <c r="K3">
        <v>2</v>
      </c>
      <c r="L3">
        <v>490</v>
      </c>
      <c r="M3" t="s">
        <v>24</v>
      </c>
      <c r="N3">
        <v>47</v>
      </c>
      <c r="O3">
        <v>34.299999999999997</v>
      </c>
      <c r="P3">
        <v>29.4</v>
      </c>
      <c r="Q3">
        <v>22</v>
      </c>
      <c r="R3">
        <v>115.1</v>
      </c>
      <c r="S3">
        <v>80.599999999999994</v>
      </c>
      <c r="T3">
        <v>69</v>
      </c>
      <c r="U3">
        <v>51.8</v>
      </c>
    </row>
    <row r="4" spans="1:21" x14ac:dyDescent="0.3">
      <c r="A4" t="s">
        <v>25</v>
      </c>
      <c r="B4" t="s">
        <v>21</v>
      </c>
      <c r="C4">
        <v>7.62</v>
      </c>
      <c r="D4">
        <v>47</v>
      </c>
      <c r="E4" t="str">
        <f t="shared" si="0"/>
        <v>High (45+)</v>
      </c>
      <c r="F4">
        <v>30</v>
      </c>
      <c r="G4">
        <v>400</v>
      </c>
      <c r="H4">
        <v>715</v>
      </c>
      <c r="I4">
        <v>8.5999999999999993E-2</v>
      </c>
      <c r="J4">
        <v>4</v>
      </c>
      <c r="K4">
        <v>2</v>
      </c>
      <c r="L4">
        <v>547</v>
      </c>
      <c r="M4" t="s">
        <v>22</v>
      </c>
      <c r="N4">
        <v>46</v>
      </c>
      <c r="O4">
        <v>32.9</v>
      </c>
      <c r="P4">
        <v>28.2</v>
      </c>
      <c r="Q4">
        <v>21.1</v>
      </c>
      <c r="R4">
        <v>110.4</v>
      </c>
      <c r="S4">
        <v>77.3</v>
      </c>
      <c r="T4">
        <v>66.2</v>
      </c>
      <c r="U4">
        <v>49.7</v>
      </c>
    </row>
    <row r="5" spans="1:21" x14ac:dyDescent="0.3">
      <c r="A5" t="s">
        <v>26</v>
      </c>
      <c r="B5" t="s">
        <v>21</v>
      </c>
      <c r="C5">
        <v>7.62</v>
      </c>
      <c r="D5">
        <v>49</v>
      </c>
      <c r="E5" t="str">
        <f t="shared" si="0"/>
        <v>High (45+)</v>
      </c>
      <c r="F5">
        <v>30</v>
      </c>
      <c r="G5">
        <v>500</v>
      </c>
      <c r="H5">
        <v>715</v>
      </c>
      <c r="I5">
        <v>0.01</v>
      </c>
      <c r="J5">
        <v>4</v>
      </c>
      <c r="K5">
        <v>2</v>
      </c>
      <c r="L5">
        <v>490</v>
      </c>
      <c r="M5" t="s">
        <v>27</v>
      </c>
      <c r="N5">
        <v>49</v>
      </c>
      <c r="O5">
        <v>34.299999999999997</v>
      </c>
      <c r="P5">
        <v>29.4</v>
      </c>
      <c r="Q5">
        <v>22</v>
      </c>
      <c r="R5">
        <v>115.1</v>
      </c>
      <c r="S5">
        <v>80.599999999999994</v>
      </c>
      <c r="T5">
        <v>69</v>
      </c>
      <c r="U5">
        <v>51.8</v>
      </c>
    </row>
    <row r="6" spans="1:21" x14ac:dyDescent="0.3">
      <c r="A6" t="s">
        <v>28</v>
      </c>
      <c r="B6" t="s">
        <v>21</v>
      </c>
      <c r="C6">
        <v>5.56</v>
      </c>
      <c r="D6">
        <v>43</v>
      </c>
      <c r="E6" t="str">
        <f t="shared" si="0"/>
        <v>Medium (30-45)</v>
      </c>
      <c r="F6">
        <v>30</v>
      </c>
      <c r="G6">
        <v>600</v>
      </c>
      <c r="H6">
        <v>880</v>
      </c>
      <c r="I6">
        <v>8.5999999999999993E-2</v>
      </c>
      <c r="J6">
        <v>4</v>
      </c>
      <c r="K6">
        <v>2</v>
      </c>
      <c r="L6">
        <v>502</v>
      </c>
      <c r="M6" t="s">
        <v>24</v>
      </c>
      <c r="N6">
        <v>41</v>
      </c>
      <c r="O6">
        <v>30.1</v>
      </c>
      <c r="P6">
        <v>25.8</v>
      </c>
      <c r="Q6">
        <v>19.3</v>
      </c>
      <c r="R6">
        <v>101</v>
      </c>
      <c r="S6">
        <v>70.7</v>
      </c>
      <c r="T6">
        <v>60.6</v>
      </c>
      <c r="U6">
        <v>45.4</v>
      </c>
    </row>
    <row r="7" spans="1:21" x14ac:dyDescent="0.3">
      <c r="A7" t="s">
        <v>29</v>
      </c>
      <c r="B7" t="s">
        <v>21</v>
      </c>
      <c r="C7">
        <v>5.56</v>
      </c>
      <c r="D7">
        <v>43</v>
      </c>
      <c r="E7" t="str">
        <f t="shared" si="0"/>
        <v>Medium (30-45)</v>
      </c>
      <c r="F7">
        <v>30</v>
      </c>
      <c r="G7">
        <v>600</v>
      </c>
      <c r="H7">
        <v>880</v>
      </c>
      <c r="I7">
        <v>9.6000000000000002E-2</v>
      </c>
      <c r="J7">
        <v>4</v>
      </c>
      <c r="K7">
        <v>2</v>
      </c>
      <c r="L7">
        <v>448</v>
      </c>
      <c r="M7" t="s">
        <v>24</v>
      </c>
      <c r="N7">
        <v>41</v>
      </c>
      <c r="O7">
        <v>30.1</v>
      </c>
      <c r="P7">
        <v>25.8</v>
      </c>
      <c r="Q7">
        <v>19.3</v>
      </c>
      <c r="R7">
        <v>101</v>
      </c>
      <c r="S7">
        <v>70.7</v>
      </c>
      <c r="T7">
        <v>60.6</v>
      </c>
      <c r="U7">
        <v>45.4</v>
      </c>
    </row>
    <row r="8" spans="1:21" x14ac:dyDescent="0.3">
      <c r="A8" t="s">
        <v>30</v>
      </c>
      <c r="B8" t="s">
        <v>21</v>
      </c>
      <c r="C8">
        <v>5.56</v>
      </c>
      <c r="D8">
        <v>43</v>
      </c>
      <c r="E8" t="str">
        <f t="shared" si="0"/>
        <v>Medium (30-45)</v>
      </c>
      <c r="F8">
        <v>30</v>
      </c>
      <c r="G8">
        <v>600</v>
      </c>
      <c r="H8">
        <v>890</v>
      </c>
      <c r="I8">
        <v>8.5999999999999993E-2</v>
      </c>
      <c r="J8">
        <v>4</v>
      </c>
      <c r="K8">
        <v>2</v>
      </c>
      <c r="L8">
        <v>502</v>
      </c>
      <c r="M8" t="s">
        <v>24</v>
      </c>
      <c r="N8">
        <v>41</v>
      </c>
      <c r="O8">
        <v>30.1</v>
      </c>
      <c r="P8">
        <v>25.8</v>
      </c>
      <c r="Q8">
        <v>19.3</v>
      </c>
      <c r="R8">
        <v>101</v>
      </c>
      <c r="S8">
        <v>70.7</v>
      </c>
      <c r="T8">
        <v>60.6</v>
      </c>
      <c r="U8">
        <v>45.4</v>
      </c>
    </row>
    <row r="9" spans="1:21" x14ac:dyDescent="0.3">
      <c r="A9" t="s">
        <v>31</v>
      </c>
      <c r="B9" t="s">
        <v>21</v>
      </c>
      <c r="C9">
        <v>5.56</v>
      </c>
      <c r="D9">
        <v>43</v>
      </c>
      <c r="E9" t="str">
        <f t="shared" si="0"/>
        <v>Medium (30-45)</v>
      </c>
      <c r="F9">
        <v>30</v>
      </c>
      <c r="G9">
        <v>600</v>
      </c>
      <c r="H9">
        <v>900</v>
      </c>
      <c r="I9">
        <v>0.01</v>
      </c>
      <c r="J9">
        <v>4</v>
      </c>
      <c r="K9">
        <v>2</v>
      </c>
      <c r="L9">
        <v>430</v>
      </c>
      <c r="M9" t="s">
        <v>27</v>
      </c>
      <c r="N9">
        <v>43</v>
      </c>
      <c r="O9">
        <v>30.1</v>
      </c>
      <c r="P9">
        <v>25.8</v>
      </c>
      <c r="Q9">
        <v>19.3</v>
      </c>
      <c r="R9">
        <v>101</v>
      </c>
      <c r="S9">
        <v>70.7</v>
      </c>
      <c r="T9">
        <v>60.6</v>
      </c>
      <c r="U9">
        <v>45.4</v>
      </c>
    </row>
    <row r="10" spans="1:21" x14ac:dyDescent="0.3">
      <c r="A10" t="s">
        <v>32</v>
      </c>
      <c r="B10" t="s">
        <v>21</v>
      </c>
      <c r="C10">
        <v>5.56</v>
      </c>
      <c r="D10">
        <v>43</v>
      </c>
      <c r="E10" t="str">
        <f t="shared" si="0"/>
        <v>Medium (30-45)</v>
      </c>
      <c r="F10">
        <v>30</v>
      </c>
      <c r="G10">
        <v>600</v>
      </c>
      <c r="H10">
        <v>880</v>
      </c>
      <c r="I10">
        <v>8.5999999999999993E-2</v>
      </c>
      <c r="J10">
        <v>4</v>
      </c>
      <c r="K10">
        <v>2</v>
      </c>
      <c r="L10">
        <v>502</v>
      </c>
      <c r="M10" t="s">
        <v>24</v>
      </c>
      <c r="N10">
        <v>41</v>
      </c>
      <c r="O10">
        <v>30.1</v>
      </c>
      <c r="P10">
        <v>25.8</v>
      </c>
      <c r="Q10">
        <v>19.3</v>
      </c>
      <c r="R10">
        <v>101</v>
      </c>
      <c r="S10">
        <v>70.7</v>
      </c>
      <c r="T10">
        <v>60.6</v>
      </c>
      <c r="U10">
        <v>45.4</v>
      </c>
    </row>
    <row r="11" spans="1:21" x14ac:dyDescent="0.3">
      <c r="A11" t="s">
        <v>33</v>
      </c>
      <c r="B11" t="s">
        <v>21</v>
      </c>
      <c r="C11">
        <v>5.56</v>
      </c>
      <c r="D11">
        <v>43</v>
      </c>
      <c r="E11" t="str">
        <f t="shared" si="0"/>
        <v>Medium (30-45)</v>
      </c>
      <c r="F11">
        <v>30</v>
      </c>
      <c r="G11">
        <v>600</v>
      </c>
      <c r="H11">
        <v>880</v>
      </c>
      <c r="I11">
        <v>9.6000000000000002E-2</v>
      </c>
      <c r="J11">
        <v>4</v>
      </c>
      <c r="K11">
        <v>2</v>
      </c>
      <c r="L11">
        <v>466</v>
      </c>
      <c r="M11" t="s">
        <v>24</v>
      </c>
      <c r="N11">
        <v>41</v>
      </c>
      <c r="O11">
        <v>30.1</v>
      </c>
      <c r="P11">
        <v>25.8</v>
      </c>
      <c r="Q11">
        <v>19.3</v>
      </c>
      <c r="R11">
        <v>101</v>
      </c>
      <c r="S11">
        <v>70.7</v>
      </c>
      <c r="T11">
        <v>60.6</v>
      </c>
      <c r="U11">
        <v>45.4</v>
      </c>
    </row>
    <row r="12" spans="1:21" x14ac:dyDescent="0.3">
      <c r="A12" t="s">
        <v>34</v>
      </c>
      <c r="B12" t="s">
        <v>35</v>
      </c>
      <c r="C12">
        <v>5.56</v>
      </c>
      <c r="D12">
        <v>45</v>
      </c>
      <c r="E12" t="str">
        <f t="shared" si="0"/>
        <v>Medium (30-45)</v>
      </c>
      <c r="F12">
        <v>100</v>
      </c>
      <c r="G12">
        <v>400</v>
      </c>
      <c r="H12">
        <v>915</v>
      </c>
      <c r="I12">
        <v>7.4999999999999997E-2</v>
      </c>
      <c r="J12">
        <v>4</v>
      </c>
      <c r="K12">
        <v>2</v>
      </c>
      <c r="L12">
        <v>600</v>
      </c>
      <c r="M12" t="s">
        <v>36</v>
      </c>
      <c r="N12">
        <v>45</v>
      </c>
      <c r="O12">
        <v>31.4</v>
      </c>
      <c r="P12">
        <v>27</v>
      </c>
      <c r="Q12">
        <v>20.2</v>
      </c>
      <c r="R12">
        <v>103.4</v>
      </c>
      <c r="S12">
        <v>72.400000000000006</v>
      </c>
      <c r="T12">
        <v>62</v>
      </c>
      <c r="U12">
        <v>46.5</v>
      </c>
    </row>
    <row r="13" spans="1:21" x14ac:dyDescent="0.3">
      <c r="A13" t="s">
        <v>37</v>
      </c>
      <c r="B13" t="s">
        <v>35</v>
      </c>
      <c r="C13">
        <v>7.62</v>
      </c>
      <c r="D13">
        <v>51</v>
      </c>
      <c r="E13" t="str">
        <f t="shared" si="0"/>
        <v>High (45+)</v>
      </c>
      <c r="F13">
        <v>47</v>
      </c>
      <c r="G13">
        <v>600</v>
      </c>
      <c r="H13">
        <v>715</v>
      </c>
      <c r="I13">
        <v>0.109</v>
      </c>
      <c r="J13">
        <v>4</v>
      </c>
      <c r="K13">
        <v>2</v>
      </c>
      <c r="L13">
        <v>468</v>
      </c>
      <c r="M13" t="s">
        <v>36</v>
      </c>
      <c r="N13">
        <v>51</v>
      </c>
      <c r="O13">
        <v>35.6</v>
      </c>
      <c r="P13">
        <v>30.6</v>
      </c>
      <c r="Q13">
        <v>22.9</v>
      </c>
      <c r="R13">
        <v>117.3</v>
      </c>
      <c r="S13">
        <v>82.1</v>
      </c>
      <c r="T13">
        <v>70.3</v>
      </c>
      <c r="U13">
        <v>52.7</v>
      </c>
    </row>
    <row r="14" spans="1:21" x14ac:dyDescent="0.3">
      <c r="A14" t="s">
        <v>38</v>
      </c>
      <c r="B14" t="s">
        <v>39</v>
      </c>
      <c r="C14">
        <v>9</v>
      </c>
      <c r="D14">
        <v>31</v>
      </c>
      <c r="E14" t="str">
        <f t="shared" si="0"/>
        <v>Medium (30-45)</v>
      </c>
      <c r="F14">
        <v>19</v>
      </c>
      <c r="G14">
        <v>50</v>
      </c>
      <c r="H14">
        <v>300</v>
      </c>
      <c r="I14">
        <v>5.5E-2</v>
      </c>
      <c r="J14">
        <v>5</v>
      </c>
      <c r="K14">
        <v>3</v>
      </c>
      <c r="L14">
        <v>569</v>
      </c>
      <c r="M14" t="s">
        <v>22</v>
      </c>
      <c r="N14">
        <v>31</v>
      </c>
      <c r="O14">
        <v>21.7</v>
      </c>
      <c r="P14">
        <v>18.5</v>
      </c>
      <c r="Q14">
        <v>13.9</v>
      </c>
      <c r="R14">
        <v>55.8</v>
      </c>
      <c r="S14">
        <v>39</v>
      </c>
      <c r="T14">
        <v>33.4</v>
      </c>
      <c r="U14">
        <v>25.1</v>
      </c>
    </row>
    <row r="15" spans="1:21" x14ac:dyDescent="0.3">
      <c r="A15" t="s">
        <v>40</v>
      </c>
      <c r="B15" t="s">
        <v>39</v>
      </c>
      <c r="C15">
        <v>9</v>
      </c>
      <c r="D15">
        <v>26</v>
      </c>
      <c r="E15" t="str">
        <f t="shared" si="0"/>
        <v>Low (0-30)</v>
      </c>
      <c r="F15">
        <v>25</v>
      </c>
      <c r="G15">
        <v>200</v>
      </c>
      <c r="H15">
        <v>350</v>
      </c>
      <c r="I15">
        <v>4.8000000000000001E-2</v>
      </c>
      <c r="J15">
        <v>7</v>
      </c>
      <c r="K15">
        <v>4</v>
      </c>
      <c r="L15">
        <v>542</v>
      </c>
      <c r="M15" t="s">
        <v>24</v>
      </c>
      <c r="N15">
        <v>26</v>
      </c>
      <c r="O15">
        <v>18.2</v>
      </c>
      <c r="P15">
        <v>15.6</v>
      </c>
      <c r="Q15">
        <v>11.7</v>
      </c>
      <c r="R15">
        <v>46.8</v>
      </c>
      <c r="S15">
        <v>32.700000000000003</v>
      </c>
      <c r="T15">
        <v>28</v>
      </c>
      <c r="U15">
        <v>21</v>
      </c>
    </row>
    <row r="16" spans="1:21" x14ac:dyDescent="0.3">
      <c r="A16" t="s">
        <v>41</v>
      </c>
      <c r="B16" t="s">
        <v>39</v>
      </c>
      <c r="C16">
        <v>9</v>
      </c>
      <c r="D16">
        <v>35</v>
      </c>
      <c r="E16" t="str">
        <f t="shared" si="0"/>
        <v>Medium (30-45)</v>
      </c>
      <c r="F16">
        <v>53</v>
      </c>
      <c r="G16">
        <v>300</v>
      </c>
      <c r="H16">
        <v>300</v>
      </c>
      <c r="I16">
        <v>7.5999999999999998E-2</v>
      </c>
      <c r="J16">
        <v>5</v>
      </c>
      <c r="K16">
        <v>3</v>
      </c>
      <c r="L16">
        <v>408</v>
      </c>
      <c r="M16" t="s">
        <v>24</v>
      </c>
      <c r="N16">
        <v>35</v>
      </c>
      <c r="O16">
        <v>24.5</v>
      </c>
      <c r="P16">
        <v>21</v>
      </c>
      <c r="Q16">
        <v>15.7</v>
      </c>
      <c r="R16">
        <v>63</v>
      </c>
      <c r="S16">
        <v>44</v>
      </c>
      <c r="T16">
        <v>37.799999999999997</v>
      </c>
      <c r="U16">
        <v>28.3</v>
      </c>
    </row>
    <row r="17" spans="1:21" x14ac:dyDescent="0.3">
      <c r="A17" t="s">
        <v>42</v>
      </c>
      <c r="B17" t="s">
        <v>39</v>
      </c>
      <c r="C17">
        <v>9</v>
      </c>
      <c r="D17">
        <v>33</v>
      </c>
      <c r="E17" t="str">
        <f t="shared" si="0"/>
        <v>Medium (30-45)</v>
      </c>
      <c r="F17">
        <v>30</v>
      </c>
      <c r="G17">
        <v>200</v>
      </c>
      <c r="H17">
        <v>330</v>
      </c>
      <c r="I17">
        <v>6.4500000000000002E-2</v>
      </c>
      <c r="J17">
        <v>5</v>
      </c>
      <c r="K17">
        <v>3</v>
      </c>
      <c r="L17">
        <v>495</v>
      </c>
      <c r="M17" t="s">
        <v>22</v>
      </c>
      <c r="N17">
        <v>33</v>
      </c>
      <c r="O17">
        <v>23</v>
      </c>
      <c r="P17">
        <v>19.8</v>
      </c>
      <c r="Q17">
        <v>14.8</v>
      </c>
      <c r="R17">
        <v>59.4</v>
      </c>
      <c r="S17">
        <v>41.5</v>
      </c>
      <c r="T17">
        <v>35.6</v>
      </c>
      <c r="U17">
        <v>26.7</v>
      </c>
    </row>
    <row r="18" spans="1:21" x14ac:dyDescent="0.3">
      <c r="A18" t="s">
        <v>43</v>
      </c>
      <c r="B18" t="s">
        <v>39</v>
      </c>
      <c r="C18">
        <v>0.45</v>
      </c>
      <c r="D18">
        <v>40</v>
      </c>
      <c r="E18" t="str">
        <f t="shared" si="0"/>
        <v>Medium (30-45)</v>
      </c>
      <c r="F18">
        <v>30</v>
      </c>
      <c r="G18">
        <v>200</v>
      </c>
      <c r="H18">
        <v>280</v>
      </c>
      <c r="I18">
        <v>8.5999999999999993E-2</v>
      </c>
      <c r="J18">
        <v>5</v>
      </c>
      <c r="K18">
        <v>3</v>
      </c>
      <c r="L18">
        <v>467</v>
      </c>
      <c r="M18" t="s">
        <v>24</v>
      </c>
      <c r="N18">
        <v>40</v>
      </c>
      <c r="O18">
        <v>28</v>
      </c>
      <c r="P18">
        <v>24</v>
      </c>
      <c r="Q18">
        <v>18</v>
      </c>
      <c r="R18">
        <v>72</v>
      </c>
      <c r="S18">
        <v>50.4</v>
      </c>
      <c r="T18">
        <v>43.1</v>
      </c>
      <c r="U18">
        <v>32.4</v>
      </c>
    </row>
    <row r="19" spans="1:21" x14ac:dyDescent="0.3">
      <c r="A19" t="s">
        <v>44</v>
      </c>
      <c r="B19" t="s">
        <v>39</v>
      </c>
      <c r="C19">
        <v>0.45</v>
      </c>
      <c r="D19">
        <v>39</v>
      </c>
      <c r="E19" t="str">
        <f t="shared" si="0"/>
        <v>Medium (30-45)</v>
      </c>
      <c r="F19">
        <v>25</v>
      </c>
      <c r="G19">
        <v>300</v>
      </c>
      <c r="H19">
        <v>250</v>
      </c>
      <c r="I19">
        <v>9.1999999999999998E-2</v>
      </c>
      <c r="J19">
        <v>5</v>
      </c>
      <c r="K19">
        <v>3</v>
      </c>
      <c r="L19">
        <v>423</v>
      </c>
      <c r="M19" t="s">
        <v>22</v>
      </c>
      <c r="N19">
        <v>39</v>
      </c>
      <c r="O19">
        <v>27.3</v>
      </c>
      <c r="P19">
        <v>23.4</v>
      </c>
      <c r="Q19">
        <v>17.5</v>
      </c>
      <c r="R19">
        <v>70.2</v>
      </c>
      <c r="S19">
        <v>49.1</v>
      </c>
      <c r="T19">
        <v>42.1</v>
      </c>
      <c r="U19">
        <v>31.5</v>
      </c>
    </row>
    <row r="20" spans="1:21" x14ac:dyDescent="0.3">
      <c r="A20" t="s">
        <v>45</v>
      </c>
      <c r="B20" t="s">
        <v>46</v>
      </c>
      <c r="C20">
        <v>12</v>
      </c>
      <c r="D20">
        <v>216</v>
      </c>
      <c r="E20" t="str">
        <f t="shared" si="0"/>
        <v>High (45+)</v>
      </c>
      <c r="F20">
        <v>2</v>
      </c>
      <c r="G20">
        <v>25</v>
      </c>
      <c r="H20">
        <v>370</v>
      </c>
      <c r="I20">
        <v>0.2</v>
      </c>
      <c r="J20">
        <v>1</v>
      </c>
      <c r="K20">
        <v>1</v>
      </c>
      <c r="L20">
        <v>1080</v>
      </c>
      <c r="M20" t="s">
        <v>36</v>
      </c>
      <c r="N20">
        <v>207.9</v>
      </c>
      <c r="O20">
        <v>145.80000000000001</v>
      </c>
      <c r="P20">
        <v>124.2</v>
      </c>
      <c r="Q20">
        <v>93.6</v>
      </c>
      <c r="R20">
        <v>312.3</v>
      </c>
      <c r="S20">
        <v>218.7</v>
      </c>
      <c r="T20">
        <v>187.2</v>
      </c>
      <c r="U20">
        <v>140.4</v>
      </c>
    </row>
    <row r="21" spans="1:21" x14ac:dyDescent="0.3">
      <c r="A21" t="s">
        <v>47</v>
      </c>
      <c r="B21" t="s">
        <v>46</v>
      </c>
      <c r="C21">
        <v>12</v>
      </c>
      <c r="D21">
        <v>216</v>
      </c>
      <c r="E21" t="str">
        <f t="shared" si="0"/>
        <v>High (45+)</v>
      </c>
      <c r="F21">
        <v>5</v>
      </c>
      <c r="G21">
        <v>25</v>
      </c>
      <c r="H21">
        <v>360</v>
      </c>
      <c r="I21">
        <v>0.7</v>
      </c>
      <c r="J21">
        <v>1</v>
      </c>
      <c r="K21">
        <v>1</v>
      </c>
      <c r="L21">
        <v>288</v>
      </c>
      <c r="M21" t="s">
        <v>36</v>
      </c>
      <c r="N21">
        <v>204.3</v>
      </c>
      <c r="O21">
        <v>143.1</v>
      </c>
      <c r="P21">
        <v>122.4</v>
      </c>
      <c r="Q21">
        <v>91.8</v>
      </c>
      <c r="R21">
        <v>306.89999999999998</v>
      </c>
      <c r="S21">
        <v>215.1</v>
      </c>
      <c r="T21">
        <v>184.5</v>
      </c>
      <c r="U21">
        <v>137.69999999999999</v>
      </c>
    </row>
    <row r="22" spans="1:21" x14ac:dyDescent="0.3">
      <c r="A22" t="s">
        <v>48</v>
      </c>
      <c r="B22" t="s">
        <v>46</v>
      </c>
      <c r="C22">
        <v>12</v>
      </c>
      <c r="D22">
        <v>198</v>
      </c>
      <c r="E22" t="str">
        <f t="shared" si="0"/>
        <v>High (45+)</v>
      </c>
      <c r="F22">
        <v>5</v>
      </c>
      <c r="G22">
        <v>25</v>
      </c>
      <c r="H22">
        <v>350</v>
      </c>
      <c r="I22">
        <v>0.25</v>
      </c>
      <c r="J22">
        <v>1</v>
      </c>
      <c r="K22">
        <v>1</v>
      </c>
      <c r="L22">
        <v>792</v>
      </c>
      <c r="M22" t="s">
        <v>36</v>
      </c>
      <c r="N22">
        <v>282.60000000000002</v>
      </c>
      <c r="O22">
        <v>198</v>
      </c>
      <c r="P22">
        <v>169.2</v>
      </c>
      <c r="Q22">
        <v>126.9</v>
      </c>
      <c r="R22">
        <v>188.1</v>
      </c>
      <c r="S22">
        <v>131.4</v>
      </c>
      <c r="T22">
        <v>112.5</v>
      </c>
      <c r="U22">
        <v>84.6</v>
      </c>
    </row>
    <row r="23" spans="1:21" x14ac:dyDescent="0.3">
      <c r="A23" t="s">
        <v>49</v>
      </c>
      <c r="B23" t="s">
        <v>50</v>
      </c>
      <c r="C23">
        <v>7.62</v>
      </c>
      <c r="D23">
        <v>61</v>
      </c>
      <c r="E23" t="str">
        <f t="shared" si="0"/>
        <v>High (45+)</v>
      </c>
      <c r="F23">
        <v>10</v>
      </c>
      <c r="G23">
        <v>800</v>
      </c>
      <c r="H23">
        <v>853</v>
      </c>
      <c r="I23">
        <v>0.09</v>
      </c>
      <c r="J23">
        <v>3</v>
      </c>
      <c r="K23">
        <v>2</v>
      </c>
      <c r="L23">
        <v>678</v>
      </c>
      <c r="M23" t="s">
        <v>24</v>
      </c>
      <c r="N23">
        <v>64</v>
      </c>
      <c r="O23">
        <v>44.8</v>
      </c>
      <c r="P23">
        <v>38.4</v>
      </c>
      <c r="Q23">
        <v>28.8</v>
      </c>
      <c r="R23">
        <v>143.30000000000001</v>
      </c>
      <c r="S23">
        <v>100.3</v>
      </c>
      <c r="T23">
        <v>86</v>
      </c>
      <c r="U23">
        <v>64.5</v>
      </c>
    </row>
    <row r="24" spans="1:21" x14ac:dyDescent="0.3">
      <c r="A24" t="s">
        <v>51</v>
      </c>
      <c r="B24" t="s">
        <v>50</v>
      </c>
      <c r="C24">
        <v>7.62</v>
      </c>
      <c r="D24">
        <v>56</v>
      </c>
      <c r="E24" t="str">
        <f t="shared" si="0"/>
        <v>High (45+)</v>
      </c>
      <c r="F24">
        <v>10</v>
      </c>
      <c r="G24">
        <v>800</v>
      </c>
      <c r="H24">
        <v>835</v>
      </c>
      <c r="I24">
        <v>0.01</v>
      </c>
      <c r="J24">
        <v>3</v>
      </c>
      <c r="K24">
        <v>2</v>
      </c>
      <c r="L24">
        <v>580</v>
      </c>
      <c r="M24" t="s">
        <v>36</v>
      </c>
      <c r="N24">
        <v>60.9</v>
      </c>
      <c r="O24">
        <v>42.6</v>
      </c>
      <c r="P24">
        <v>36.5</v>
      </c>
      <c r="Q24">
        <v>27.4</v>
      </c>
      <c r="R24">
        <v>136.30000000000001</v>
      </c>
      <c r="S24">
        <v>95.4</v>
      </c>
      <c r="T24">
        <v>81.7</v>
      </c>
      <c r="U24">
        <v>61.3</v>
      </c>
    </row>
    <row r="25" spans="1:21" x14ac:dyDescent="0.3">
      <c r="A25" t="s">
        <v>52</v>
      </c>
      <c r="B25" t="s">
        <v>50</v>
      </c>
      <c r="C25">
        <v>7.62</v>
      </c>
      <c r="D25">
        <v>53</v>
      </c>
      <c r="E25" t="str">
        <f t="shared" si="0"/>
        <v>High (45+)</v>
      </c>
      <c r="F25">
        <v>10</v>
      </c>
      <c r="G25">
        <v>800</v>
      </c>
      <c r="H25">
        <v>800</v>
      </c>
      <c r="I25">
        <v>0.01</v>
      </c>
      <c r="J25">
        <v>3</v>
      </c>
      <c r="K25">
        <v>2</v>
      </c>
      <c r="L25">
        <v>530</v>
      </c>
      <c r="M25" t="s">
        <v>36</v>
      </c>
      <c r="N25">
        <v>55.6</v>
      </c>
      <c r="O25">
        <v>38.9</v>
      </c>
      <c r="P25">
        <v>33.299999999999997</v>
      </c>
      <c r="Q25">
        <v>25</v>
      </c>
      <c r="R25">
        <v>124.5</v>
      </c>
      <c r="S25">
        <v>87.1</v>
      </c>
      <c r="T25">
        <v>74.7</v>
      </c>
      <c r="U25">
        <v>56</v>
      </c>
    </row>
    <row r="26" spans="1:21" x14ac:dyDescent="0.3">
      <c r="A26" t="s">
        <v>53</v>
      </c>
      <c r="B26" t="s">
        <v>50</v>
      </c>
      <c r="C26">
        <v>5.56</v>
      </c>
      <c r="D26">
        <v>48</v>
      </c>
      <c r="E26" t="str">
        <f t="shared" si="0"/>
        <v>High (45+)</v>
      </c>
      <c r="F26">
        <v>10</v>
      </c>
      <c r="G26">
        <v>800</v>
      </c>
      <c r="H26">
        <v>800</v>
      </c>
      <c r="I26">
        <v>0.01</v>
      </c>
      <c r="J26">
        <v>3</v>
      </c>
      <c r="K26">
        <v>2</v>
      </c>
      <c r="L26">
        <v>480</v>
      </c>
      <c r="M26" t="s">
        <v>36</v>
      </c>
      <c r="N26">
        <v>50.4</v>
      </c>
      <c r="O26">
        <v>35.200000000000003</v>
      </c>
      <c r="P26">
        <v>30.2</v>
      </c>
      <c r="Q26">
        <v>22.6</v>
      </c>
      <c r="R26">
        <v>112.8</v>
      </c>
      <c r="S26">
        <v>78.900000000000006</v>
      </c>
      <c r="T26">
        <v>67.599999999999994</v>
      </c>
      <c r="U26">
        <v>50.7</v>
      </c>
    </row>
    <row r="27" spans="1:21" x14ac:dyDescent="0.3">
      <c r="A27" t="s">
        <v>54</v>
      </c>
      <c r="B27" t="s">
        <v>50</v>
      </c>
      <c r="C27">
        <v>5.56</v>
      </c>
      <c r="D27">
        <v>46</v>
      </c>
      <c r="E27" t="str">
        <f t="shared" si="0"/>
        <v>High (45+)</v>
      </c>
      <c r="F27">
        <v>20</v>
      </c>
      <c r="G27">
        <v>700</v>
      </c>
      <c r="H27">
        <v>990</v>
      </c>
      <c r="I27">
        <v>0.01</v>
      </c>
      <c r="J27">
        <v>3</v>
      </c>
      <c r="K27">
        <v>2</v>
      </c>
      <c r="L27">
        <v>460</v>
      </c>
      <c r="M27" t="s">
        <v>36</v>
      </c>
      <c r="N27">
        <v>48.3</v>
      </c>
      <c r="O27">
        <v>33.799999999999997</v>
      </c>
      <c r="P27">
        <v>28.9</v>
      </c>
      <c r="Q27">
        <v>21.7</v>
      </c>
      <c r="R27">
        <v>108.1</v>
      </c>
      <c r="S27">
        <v>75.599999999999994</v>
      </c>
      <c r="T27">
        <v>64.8</v>
      </c>
      <c r="U27">
        <v>48.6</v>
      </c>
    </row>
    <row r="28" spans="1:21" x14ac:dyDescent="0.3">
      <c r="A28" t="s">
        <v>55</v>
      </c>
      <c r="B28" t="s">
        <v>50</v>
      </c>
      <c r="C28">
        <v>9</v>
      </c>
      <c r="D28">
        <v>41</v>
      </c>
      <c r="E28" t="str">
        <f t="shared" si="0"/>
        <v>Medium (30-45)</v>
      </c>
      <c r="F28">
        <v>10</v>
      </c>
      <c r="G28">
        <v>500</v>
      </c>
      <c r="H28">
        <v>300</v>
      </c>
      <c r="I28">
        <v>0.01</v>
      </c>
      <c r="J28">
        <v>3</v>
      </c>
      <c r="K28">
        <v>2</v>
      </c>
      <c r="L28">
        <v>479</v>
      </c>
      <c r="M28" t="s">
        <v>36</v>
      </c>
      <c r="N28">
        <v>43</v>
      </c>
      <c r="O28">
        <v>30.1</v>
      </c>
      <c r="P28">
        <v>25.8</v>
      </c>
      <c r="Q28">
        <v>19.3</v>
      </c>
      <c r="R28">
        <v>96.3</v>
      </c>
      <c r="S28">
        <v>67.400000000000006</v>
      </c>
      <c r="T28">
        <v>57.8</v>
      </c>
      <c r="U28">
        <v>43.3</v>
      </c>
    </row>
    <row r="29" spans="1:21" x14ac:dyDescent="0.3">
      <c r="A29" t="s">
        <v>56</v>
      </c>
      <c r="B29" t="s">
        <v>57</v>
      </c>
      <c r="C29">
        <v>0.3</v>
      </c>
      <c r="D29">
        <v>105</v>
      </c>
      <c r="E29" t="str">
        <f t="shared" si="0"/>
        <v>High (45+)</v>
      </c>
      <c r="F29">
        <v>5</v>
      </c>
      <c r="G29">
        <v>900</v>
      </c>
      <c r="H29">
        <v>910</v>
      </c>
      <c r="I29">
        <v>1.85</v>
      </c>
      <c r="J29">
        <v>2</v>
      </c>
      <c r="K29">
        <v>1</v>
      </c>
      <c r="L29">
        <v>65</v>
      </c>
      <c r="M29" t="s">
        <v>58</v>
      </c>
      <c r="N29">
        <v>136.5</v>
      </c>
      <c r="O29">
        <v>95.5</v>
      </c>
      <c r="P29">
        <v>81.8</v>
      </c>
      <c r="Q29">
        <v>61.4</v>
      </c>
      <c r="R29">
        <v>262.5</v>
      </c>
      <c r="S29">
        <v>183.7</v>
      </c>
      <c r="T29">
        <v>157.5</v>
      </c>
      <c r="U29">
        <v>118.1</v>
      </c>
    </row>
    <row r="30" spans="1:21" x14ac:dyDescent="0.3">
      <c r="A30" t="s">
        <v>59</v>
      </c>
      <c r="B30" t="s">
        <v>57</v>
      </c>
      <c r="C30">
        <v>7.62</v>
      </c>
      <c r="D30">
        <v>79</v>
      </c>
      <c r="E30" t="str">
        <f t="shared" si="0"/>
        <v>High (45+)</v>
      </c>
      <c r="F30">
        <v>5</v>
      </c>
      <c r="G30">
        <v>800</v>
      </c>
      <c r="H30">
        <v>790</v>
      </c>
      <c r="I30">
        <v>1.8</v>
      </c>
      <c r="J30">
        <v>2</v>
      </c>
      <c r="K30">
        <v>1</v>
      </c>
      <c r="L30">
        <v>44</v>
      </c>
      <c r="M30" t="s">
        <v>58</v>
      </c>
      <c r="N30">
        <v>86.9</v>
      </c>
      <c r="O30">
        <v>60.8</v>
      </c>
      <c r="P30">
        <v>52</v>
      </c>
      <c r="Q30">
        <v>39.1</v>
      </c>
      <c r="R30">
        <v>197</v>
      </c>
      <c r="S30">
        <v>138</v>
      </c>
      <c r="T30">
        <v>118</v>
      </c>
      <c r="U30">
        <v>89</v>
      </c>
    </row>
    <row r="31" spans="1:21" x14ac:dyDescent="0.3">
      <c r="A31" t="s">
        <v>60</v>
      </c>
      <c r="B31" t="s">
        <v>57</v>
      </c>
      <c r="C31">
        <v>7.62</v>
      </c>
      <c r="D31">
        <v>75</v>
      </c>
      <c r="E31" t="str">
        <f t="shared" si="0"/>
        <v>High (45+)</v>
      </c>
      <c r="F31">
        <v>5</v>
      </c>
      <c r="G31">
        <v>800</v>
      </c>
      <c r="H31">
        <v>760</v>
      </c>
      <c r="I31">
        <v>1.9</v>
      </c>
      <c r="J31">
        <v>2</v>
      </c>
      <c r="K31">
        <v>1</v>
      </c>
      <c r="L31">
        <v>39</v>
      </c>
      <c r="M31" t="s">
        <v>58</v>
      </c>
      <c r="N31">
        <v>102.7</v>
      </c>
      <c r="O31">
        <v>71.8</v>
      </c>
      <c r="P31">
        <v>61.6</v>
      </c>
      <c r="Q31">
        <v>46.2</v>
      </c>
      <c r="R31">
        <v>197.5</v>
      </c>
      <c r="S31">
        <v>138.19999999999999</v>
      </c>
      <c r="T31">
        <v>118.5</v>
      </c>
      <c r="U31">
        <v>88.8</v>
      </c>
    </row>
    <row r="32" spans="1:21" x14ac:dyDescent="0.3">
      <c r="A32" t="s">
        <v>61</v>
      </c>
      <c r="B32" t="s">
        <v>57</v>
      </c>
      <c r="C32">
        <v>0.45</v>
      </c>
      <c r="D32">
        <v>66</v>
      </c>
      <c r="E32" t="str">
        <f t="shared" si="0"/>
        <v>High (45+)</v>
      </c>
      <c r="F32">
        <v>5</v>
      </c>
      <c r="G32">
        <v>600</v>
      </c>
      <c r="H32">
        <v>710</v>
      </c>
      <c r="I32">
        <v>0.6</v>
      </c>
      <c r="J32">
        <v>2</v>
      </c>
      <c r="K32">
        <v>2</v>
      </c>
      <c r="L32">
        <v>110</v>
      </c>
      <c r="M32" t="s">
        <v>58</v>
      </c>
      <c r="N32">
        <v>72.599999999999994</v>
      </c>
      <c r="O32">
        <v>50.8</v>
      </c>
      <c r="P32">
        <v>43.5</v>
      </c>
      <c r="Q32">
        <v>32.6</v>
      </c>
      <c r="R32">
        <v>165</v>
      </c>
      <c r="S32">
        <v>115.4</v>
      </c>
      <c r="T32">
        <v>99</v>
      </c>
      <c r="U32">
        <v>74.2</v>
      </c>
    </row>
    <row r="33" spans="1:21" x14ac:dyDescent="0.3">
      <c r="A33" t="s">
        <v>62</v>
      </c>
      <c r="B33" t="s">
        <v>63</v>
      </c>
      <c r="C33">
        <v>12</v>
      </c>
      <c r="D33">
        <v>160</v>
      </c>
      <c r="E33" t="str">
        <f t="shared" si="0"/>
        <v>High (45+)</v>
      </c>
      <c r="F33">
        <v>2</v>
      </c>
      <c r="G33">
        <v>25</v>
      </c>
      <c r="H33">
        <f>AVERAGE(H2:H32)</f>
        <v>659.12903225806451</v>
      </c>
      <c r="I33">
        <v>0.25</v>
      </c>
      <c r="J33">
        <v>2</v>
      </c>
      <c r="K33">
        <v>1</v>
      </c>
      <c r="L33">
        <v>640</v>
      </c>
      <c r="M33" t="s">
        <v>36</v>
      </c>
      <c r="N33">
        <v>159.19999999999999</v>
      </c>
      <c r="O33">
        <v>111.2</v>
      </c>
      <c r="P33">
        <v>95.2</v>
      </c>
      <c r="Q33">
        <v>71.2</v>
      </c>
      <c r="R33">
        <v>238.4</v>
      </c>
      <c r="S33">
        <v>167.2</v>
      </c>
      <c r="T33">
        <v>143.19999999999999</v>
      </c>
      <c r="U33">
        <v>107.2</v>
      </c>
    </row>
    <row r="34" spans="1:21" x14ac:dyDescent="0.3">
      <c r="A34" t="s">
        <v>64</v>
      </c>
      <c r="B34" t="s">
        <v>63</v>
      </c>
      <c r="C34">
        <v>7.62</v>
      </c>
      <c r="D34">
        <v>55</v>
      </c>
      <c r="E34" t="str">
        <f t="shared" si="0"/>
        <v>High (45+)</v>
      </c>
      <c r="F34">
        <v>7</v>
      </c>
      <c r="G34">
        <v>25</v>
      </c>
      <c r="H34">
        <v>330</v>
      </c>
      <c r="I34">
        <v>0.4</v>
      </c>
      <c r="J34">
        <v>4</v>
      </c>
      <c r="K34">
        <v>2</v>
      </c>
      <c r="L34">
        <v>137.51</v>
      </c>
      <c r="M34" t="s">
        <v>36</v>
      </c>
      <c r="N34">
        <v>54.8</v>
      </c>
      <c r="O34">
        <v>38.299999999999997</v>
      </c>
      <c r="P34">
        <v>32.799999999999997</v>
      </c>
      <c r="Q34">
        <v>24.6</v>
      </c>
      <c r="R34">
        <v>109.6</v>
      </c>
      <c r="S34">
        <v>76.7</v>
      </c>
      <c r="T34">
        <v>65.7</v>
      </c>
      <c r="U34">
        <v>49.3</v>
      </c>
    </row>
    <row r="35" spans="1:21" x14ac:dyDescent="0.3">
      <c r="A35" t="s">
        <v>65</v>
      </c>
      <c r="B35" t="s">
        <v>63</v>
      </c>
      <c r="C35">
        <v>0.45</v>
      </c>
      <c r="D35">
        <v>55</v>
      </c>
      <c r="E35" t="str">
        <f t="shared" si="0"/>
        <v>High (45+)</v>
      </c>
      <c r="F35">
        <v>6</v>
      </c>
      <c r="G35">
        <v>25</v>
      </c>
      <c r="H35">
        <f>AVERAGE(H2:H34)</f>
        <v>649.15542521994132</v>
      </c>
      <c r="I35">
        <v>0.25</v>
      </c>
      <c r="J35">
        <v>4</v>
      </c>
      <c r="K35">
        <v>2</v>
      </c>
      <c r="L35">
        <v>220</v>
      </c>
      <c r="M35" t="s">
        <v>36</v>
      </c>
      <c r="N35">
        <v>54.8</v>
      </c>
      <c r="O35">
        <v>38.299999999999997</v>
      </c>
      <c r="P35">
        <v>32.799999999999997</v>
      </c>
      <c r="Q35">
        <v>24.6</v>
      </c>
      <c r="R35">
        <v>109.6</v>
      </c>
      <c r="S35">
        <v>76.7</v>
      </c>
      <c r="T35">
        <v>65.7</v>
      </c>
      <c r="U35">
        <v>49.3</v>
      </c>
    </row>
    <row r="36" spans="1:21" x14ac:dyDescent="0.3">
      <c r="A36" t="s">
        <v>66</v>
      </c>
      <c r="B36" t="s">
        <v>63</v>
      </c>
      <c r="C36">
        <v>0.45</v>
      </c>
      <c r="D36">
        <v>41</v>
      </c>
      <c r="E36" t="str">
        <f t="shared" si="0"/>
        <v>Medium (30-45)</v>
      </c>
      <c r="F36">
        <v>15</v>
      </c>
      <c r="G36">
        <v>25</v>
      </c>
      <c r="H36">
        <v>250</v>
      </c>
      <c r="I36">
        <v>0.11</v>
      </c>
      <c r="J36">
        <v>5</v>
      </c>
      <c r="K36">
        <v>3</v>
      </c>
      <c r="L36">
        <v>373</v>
      </c>
      <c r="M36" t="s">
        <v>36</v>
      </c>
      <c r="N36">
        <v>40.6</v>
      </c>
      <c r="O36">
        <v>28.4</v>
      </c>
      <c r="P36">
        <v>24.3</v>
      </c>
      <c r="Q36">
        <v>18.2</v>
      </c>
      <c r="R36">
        <v>81.2</v>
      </c>
      <c r="S36">
        <v>56.8</v>
      </c>
      <c r="T36">
        <v>48.7</v>
      </c>
      <c r="U36">
        <v>36.5</v>
      </c>
    </row>
    <row r="37" spans="1:21" x14ac:dyDescent="0.3">
      <c r="A37" t="s">
        <v>67</v>
      </c>
      <c r="B37" t="s">
        <v>63</v>
      </c>
      <c r="C37">
        <v>9</v>
      </c>
      <c r="D37">
        <v>35</v>
      </c>
      <c r="E37" t="str">
        <f t="shared" si="0"/>
        <v>Medium (30-45)</v>
      </c>
      <c r="F37">
        <v>7</v>
      </c>
      <c r="G37">
        <v>25</v>
      </c>
      <c r="H37">
        <v>380</v>
      </c>
      <c r="I37">
        <v>0.14000000000000001</v>
      </c>
      <c r="J37">
        <v>5</v>
      </c>
      <c r="K37">
        <v>3</v>
      </c>
      <c r="L37">
        <v>259</v>
      </c>
      <c r="M37" t="s">
        <v>36</v>
      </c>
      <c r="N37">
        <v>34.5</v>
      </c>
      <c r="O37">
        <v>24.2</v>
      </c>
      <c r="P37">
        <v>20.7</v>
      </c>
      <c r="Q37">
        <v>15.5</v>
      </c>
      <c r="R37">
        <v>69.099999999999994</v>
      </c>
      <c r="S37">
        <v>48.4</v>
      </c>
      <c r="T37">
        <v>41.4</v>
      </c>
      <c r="U37">
        <v>31.1</v>
      </c>
    </row>
    <row r="38" spans="1:21" x14ac:dyDescent="0.3">
      <c r="A38" t="s">
        <v>68</v>
      </c>
      <c r="B38" t="s">
        <v>63</v>
      </c>
      <c r="C38">
        <v>9</v>
      </c>
      <c r="D38">
        <v>23</v>
      </c>
      <c r="E38" t="str">
        <f t="shared" si="0"/>
        <v>Low (0-30)</v>
      </c>
      <c r="F38">
        <v>17</v>
      </c>
      <c r="G38">
        <v>25</v>
      </c>
      <c r="H38">
        <v>375</v>
      </c>
      <c r="I38">
        <v>0.06</v>
      </c>
      <c r="J38">
        <v>8</v>
      </c>
      <c r="K38">
        <v>4</v>
      </c>
      <c r="L38">
        <v>383</v>
      </c>
      <c r="M38" t="s">
        <v>36</v>
      </c>
      <c r="N38">
        <v>22.4</v>
      </c>
      <c r="O38">
        <v>15.7</v>
      </c>
      <c r="P38">
        <v>13.4</v>
      </c>
      <c r="Q38">
        <v>10.1</v>
      </c>
      <c r="R38">
        <v>44.9</v>
      </c>
      <c r="S38">
        <v>31.4</v>
      </c>
      <c r="T38">
        <v>26.9</v>
      </c>
      <c r="U38">
        <v>20.2</v>
      </c>
    </row>
    <row r="39" spans="1:21" x14ac:dyDescent="0.3">
      <c r="A39" t="s">
        <v>69</v>
      </c>
      <c r="B39" t="s">
        <v>63</v>
      </c>
      <c r="C39">
        <v>9</v>
      </c>
      <c r="D39">
        <v>22</v>
      </c>
      <c r="E39" t="str">
        <f t="shared" si="0"/>
        <v>Low (0-30)</v>
      </c>
      <c r="F39">
        <v>20</v>
      </c>
      <c r="G39">
        <v>60</v>
      </c>
      <c r="H39">
        <v>400</v>
      </c>
      <c r="I39">
        <v>7.0000000000000007E-2</v>
      </c>
      <c r="J39">
        <v>8</v>
      </c>
      <c r="K39">
        <v>4</v>
      </c>
      <c r="L39">
        <v>312</v>
      </c>
      <c r="M39" t="s">
        <v>36</v>
      </c>
      <c r="N39">
        <f t="shared" ref="N39:U39" si="1">AVERAGE(N2:N38)</f>
        <v>68.081081081081095</v>
      </c>
      <c r="O39">
        <f t="shared" si="1"/>
        <v>47.929729729729729</v>
      </c>
      <c r="P39">
        <f t="shared" si="1"/>
        <v>41.029729729729731</v>
      </c>
      <c r="Q39">
        <f t="shared" si="1"/>
        <v>30.762162162162156</v>
      </c>
      <c r="R39">
        <f t="shared" si="1"/>
        <v>125.75675675675679</v>
      </c>
      <c r="S39">
        <f t="shared" si="1"/>
        <v>88.024324324324311</v>
      </c>
      <c r="T39">
        <f t="shared" si="1"/>
        <v>75.418918918918891</v>
      </c>
      <c r="U39">
        <f t="shared" si="1"/>
        <v>56.554054054054042</v>
      </c>
    </row>
    <row r="40" spans="1:21" x14ac:dyDescent="0.3">
      <c r="A40" t="s">
        <v>70</v>
      </c>
      <c r="B40" t="s">
        <v>71</v>
      </c>
      <c r="C40">
        <f>_xlfn.MODE.SNGL(C2:C39)</f>
        <v>7.62</v>
      </c>
      <c r="D40">
        <v>106</v>
      </c>
      <c r="E40" t="str">
        <f t="shared" si="0"/>
        <v>High (45+)</v>
      </c>
      <c r="F40">
        <v>1</v>
      </c>
      <c r="G40">
        <f>AVERAGE(G2:G39)</f>
        <v>403.55263157894734</v>
      </c>
      <c r="H40">
        <f>AVERAGE(H2:H39)</f>
        <v>617.79695940731597</v>
      </c>
      <c r="I40">
        <v>3.8</v>
      </c>
      <c r="J40">
        <v>2</v>
      </c>
      <c r="K40">
        <v>1</v>
      </c>
      <c r="L40">
        <v>28</v>
      </c>
      <c r="M40" t="s">
        <v>58</v>
      </c>
      <c r="N40">
        <f t="shared" ref="N40:N45" si="2">AVERAGE(N3:N39)</f>
        <v>68.650840029218429</v>
      </c>
      <c r="O40">
        <f t="shared" ref="O40:O45" si="3">AVERAGE(O3:O39)</f>
        <v>48.298100803506209</v>
      </c>
      <c r="P40">
        <f t="shared" ref="P40:P45" si="4">AVERAGE(P3:P39)</f>
        <v>41.344046749452147</v>
      </c>
      <c r="Q40">
        <f t="shared" ref="Q40:Q45" si="5">AVERAGE(Q3:Q39)</f>
        <v>30.998977355734116</v>
      </c>
      <c r="R40">
        <f t="shared" ref="R40:R45" si="6">AVERAGE(R3:R39)</f>
        <v>126.04477720964209</v>
      </c>
      <c r="S40">
        <f t="shared" ref="S40:S45" si="7">AVERAGE(S3:S39)</f>
        <v>88.224981738495245</v>
      </c>
      <c r="T40">
        <f t="shared" ref="T40:T45" si="8">AVERAGE(T3:T39)</f>
        <v>75.592403214024813</v>
      </c>
      <c r="U40">
        <f t="shared" ref="U40:U45" si="9">AVERAGE(U3:U39)</f>
        <v>56.682542001460909</v>
      </c>
    </row>
    <row r="41" spans="1:21" x14ac:dyDescent="0.3">
      <c r="A41" t="s">
        <v>72</v>
      </c>
      <c r="B41" t="s">
        <v>73</v>
      </c>
      <c r="C41">
        <f t="shared" ref="C41:C45" si="10">_xlfn.MODE.SNGL(C3:C40)</f>
        <v>7.62</v>
      </c>
      <c r="D41">
        <v>80</v>
      </c>
      <c r="E41" t="str">
        <f t="shared" si="0"/>
        <v>High (45+)</v>
      </c>
      <c r="F41">
        <v>1</v>
      </c>
      <c r="G41">
        <f t="shared" ref="G41:G45" si="11">AVERAGE(G3:G40)</f>
        <v>403.64612188365646</v>
      </c>
      <c r="H41">
        <f t="shared" ref="H41:H45" si="12">AVERAGE(H3:H40)</f>
        <v>615.23898465487684</v>
      </c>
      <c r="I41">
        <v>0.75</v>
      </c>
      <c r="J41">
        <v>3</v>
      </c>
      <c r="K41">
        <v>1</v>
      </c>
      <c r="L41">
        <v>107</v>
      </c>
      <c r="M41" t="s">
        <v>58</v>
      </c>
      <c r="N41">
        <f t="shared" si="2"/>
        <v>69.235997867845938</v>
      </c>
      <c r="O41">
        <f t="shared" si="3"/>
        <v>48.676427852249617</v>
      </c>
      <c r="P41">
        <f t="shared" si="4"/>
        <v>41.666858823761672</v>
      </c>
      <c r="Q41">
        <f t="shared" si="5"/>
        <v>31.242192959943136</v>
      </c>
      <c r="R41">
        <f t="shared" si="6"/>
        <v>126.3405819990919</v>
      </c>
      <c r="S41">
        <f t="shared" si="7"/>
        <v>88.431062326022143</v>
      </c>
      <c r="T41">
        <f t="shared" si="8"/>
        <v>75.770576273863313</v>
      </c>
      <c r="U41">
        <f t="shared" si="9"/>
        <v>56.814502596094997</v>
      </c>
    </row>
    <row r="42" spans="1:21" x14ac:dyDescent="0.3">
      <c r="A42" t="s">
        <v>74</v>
      </c>
      <c r="B42" t="s">
        <v>73</v>
      </c>
      <c r="C42">
        <f t="shared" si="10"/>
        <v>7.62</v>
      </c>
      <c r="D42">
        <v>60</v>
      </c>
      <c r="E42" t="str">
        <f t="shared" si="0"/>
        <v>High (45+)</v>
      </c>
      <c r="F42">
        <v>1</v>
      </c>
      <c r="G42">
        <f t="shared" si="11"/>
        <v>403.74207245954216</v>
      </c>
      <c r="H42">
        <f t="shared" si="12"/>
        <v>612.74527372474199</v>
      </c>
      <c r="I42">
        <v>0.75</v>
      </c>
      <c r="J42">
        <v>3</v>
      </c>
      <c r="K42">
        <v>2</v>
      </c>
      <c r="L42">
        <v>80</v>
      </c>
      <c r="M42" t="s">
        <v>58</v>
      </c>
      <c r="N42">
        <f t="shared" si="2"/>
        <v>69.863997810220155</v>
      </c>
      <c r="O42">
        <f t="shared" si="3"/>
        <v>49.102817794202309</v>
      </c>
      <c r="P42">
        <f t="shared" si="4"/>
        <v>42.030827981160634</v>
      </c>
      <c r="Q42">
        <f t="shared" si="5"/>
        <v>31.516306283184853</v>
      </c>
      <c r="R42">
        <f t="shared" si="6"/>
        <v>126.77140853960788</v>
      </c>
      <c r="S42">
        <f t="shared" si="7"/>
        <v>88.731901848347064</v>
      </c>
      <c r="T42">
        <f t="shared" si="8"/>
        <v>76.02924049748124</v>
      </c>
      <c r="U42">
        <f t="shared" si="9"/>
        <v>57.006786450043499</v>
      </c>
    </row>
    <row r="43" spans="1:21" x14ac:dyDescent="0.3">
      <c r="A43" t="s">
        <v>75</v>
      </c>
      <c r="B43" t="s">
        <v>73</v>
      </c>
      <c r="C43">
        <f t="shared" si="10"/>
        <v>7.62</v>
      </c>
      <c r="D43">
        <v>60</v>
      </c>
      <c r="E43" t="str">
        <f t="shared" si="0"/>
        <v>High (45+)</v>
      </c>
      <c r="F43">
        <v>1</v>
      </c>
      <c r="G43">
        <f t="shared" si="11"/>
        <v>403.84054805058275</v>
      </c>
      <c r="H43">
        <f t="shared" si="12"/>
        <v>610.05435987539306</v>
      </c>
      <c r="I43">
        <v>0.75</v>
      </c>
      <c r="J43">
        <v>3</v>
      </c>
      <c r="K43">
        <v>2</v>
      </c>
      <c r="L43">
        <v>80</v>
      </c>
      <c r="M43" t="s">
        <v>58</v>
      </c>
      <c r="N43">
        <f t="shared" si="2"/>
        <v>70.427889642928818</v>
      </c>
      <c r="O43">
        <f t="shared" si="3"/>
        <v>49.502893950802374</v>
      </c>
      <c r="P43">
        <f t="shared" si="4"/>
        <v>42.372201710381191</v>
      </c>
      <c r="Q43">
        <f t="shared" si="5"/>
        <v>31.773503750297955</v>
      </c>
      <c r="R43">
        <f t="shared" si="6"/>
        <v>127.08685201365134</v>
      </c>
      <c r="S43">
        <f t="shared" si="7"/>
        <v>88.951682979383492</v>
      </c>
      <c r="T43">
        <f t="shared" si="8"/>
        <v>76.219219970386135</v>
      </c>
      <c r="U43">
        <f t="shared" si="9"/>
        <v>57.147510408152776</v>
      </c>
    </row>
    <row r="44" spans="1:21" x14ac:dyDescent="0.3">
      <c r="A44" t="s">
        <v>76</v>
      </c>
      <c r="B44" t="s">
        <v>73</v>
      </c>
      <c r="C44">
        <f t="shared" si="10"/>
        <v>7.62</v>
      </c>
      <c r="D44">
        <v>60</v>
      </c>
      <c r="E44" t="str">
        <f t="shared" si="0"/>
        <v>High (45+)</v>
      </c>
      <c r="F44">
        <v>1</v>
      </c>
      <c r="G44">
        <f t="shared" si="11"/>
        <v>401.31003615717702</v>
      </c>
      <c r="H44">
        <f t="shared" si="12"/>
        <v>607.29263250369297</v>
      </c>
      <c r="I44">
        <v>0.75</v>
      </c>
      <c r="J44">
        <v>3</v>
      </c>
      <c r="K44">
        <v>2</v>
      </c>
      <c r="L44">
        <v>80</v>
      </c>
      <c r="M44" t="s">
        <v>58</v>
      </c>
      <c r="N44">
        <f t="shared" si="2"/>
        <v>71.223238011656619</v>
      </c>
      <c r="O44">
        <f t="shared" si="3"/>
        <v>50.027296490013256</v>
      </c>
      <c r="P44">
        <f t="shared" si="4"/>
        <v>42.820099053905011</v>
      </c>
      <c r="Q44">
        <f t="shared" si="5"/>
        <v>32.110625473278986</v>
      </c>
      <c r="R44">
        <f t="shared" si="6"/>
        <v>127.79190206807431</v>
      </c>
      <c r="S44">
        <f t="shared" si="7"/>
        <v>89.444971708556011</v>
      </c>
      <c r="T44">
        <f t="shared" si="8"/>
        <v>76.641361050666859</v>
      </c>
      <c r="U44">
        <f t="shared" si="9"/>
        <v>57.465010689454211</v>
      </c>
    </row>
    <row r="45" spans="1:21" x14ac:dyDescent="0.3">
      <c r="A45" t="s">
        <v>77</v>
      </c>
      <c r="B45" t="s">
        <v>73</v>
      </c>
      <c r="C45">
        <f t="shared" si="10"/>
        <v>7.62</v>
      </c>
      <c r="D45">
        <v>18</v>
      </c>
      <c r="E45" t="str">
        <f t="shared" si="0"/>
        <v>Low (0-30)</v>
      </c>
      <c r="F45">
        <v>1</v>
      </c>
      <c r="G45">
        <f t="shared" si="11"/>
        <v>396.08135289815539</v>
      </c>
      <c r="H45">
        <f t="shared" si="12"/>
        <v>600.11612283273746</v>
      </c>
      <c r="I45">
        <v>0.33</v>
      </c>
      <c r="J45">
        <v>10</v>
      </c>
      <c r="K45">
        <v>4</v>
      </c>
      <c r="L45">
        <v>55</v>
      </c>
      <c r="M45" t="s">
        <v>58</v>
      </c>
      <c r="N45">
        <f t="shared" si="2"/>
        <v>72.040082282241926</v>
      </c>
      <c r="O45">
        <f t="shared" si="3"/>
        <v>50.565872070824412</v>
      </c>
      <c r="P45">
        <f t="shared" si="4"/>
        <v>43.280101731037576</v>
      </c>
      <c r="Q45">
        <f t="shared" si="5"/>
        <v>32.456858594178421</v>
      </c>
      <c r="R45">
        <f t="shared" si="6"/>
        <v>128.51600752937367</v>
      </c>
      <c r="S45">
        <f t="shared" si="7"/>
        <v>89.951592565544018</v>
      </c>
      <c r="T45">
        <f t="shared" si="8"/>
        <v>77.074911349333533</v>
      </c>
      <c r="U45">
        <f t="shared" si="9"/>
        <v>57.791092059439457</v>
      </c>
    </row>
  </sheetData>
  <autoFilter ref="A1:U45" xr:uid="{A81F12B3-87B4-4AE3-B904-6A617D644E4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1FDEB-200A-419E-BF23-ECF0FE9899BA}">
  <dimension ref="A5:AL16"/>
  <sheetViews>
    <sheetView topLeftCell="AG1" workbookViewId="0">
      <selection activeCell="AS14" sqref="AS14"/>
    </sheetView>
  </sheetViews>
  <sheetFormatPr defaultRowHeight="14.4" x14ac:dyDescent="0.3"/>
  <cols>
    <col min="1" max="1" width="21.44140625" style="1" bestFit="1" customWidth="1"/>
    <col min="2" max="2" width="20.44140625" style="1" bestFit="1" customWidth="1"/>
    <col min="3" max="3" width="5" style="1" bestFit="1" customWidth="1"/>
    <col min="4" max="4" width="7.33203125" style="1" customWidth="1"/>
    <col min="5" max="5" width="6.6640625" style="5" customWidth="1"/>
    <col min="6" max="6" width="21.44140625" style="1" bestFit="1" customWidth="1"/>
    <col min="7" max="7" width="15.5546875" style="1" bestFit="1" customWidth="1"/>
    <col min="8" max="10" width="5" style="1" bestFit="1" customWidth="1"/>
    <col min="11" max="11" width="2" style="1" bestFit="1" customWidth="1"/>
    <col min="12" max="12" width="3" style="1" bestFit="1" customWidth="1"/>
    <col min="13" max="13" width="10.5546875" style="1" customWidth="1"/>
    <col min="14" max="14" width="5.21875" style="1" customWidth="1"/>
    <col min="15" max="15" width="8.88671875" style="5"/>
    <col min="16" max="16" width="21.44140625" style="1" bestFit="1" customWidth="1"/>
    <col min="17" max="17" width="20.5546875" style="1" bestFit="1" customWidth="1"/>
    <col min="18" max="18" width="16.6640625" style="1" bestFit="1" customWidth="1"/>
    <col min="19" max="19" width="4" style="1" bestFit="1" customWidth="1"/>
    <col min="20" max="20" width="3.77734375" style="1" customWidth="1"/>
    <col min="21" max="21" width="4.44140625" style="1" customWidth="1"/>
    <col min="22" max="22" width="7" style="5" customWidth="1"/>
    <col min="23" max="23" width="21.44140625" style="1" bestFit="1" customWidth="1"/>
    <col min="24" max="24" width="15.5546875" style="1" bestFit="1" customWidth="1"/>
    <col min="25" max="25" width="6.109375" style="1" bestFit="1" customWidth="1"/>
    <col min="26" max="26" width="15.77734375" style="1" bestFit="1" customWidth="1"/>
    <col min="27" max="27" width="21.109375" style="1" bestFit="1" customWidth="1"/>
    <col min="28" max="28" width="11.33203125" style="1" bestFit="1" customWidth="1"/>
    <col min="29" max="29" width="10.5546875" style="1" bestFit="1" customWidth="1"/>
    <col min="30" max="30" width="7.5546875" style="1" customWidth="1"/>
    <col min="31" max="31" width="7.44140625" style="5" customWidth="1"/>
    <col min="32" max="32" width="21.44140625" style="1" bestFit="1" customWidth="1"/>
    <col min="33" max="33" width="26.44140625" style="1" bestFit="1" customWidth="1"/>
    <col min="34" max="34" width="26.109375" style="1" bestFit="1" customWidth="1"/>
    <col min="35" max="35" width="8.6640625" style="1" customWidth="1"/>
    <col min="36" max="36" width="8.88671875" style="5"/>
    <col min="37" max="37" width="13.6640625" style="1" bestFit="1" customWidth="1"/>
    <col min="38" max="38" width="20.44140625" style="1" bestFit="1" customWidth="1"/>
    <col min="39" max="40" width="3" style="1" bestFit="1" customWidth="1"/>
    <col min="41" max="42" width="4" style="1" bestFit="1" customWidth="1"/>
    <col min="43" max="43" width="12" style="1" bestFit="1" customWidth="1"/>
    <col min="44" max="44" width="4" style="1" bestFit="1" customWidth="1"/>
    <col min="45" max="49" width="12" style="1" bestFit="1" customWidth="1"/>
    <col min="50" max="54" width="4" style="1" bestFit="1" customWidth="1"/>
    <col min="55" max="55" width="10.5546875" style="1" bestFit="1" customWidth="1"/>
    <col min="56" max="16384" width="8.88671875" style="1"/>
  </cols>
  <sheetData>
    <row r="5" spans="1:38" x14ac:dyDescent="0.3">
      <c r="A5" s="2" t="s">
        <v>78</v>
      </c>
      <c r="B5" t="s">
        <v>80</v>
      </c>
      <c r="F5" s="2" t="s">
        <v>80</v>
      </c>
      <c r="G5" s="2" t="s">
        <v>81</v>
      </c>
      <c r="H5"/>
      <c r="I5"/>
      <c r="J5"/>
      <c r="K5"/>
      <c r="L5"/>
      <c r="M5"/>
      <c r="P5" s="2" t="s">
        <v>78</v>
      </c>
      <c r="Q5" t="s">
        <v>83</v>
      </c>
      <c r="R5" t="s">
        <v>82</v>
      </c>
      <c r="W5" s="2" t="s">
        <v>80</v>
      </c>
      <c r="X5" s="2" t="s">
        <v>81</v>
      </c>
      <c r="Y5"/>
      <c r="Z5"/>
      <c r="AA5"/>
      <c r="AB5"/>
      <c r="AC5"/>
      <c r="AF5" s="2" t="s">
        <v>78</v>
      </c>
      <c r="AG5" t="s">
        <v>84</v>
      </c>
      <c r="AH5" t="s">
        <v>85</v>
      </c>
      <c r="AK5" s="2" t="s">
        <v>78</v>
      </c>
      <c r="AL5" t="s">
        <v>80</v>
      </c>
    </row>
    <row r="6" spans="1:38" x14ac:dyDescent="0.3">
      <c r="A6" s="3" t="s">
        <v>21</v>
      </c>
      <c r="B6" s="4">
        <v>10</v>
      </c>
      <c r="F6" s="2" t="s">
        <v>78</v>
      </c>
      <c r="G6">
        <v>0.3</v>
      </c>
      <c r="H6">
        <v>0.45</v>
      </c>
      <c r="I6">
        <v>5.56</v>
      </c>
      <c r="J6">
        <v>7.62</v>
      </c>
      <c r="K6">
        <v>9</v>
      </c>
      <c r="L6">
        <v>12</v>
      </c>
      <c r="M6" t="s">
        <v>79</v>
      </c>
      <c r="P6" s="3" t="s">
        <v>21</v>
      </c>
      <c r="Q6" s="4">
        <v>816.5</v>
      </c>
      <c r="R6" s="4">
        <v>45.2</v>
      </c>
      <c r="W6" s="2" t="s">
        <v>78</v>
      </c>
      <c r="X6" t="s">
        <v>36</v>
      </c>
      <c r="Y6" t="s">
        <v>58</v>
      </c>
      <c r="Z6" t="s">
        <v>24</v>
      </c>
      <c r="AA6" t="s">
        <v>22</v>
      </c>
      <c r="AB6" t="s">
        <v>27</v>
      </c>
      <c r="AC6" t="s">
        <v>79</v>
      </c>
      <c r="AF6" s="3" t="s">
        <v>21</v>
      </c>
      <c r="AG6" s="4">
        <v>4</v>
      </c>
      <c r="AH6" s="4">
        <v>2</v>
      </c>
      <c r="AK6" s="3" t="s">
        <v>87</v>
      </c>
      <c r="AL6" s="4">
        <v>25</v>
      </c>
    </row>
    <row r="7" spans="1:38" x14ac:dyDescent="0.3">
      <c r="A7" s="3" t="s">
        <v>50</v>
      </c>
      <c r="B7" s="4">
        <v>6</v>
      </c>
      <c r="F7" s="3" t="s">
        <v>21</v>
      </c>
      <c r="G7" s="4"/>
      <c r="H7" s="4"/>
      <c r="I7" s="4">
        <v>6</v>
      </c>
      <c r="J7" s="4">
        <v>4</v>
      </c>
      <c r="K7" s="4"/>
      <c r="L7" s="4"/>
      <c r="M7" s="4">
        <v>10</v>
      </c>
      <c r="P7" s="3" t="s">
        <v>50</v>
      </c>
      <c r="Q7" s="4">
        <v>763</v>
      </c>
      <c r="R7" s="4">
        <v>50.833333333333336</v>
      </c>
      <c r="W7" s="3" t="s">
        <v>21</v>
      </c>
      <c r="X7" s="4"/>
      <c r="Y7" s="4"/>
      <c r="Z7" s="4">
        <v>6</v>
      </c>
      <c r="AA7" s="4">
        <v>2</v>
      </c>
      <c r="AB7" s="4">
        <v>2</v>
      </c>
      <c r="AC7" s="4">
        <v>10</v>
      </c>
      <c r="AF7" s="3" t="s">
        <v>50</v>
      </c>
      <c r="AG7" s="4">
        <v>3</v>
      </c>
      <c r="AH7" s="4">
        <v>2</v>
      </c>
      <c r="AK7" s="3" t="s">
        <v>88</v>
      </c>
      <c r="AL7" s="4">
        <v>4</v>
      </c>
    </row>
    <row r="8" spans="1:38" x14ac:dyDescent="0.3">
      <c r="A8" s="3" t="s">
        <v>35</v>
      </c>
      <c r="B8" s="4">
        <v>2</v>
      </c>
      <c r="F8" s="3" t="s">
        <v>50</v>
      </c>
      <c r="G8" s="4"/>
      <c r="H8" s="4"/>
      <c r="I8" s="4">
        <v>2</v>
      </c>
      <c r="J8" s="4">
        <v>3</v>
      </c>
      <c r="K8" s="4">
        <v>1</v>
      </c>
      <c r="L8" s="4"/>
      <c r="M8" s="4">
        <v>6</v>
      </c>
      <c r="P8" s="3" t="s">
        <v>35</v>
      </c>
      <c r="Q8" s="4">
        <v>815</v>
      </c>
      <c r="R8" s="4">
        <v>48</v>
      </c>
      <c r="W8" s="3" t="s">
        <v>50</v>
      </c>
      <c r="X8" s="4">
        <v>5</v>
      </c>
      <c r="Y8" s="4"/>
      <c r="Z8" s="4">
        <v>1</v>
      </c>
      <c r="AA8" s="4"/>
      <c r="AB8" s="4"/>
      <c r="AC8" s="4">
        <v>6</v>
      </c>
      <c r="AF8" s="3" t="s">
        <v>35</v>
      </c>
      <c r="AG8" s="4">
        <v>4</v>
      </c>
      <c r="AH8" s="4">
        <v>2</v>
      </c>
      <c r="AK8" s="3" t="s">
        <v>89</v>
      </c>
      <c r="AL8" s="4">
        <v>15</v>
      </c>
    </row>
    <row r="9" spans="1:38" x14ac:dyDescent="0.3">
      <c r="A9" s="3" t="s">
        <v>73</v>
      </c>
      <c r="B9" s="4">
        <v>5</v>
      </c>
      <c r="F9" s="3" t="s">
        <v>35</v>
      </c>
      <c r="G9" s="4"/>
      <c r="H9" s="4"/>
      <c r="I9" s="4">
        <v>1</v>
      </c>
      <c r="J9" s="4">
        <v>1</v>
      </c>
      <c r="K9" s="4"/>
      <c r="L9" s="4"/>
      <c r="M9" s="4">
        <v>2</v>
      </c>
      <c r="P9" s="3" t="s">
        <v>73</v>
      </c>
      <c r="Q9" s="4">
        <v>609.08947471828844</v>
      </c>
      <c r="R9" s="4">
        <v>55.6</v>
      </c>
      <c r="W9" s="3" t="s">
        <v>35</v>
      </c>
      <c r="X9" s="4">
        <v>2</v>
      </c>
      <c r="Y9" s="4"/>
      <c r="Z9" s="4"/>
      <c r="AA9" s="4"/>
      <c r="AB9" s="4"/>
      <c r="AC9" s="4">
        <v>2</v>
      </c>
      <c r="AF9" s="3" t="s">
        <v>73</v>
      </c>
      <c r="AG9" s="4">
        <v>4.4000000000000004</v>
      </c>
      <c r="AH9" s="4">
        <v>2.2000000000000002</v>
      </c>
      <c r="AK9" s="3" t="s">
        <v>79</v>
      </c>
      <c r="AL9" s="4">
        <v>44</v>
      </c>
    </row>
    <row r="10" spans="1:38" x14ac:dyDescent="0.3">
      <c r="A10" s="3" t="s">
        <v>71</v>
      </c>
      <c r="B10" s="4">
        <v>1</v>
      </c>
      <c r="F10" s="3" t="s">
        <v>73</v>
      </c>
      <c r="G10" s="4"/>
      <c r="H10" s="4"/>
      <c r="I10" s="4"/>
      <c r="J10" s="4">
        <v>5</v>
      </c>
      <c r="K10" s="4"/>
      <c r="L10" s="4"/>
      <c r="M10" s="4">
        <v>5</v>
      </c>
      <c r="P10" s="3" t="s">
        <v>71</v>
      </c>
      <c r="Q10" s="4">
        <v>617.79695940731597</v>
      </c>
      <c r="R10" s="4">
        <v>106</v>
      </c>
      <c r="W10" s="3" t="s">
        <v>73</v>
      </c>
      <c r="X10" s="4"/>
      <c r="Y10" s="4">
        <v>5</v>
      </c>
      <c r="Z10" s="4"/>
      <c r="AA10" s="4"/>
      <c r="AB10" s="4"/>
      <c r="AC10" s="4">
        <v>5</v>
      </c>
      <c r="AF10" s="3" t="s">
        <v>71</v>
      </c>
      <c r="AG10" s="4">
        <v>2</v>
      </c>
      <c r="AH10" s="4">
        <v>1</v>
      </c>
    </row>
    <row r="11" spans="1:38" x14ac:dyDescent="0.3">
      <c r="A11" s="3" t="s">
        <v>63</v>
      </c>
      <c r="B11" s="4">
        <v>7</v>
      </c>
      <c r="F11" s="3" t="s">
        <v>71</v>
      </c>
      <c r="G11" s="4"/>
      <c r="H11" s="4"/>
      <c r="I11" s="4"/>
      <c r="J11" s="4">
        <v>1</v>
      </c>
      <c r="K11" s="4"/>
      <c r="L11" s="4"/>
      <c r="M11" s="4">
        <v>1</v>
      </c>
      <c r="P11" s="3" t="s">
        <v>63</v>
      </c>
      <c r="Q11" s="4">
        <v>434.75492249685794</v>
      </c>
      <c r="R11" s="4">
        <v>55.857142857142854</v>
      </c>
      <c r="W11" s="3" t="s">
        <v>71</v>
      </c>
      <c r="X11" s="4"/>
      <c r="Y11" s="4">
        <v>1</v>
      </c>
      <c r="Z11" s="4"/>
      <c r="AA11" s="4"/>
      <c r="AB11" s="4"/>
      <c r="AC11" s="4">
        <v>1</v>
      </c>
      <c r="AF11" s="3" t="s">
        <v>63</v>
      </c>
      <c r="AG11" s="4">
        <v>5.1428571428571432</v>
      </c>
      <c r="AH11" s="4">
        <v>2.7142857142857144</v>
      </c>
    </row>
    <row r="12" spans="1:38" x14ac:dyDescent="0.3">
      <c r="A12" s="3" t="s">
        <v>46</v>
      </c>
      <c r="B12" s="4">
        <v>3</v>
      </c>
      <c r="F12" s="3" t="s">
        <v>63</v>
      </c>
      <c r="G12" s="4"/>
      <c r="H12" s="4">
        <v>2</v>
      </c>
      <c r="I12" s="4"/>
      <c r="J12" s="4">
        <v>1</v>
      </c>
      <c r="K12" s="4">
        <v>3</v>
      </c>
      <c r="L12" s="4">
        <v>1</v>
      </c>
      <c r="M12" s="4">
        <v>7</v>
      </c>
      <c r="P12" s="3" t="s">
        <v>46</v>
      </c>
      <c r="Q12" s="4">
        <v>360</v>
      </c>
      <c r="R12" s="4">
        <v>210</v>
      </c>
      <c r="W12" s="3" t="s">
        <v>63</v>
      </c>
      <c r="X12" s="4">
        <v>7</v>
      </c>
      <c r="Y12" s="4"/>
      <c r="Z12" s="4"/>
      <c r="AA12" s="4"/>
      <c r="AB12" s="4"/>
      <c r="AC12" s="4">
        <v>7</v>
      </c>
      <c r="AF12" s="3" t="s">
        <v>46</v>
      </c>
      <c r="AG12" s="4">
        <v>1</v>
      </c>
      <c r="AH12" s="4">
        <v>1</v>
      </c>
    </row>
    <row r="13" spans="1:38" x14ac:dyDescent="0.3">
      <c r="A13" s="3" t="s">
        <v>57</v>
      </c>
      <c r="B13" s="4">
        <v>4</v>
      </c>
      <c r="F13" s="3" t="s">
        <v>46</v>
      </c>
      <c r="G13" s="4"/>
      <c r="H13" s="4"/>
      <c r="I13" s="4"/>
      <c r="J13" s="4"/>
      <c r="K13" s="4"/>
      <c r="L13" s="4">
        <v>3</v>
      </c>
      <c r="M13" s="4">
        <v>3</v>
      </c>
      <c r="P13" s="3" t="s">
        <v>57</v>
      </c>
      <c r="Q13" s="4">
        <v>792.5</v>
      </c>
      <c r="R13" s="4">
        <v>81.25</v>
      </c>
      <c r="W13" s="3" t="s">
        <v>46</v>
      </c>
      <c r="X13" s="4">
        <v>3</v>
      </c>
      <c r="Y13" s="4"/>
      <c r="Z13" s="4"/>
      <c r="AA13" s="4"/>
      <c r="AB13" s="4"/>
      <c r="AC13" s="4">
        <v>3</v>
      </c>
      <c r="AF13" s="3" t="s">
        <v>57</v>
      </c>
      <c r="AG13" s="4">
        <v>2</v>
      </c>
      <c r="AH13" s="4">
        <v>1.25</v>
      </c>
    </row>
    <row r="14" spans="1:38" x14ac:dyDescent="0.3">
      <c r="A14" s="3" t="s">
        <v>39</v>
      </c>
      <c r="B14" s="4">
        <v>6</v>
      </c>
      <c r="F14" s="3" t="s">
        <v>57</v>
      </c>
      <c r="G14" s="4">
        <v>1</v>
      </c>
      <c r="H14" s="4">
        <v>1</v>
      </c>
      <c r="I14" s="4"/>
      <c r="J14" s="4">
        <v>2</v>
      </c>
      <c r="K14" s="4"/>
      <c r="L14" s="4"/>
      <c r="M14" s="4">
        <v>4</v>
      </c>
      <c r="P14" s="3" t="s">
        <v>39</v>
      </c>
      <c r="Q14" s="4">
        <v>301.66666666666669</v>
      </c>
      <c r="R14" s="4">
        <v>34</v>
      </c>
      <c r="W14" s="3" t="s">
        <v>57</v>
      </c>
      <c r="X14" s="4"/>
      <c r="Y14" s="4">
        <v>4</v>
      </c>
      <c r="Z14" s="4"/>
      <c r="AA14" s="4"/>
      <c r="AB14" s="4"/>
      <c r="AC14" s="4">
        <v>4</v>
      </c>
      <c r="AF14" s="3" t="s">
        <v>39</v>
      </c>
      <c r="AG14" s="4">
        <v>5.333333333333333</v>
      </c>
      <c r="AH14" s="4">
        <v>3.1666666666666665</v>
      </c>
    </row>
    <row r="15" spans="1:38" x14ac:dyDescent="0.3">
      <c r="A15" s="3" t="s">
        <v>79</v>
      </c>
      <c r="B15" s="4">
        <v>44</v>
      </c>
      <c r="F15" s="3" t="s">
        <v>39</v>
      </c>
      <c r="G15" s="4"/>
      <c r="H15" s="4">
        <v>2</v>
      </c>
      <c r="I15" s="4"/>
      <c r="J15" s="4"/>
      <c r="K15" s="4">
        <v>4</v>
      </c>
      <c r="L15" s="4"/>
      <c r="M15" s="4">
        <v>6</v>
      </c>
      <c r="P15" s="3" t="s">
        <v>79</v>
      </c>
      <c r="Q15" s="4">
        <v>616.80747251083551</v>
      </c>
      <c r="R15" s="4">
        <v>63.340909090909093</v>
      </c>
      <c r="W15" s="3" t="s">
        <v>39</v>
      </c>
      <c r="X15" s="4"/>
      <c r="Y15" s="4"/>
      <c r="Z15" s="4">
        <v>3</v>
      </c>
      <c r="AA15" s="4">
        <v>3</v>
      </c>
      <c r="AB15" s="4"/>
      <c r="AC15" s="4">
        <v>6</v>
      </c>
      <c r="AF15" s="3" t="s">
        <v>79</v>
      </c>
      <c r="AG15" s="4">
        <v>3.8409090909090908</v>
      </c>
      <c r="AH15" s="4">
        <v>2.1363636363636362</v>
      </c>
    </row>
    <row r="16" spans="1:38" x14ac:dyDescent="0.3">
      <c r="F16" s="3" t="s">
        <v>79</v>
      </c>
      <c r="G16" s="4">
        <v>1</v>
      </c>
      <c r="H16" s="4">
        <v>5</v>
      </c>
      <c r="I16" s="4">
        <v>9</v>
      </c>
      <c r="J16" s="4">
        <v>17</v>
      </c>
      <c r="K16" s="4">
        <v>8</v>
      </c>
      <c r="L16" s="4">
        <v>4</v>
      </c>
      <c r="M16" s="4">
        <v>44</v>
      </c>
      <c r="W16" s="3" t="s">
        <v>79</v>
      </c>
      <c r="X16" s="4">
        <v>17</v>
      </c>
      <c r="Y16" s="4">
        <v>10</v>
      </c>
      <c r="Z16" s="4">
        <v>10</v>
      </c>
      <c r="AA16" s="4">
        <v>5</v>
      </c>
      <c r="AB16" s="4">
        <v>2</v>
      </c>
      <c r="AC16" s="4">
        <v>44</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75E86-F767-4D20-BB61-DC00EF352AD6}">
  <dimension ref="A1"/>
  <sheetViews>
    <sheetView tabSelected="1" zoomScaleNormal="100" workbookViewId="0">
      <selection activeCell="W31" sqref="W31"/>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pubg-weapon-stats</vt:lpstr>
      <vt:lpstr>Pivot Tables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Malak Ismail</dc:creator>
  <cp:lastModifiedBy>Malak Ismail</cp:lastModifiedBy>
  <dcterms:created xsi:type="dcterms:W3CDTF">2025-01-19T22:16:17Z</dcterms:created>
  <dcterms:modified xsi:type="dcterms:W3CDTF">2025-01-19T23:51:29Z</dcterms:modified>
</cp:coreProperties>
</file>