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P-PC\OneDrive\Desktop\Meat Processing\"/>
    </mc:Choice>
  </mc:AlternateContent>
  <bookViews>
    <workbookView xWindow="-105" yWindow="-105" windowWidth="19425" windowHeight="10305"/>
  </bookViews>
  <sheets>
    <sheet name="For PO (101623)" sheetId="3" r:id="rId1"/>
  </sheets>
  <definedNames>
    <definedName name="_xlnm.Print_Titles" localSheetId="0">'For PO (101623)'!$1:$6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3" l="1"/>
  <c r="L53" i="3" l="1"/>
  <c r="L52" i="3"/>
  <c r="L48" i="3"/>
  <c r="L47" i="3"/>
  <c r="L49" i="3"/>
  <c r="K46" i="3"/>
  <c r="L46" i="3" s="1"/>
  <c r="K45" i="3"/>
  <c r="L45" i="3" s="1"/>
  <c r="L37" i="3"/>
  <c r="L33" i="3"/>
  <c r="L31" i="3"/>
  <c r="L30" i="3"/>
  <c r="L29" i="3"/>
  <c r="L24" i="3"/>
  <c r="L19" i="3"/>
  <c r="L36" i="3"/>
  <c r="L35" i="3"/>
  <c r="L34" i="3"/>
  <c r="L32" i="3"/>
  <c r="L28" i="3"/>
  <c r="L27" i="3"/>
  <c r="L26" i="3"/>
  <c r="L25" i="3"/>
  <c r="L23" i="3"/>
  <c r="L22" i="3"/>
  <c r="L21" i="3"/>
  <c r="K19" i="3"/>
  <c r="K53" i="3"/>
  <c r="K52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L20" i="3"/>
  <c r="F53" i="3"/>
  <c r="F52" i="3"/>
  <c r="F49" i="3"/>
  <c r="F48" i="3"/>
  <c r="F47" i="3"/>
  <c r="F46" i="3"/>
  <c r="F45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</calcChain>
</file>

<file path=xl/sharedStrings.xml><?xml version="1.0" encoding="utf-8"?>
<sst xmlns="http://schemas.openxmlformats.org/spreadsheetml/2006/main" count="167" uniqueCount="93">
  <si>
    <t>Euro Color Alpin</t>
  </si>
  <si>
    <t>Top Flavor A</t>
  </si>
  <si>
    <t>Euro Wiener Spice</t>
  </si>
  <si>
    <t>PB-JV</t>
  </si>
  <si>
    <t>Cureasia 500</t>
  </si>
  <si>
    <t>Euro Superknack</t>
  </si>
  <si>
    <t>Superfest</t>
  </si>
  <si>
    <t>Smokestream 10 U</t>
  </si>
  <si>
    <t>Smokestream 10 PU</t>
  </si>
  <si>
    <t>Top Nutmeg Flavour</t>
  </si>
  <si>
    <t>UPDATED</t>
  </si>
  <si>
    <t>SUPPLIER</t>
  </si>
  <si>
    <t>UNIT</t>
  </si>
  <si>
    <t>QTY</t>
  </si>
  <si>
    <t>I. MS (Meat System)</t>
  </si>
  <si>
    <t>MDM-Chicken</t>
  </si>
  <si>
    <t>FS COMMI</t>
  </si>
  <si>
    <t>II. MFE (Meat Filler/Extender)</t>
  </si>
  <si>
    <t>ISP (Isolated Soy Protein)</t>
  </si>
  <si>
    <t>Skimmed Milk Powder</t>
  </si>
  <si>
    <t>REPACKING</t>
  </si>
  <si>
    <t>Starch-Corn</t>
  </si>
  <si>
    <t>CDC</t>
  </si>
  <si>
    <t>TVP (Textured Vegetable Protein)</t>
  </si>
  <si>
    <t>VERSA GROUP</t>
  </si>
  <si>
    <t>IV. SSA (Spices, Seasonings &amp; Additives)</t>
  </si>
  <si>
    <t>KSCAT</t>
  </si>
  <si>
    <t>Salt-Curing</t>
  </si>
  <si>
    <t>Salt-Refined Iodized</t>
  </si>
  <si>
    <t>Sodium Erythorbate</t>
  </si>
  <si>
    <t>Sugar-Refined</t>
  </si>
  <si>
    <t>REMARKS</t>
  </si>
  <si>
    <t>MARCELA FARMS, INC. - MEAT PROCESSING PLANT</t>
  </si>
  <si>
    <t>Initial Run PO</t>
  </si>
  <si>
    <t>PORK-Fat, Back</t>
  </si>
  <si>
    <t>PORK-Belly, skinless/fat-on/deboned</t>
  </si>
  <si>
    <t>PORK-Shoulder skinless/Fat-on</t>
  </si>
  <si>
    <t>Dwight</t>
  </si>
  <si>
    <t>SH&amp;MCP 2</t>
  </si>
  <si>
    <t>ITEM</t>
  </si>
  <si>
    <t>VI. OTHERS</t>
  </si>
  <si>
    <t>Euro HTW</t>
  </si>
  <si>
    <t>Fresh Safe K</t>
  </si>
  <si>
    <t>Sugar-Brown</t>
  </si>
  <si>
    <t>SS 1,FW 140mm,st 90mm,clear,600m,reel</t>
  </si>
  <si>
    <t>SS 1,FW 180mm,st 90mm,clear,600m,reel  600m/roll/ctn=1,200m/ctn</t>
  </si>
  <si>
    <t>Smoke Flavour (113108)</t>
  </si>
  <si>
    <t>Euro Lume Red</t>
  </si>
  <si>
    <t>Euro Wiener Excellent</t>
  </si>
  <si>
    <t>HW Euro ZalPhos</t>
  </si>
  <si>
    <t>Euro Frankfurter Eco</t>
  </si>
  <si>
    <t>Euro Frankfurter PH</t>
  </si>
  <si>
    <t>Smoke Flavour</t>
  </si>
  <si>
    <t>Top Arom Skimmed Milk</t>
  </si>
  <si>
    <r>
      <t xml:space="preserve">Ultra Peel </t>
    </r>
    <r>
      <rPr>
        <b/>
        <sz val="10"/>
        <color rgb="FFFF0000"/>
        <rFont val="Calibri"/>
        <family val="2"/>
        <scheme val="minor"/>
      </rPr>
      <t xml:space="preserve">16/95 </t>
    </r>
    <r>
      <rPr>
        <sz val="10"/>
        <rFont val="Calibri"/>
        <family val="2"/>
        <scheme val="minor"/>
      </rPr>
      <t>ft,CE,transredcolor,ctn 1ctn, 6caddies,300 sticks, 8700m</t>
    </r>
  </si>
  <si>
    <r>
      <t xml:space="preserve">Ultra Peel </t>
    </r>
    <r>
      <rPr>
        <b/>
        <sz val="10"/>
        <color rgb="FFFF0000"/>
        <rFont val="Calibri"/>
        <family val="2"/>
        <scheme val="minor"/>
      </rPr>
      <t xml:space="preserve">25/95 </t>
    </r>
    <r>
      <rPr>
        <sz val="10"/>
        <rFont val="Calibri"/>
        <family val="2"/>
        <scheme val="minor"/>
      </rPr>
      <t>ft,CE,transredcolor,ctn 1ctn, 6caddies,300 sticks, 8700m</t>
    </r>
  </si>
  <si>
    <t>118407B</t>
  </si>
  <si>
    <t>112265B</t>
  </si>
  <si>
    <t>00507</t>
  </si>
  <si>
    <t>00509</t>
  </si>
  <si>
    <t>00088</t>
  </si>
  <si>
    <t>118404B</t>
  </si>
  <si>
    <t>116888B</t>
  </si>
  <si>
    <t>119909B</t>
  </si>
  <si>
    <t>00385</t>
  </si>
  <si>
    <t>00386</t>
  </si>
  <si>
    <t>00565</t>
  </si>
  <si>
    <t>00564</t>
  </si>
  <si>
    <t>SECONDARY</t>
  </si>
  <si>
    <t>PACKING</t>
  </si>
  <si>
    <t>ctn</t>
  </si>
  <si>
    <t>QTY (ctn,bag)</t>
  </si>
  <si>
    <t>caddy</t>
  </si>
  <si>
    <t xml:space="preserve"> </t>
  </si>
  <si>
    <t>ITEM CODE / BRAND</t>
  </si>
  <si>
    <t>c/o M' Ter</t>
  </si>
  <si>
    <t>Super Fit</t>
  </si>
  <si>
    <t>115744B</t>
  </si>
  <si>
    <t>V. CASING, CLIPS &amp; PACKAGING</t>
  </si>
  <si>
    <t>00034</t>
  </si>
  <si>
    <t>S740 Clips XS-HEA (4700 pcs)</t>
  </si>
  <si>
    <t>PRIMARY</t>
  </si>
  <si>
    <t>kg/ctn</t>
  </si>
  <si>
    <t>kg/pck</t>
  </si>
  <si>
    <t>kg/can</t>
  </si>
  <si>
    <t>kg/bag</t>
  </si>
  <si>
    <t>UNIT COST (Php)</t>
  </si>
  <si>
    <t>TOTAL COST</t>
  </si>
  <si>
    <t>UNIT COST PER KG</t>
  </si>
  <si>
    <t># OF PACKS</t>
  </si>
  <si>
    <t>pc</t>
  </si>
  <si>
    <t>roll</t>
  </si>
  <si>
    <t>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</si>
</sst>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mm/dd/yy;@"/>
    <numFmt numFmtId="167" formatCode="_(* #,##0.000_);_(* \(#,##0.000\);_(* &quot;-&quot;??_);_(@_)"/>
    <numFmt numFmtId="168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8" xfId="0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2" fontId="4" fillId="0" borderId="13" xfId="0" applyNumberFormat="1" applyFont="1" applyFill="1" applyBorder="1" applyAlignment="1">
      <alignment horizontal="left" vertical="center"/>
    </xf>
    <xf numFmtId="2" fontId="4" fillId="0" borderId="14" xfId="0" applyNumberFormat="1" applyFont="1" applyFill="1" applyBorder="1" applyAlignment="1">
      <alignment horizontal="left" vertical="center"/>
    </xf>
    <xf numFmtId="2" fontId="5" fillId="3" borderId="13" xfId="0" applyNumberFormat="1" applyFont="1" applyFill="1" applyBorder="1" applyAlignment="1">
      <alignment horizontal="left" vertical="center"/>
    </xf>
    <xf numFmtId="2" fontId="5" fillId="3" borderId="14" xfId="0" applyNumberFormat="1" applyFont="1" applyFill="1" applyBorder="1" applyAlignment="1">
      <alignment horizontal="left" vertical="center"/>
    </xf>
    <xf numFmtId="2" fontId="4" fillId="0" borderId="13" xfId="0" quotePrefix="1" applyNumberFormat="1" applyFont="1" applyFill="1" applyBorder="1" applyAlignment="1">
      <alignment horizontal="left" vertical="center"/>
    </xf>
    <xf numFmtId="2" fontId="4" fillId="0" borderId="14" xfId="0" quotePrefix="1" applyNumberFormat="1" applyFont="1" applyFill="1" applyBorder="1" applyAlignment="1">
      <alignment horizontal="left" vertical="center"/>
    </xf>
    <xf numFmtId="2" fontId="4" fillId="3" borderId="13" xfId="0" applyNumberFormat="1" applyFont="1" applyFill="1" applyBorder="1" applyAlignment="1">
      <alignment horizontal="left" vertical="center"/>
    </xf>
    <xf numFmtId="2" fontId="4" fillId="3" borderId="14" xfId="0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19" xfId="0" quotePrefix="1" applyFont="1" applyFill="1" applyBorder="1" applyAlignment="1">
      <alignment horizontal="left" vertical="center"/>
    </xf>
    <xf numFmtId="0" fontId="4" fillId="2" borderId="13" xfId="0" quotePrefix="1" applyFont="1" applyFill="1" applyBorder="1" applyAlignment="1">
      <alignment horizontal="left" vertical="center"/>
    </xf>
    <xf numFmtId="167" fontId="5" fillId="3" borderId="10" xfId="1" applyNumberFormat="1" applyFont="1" applyFill="1" applyBorder="1" applyAlignment="1">
      <alignment horizontal="left" vertical="center"/>
    </xf>
    <xf numFmtId="167" fontId="4" fillId="0" borderId="13" xfId="1" applyNumberFormat="1" applyFont="1" applyFill="1" applyBorder="1" applyAlignment="1">
      <alignment horizontal="left" vertical="center"/>
    </xf>
    <xf numFmtId="167" fontId="5" fillId="3" borderId="1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43" fontId="3" fillId="0" borderId="0" xfId="1" applyNumberFormat="1" applyFont="1"/>
    <xf numFmtId="43" fontId="4" fillId="2" borderId="7" xfId="1" applyNumberFormat="1" applyFont="1" applyFill="1" applyBorder="1" applyAlignment="1">
      <alignment horizontal="center"/>
    </xf>
    <xf numFmtId="43" fontId="5" fillId="3" borderId="10" xfId="1" applyNumberFormat="1" applyFont="1" applyFill="1" applyBorder="1" applyAlignment="1">
      <alignment horizontal="left" vertical="center"/>
    </xf>
    <xf numFmtId="43" fontId="4" fillId="0" borderId="13" xfId="1" applyNumberFormat="1" applyFont="1" applyFill="1" applyBorder="1" applyAlignment="1">
      <alignment horizontal="left" vertical="center"/>
    </xf>
    <xf numFmtId="43" fontId="5" fillId="3" borderId="13" xfId="1" applyNumberFormat="1" applyFont="1" applyFill="1" applyBorder="1" applyAlignment="1">
      <alignment horizontal="left" vertical="center"/>
    </xf>
    <xf numFmtId="43" fontId="4" fillId="0" borderId="13" xfId="1" quotePrefix="1" applyNumberFormat="1" applyFont="1" applyFill="1" applyBorder="1" applyAlignment="1">
      <alignment horizontal="left" vertical="center"/>
    </xf>
    <xf numFmtId="43" fontId="4" fillId="3" borderId="13" xfId="1" applyNumberFormat="1" applyFont="1" applyFill="1" applyBorder="1" applyAlignment="1">
      <alignment horizontal="left" vertical="center"/>
    </xf>
    <xf numFmtId="43" fontId="4" fillId="0" borderId="19" xfId="1" applyNumberFormat="1" applyFont="1" applyFill="1" applyBorder="1" applyAlignment="1">
      <alignment horizontal="left" vertical="center"/>
    </xf>
    <xf numFmtId="43" fontId="4" fillId="2" borderId="16" xfId="1" applyNumberFormat="1" applyFont="1" applyFill="1" applyBorder="1" applyAlignment="1">
      <alignment horizontal="left" vertical="center"/>
    </xf>
    <xf numFmtId="43" fontId="4" fillId="2" borderId="0" xfId="1" applyNumberFormat="1" applyFont="1" applyFill="1" applyAlignment="1">
      <alignment horizontal="left" vertical="center"/>
    </xf>
    <xf numFmtId="164" fontId="4" fillId="0" borderId="13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168" fontId="5" fillId="3" borderId="13" xfId="1" applyNumberFormat="1" applyFont="1" applyFill="1" applyBorder="1" applyAlignment="1">
      <alignment horizontal="center" vertical="center"/>
    </xf>
    <xf numFmtId="168" fontId="4" fillId="0" borderId="13" xfId="1" applyNumberFormat="1" applyFont="1" applyFill="1" applyBorder="1" applyAlignment="1">
      <alignment horizontal="center" vertical="center"/>
    </xf>
    <xf numFmtId="168" fontId="4" fillId="3" borderId="13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2" borderId="16" xfId="1" applyNumberFormat="1" applyFont="1" applyFill="1" applyBorder="1" applyAlignment="1">
      <alignment horizontal="center" vertical="center"/>
    </xf>
    <xf numFmtId="168" fontId="5" fillId="3" borderId="10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left" vertical="center"/>
    </xf>
    <xf numFmtId="0" fontId="4" fillId="0" borderId="13" xfId="1" applyNumberFormat="1" applyFont="1" applyFill="1" applyBorder="1" applyAlignment="1">
      <alignment horizontal="left" vertical="center"/>
    </xf>
    <xf numFmtId="0" fontId="5" fillId="3" borderId="13" xfId="1" applyNumberFormat="1" applyFont="1" applyFill="1" applyBorder="1" applyAlignment="1">
      <alignment horizontal="left" vertical="center"/>
    </xf>
    <xf numFmtId="0" fontId="4" fillId="0" borderId="13" xfId="1" quotePrefix="1" applyNumberFormat="1" applyFont="1" applyFill="1" applyBorder="1" applyAlignment="1">
      <alignment horizontal="left" vertical="center"/>
    </xf>
    <xf numFmtId="0" fontId="4" fillId="3" borderId="13" xfId="1" applyNumberFormat="1" applyFont="1" applyFill="1" applyBorder="1" applyAlignment="1">
      <alignment horizontal="left" vertical="center"/>
    </xf>
    <xf numFmtId="0" fontId="4" fillId="0" borderId="19" xfId="1" applyNumberFormat="1" applyFont="1" applyFill="1" applyBorder="1" applyAlignment="1">
      <alignment horizontal="left" vertical="center"/>
    </xf>
    <xf numFmtId="0" fontId="4" fillId="2" borderId="16" xfId="1" applyNumberFormat="1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left" vertical="center"/>
    </xf>
    <xf numFmtId="43" fontId="4" fillId="3" borderId="14" xfId="1" applyFont="1" applyFill="1" applyBorder="1" applyAlignment="1">
      <alignment horizontal="left" vertical="center"/>
    </xf>
    <xf numFmtId="43" fontId="4" fillId="0" borderId="20" xfId="1" applyFont="1" applyFill="1" applyBorder="1" applyAlignment="1">
      <alignment horizontal="left" vertical="center"/>
    </xf>
    <xf numFmtId="43" fontId="4" fillId="2" borderId="17" xfId="1" applyFont="1" applyFill="1" applyBorder="1" applyAlignment="1">
      <alignment horizontal="left" vertical="center"/>
    </xf>
    <xf numFmtId="37" fontId="4" fillId="0" borderId="19" xfId="1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tabSelected="1" zoomScaleNormal="100" workbookViewId="0">
      <pane xSplit="3" ySplit="6" topLeftCell="G15" activePane="bottomRight" state="frozen"/>
      <selection pane="topRight" activeCell="C1" sqref="C1"/>
      <selection pane="bottomLeft" activeCell="A7" sqref="A7"/>
      <selection pane="bottomRight" activeCell="A19" sqref="A19:C35"/>
    </sheetView>
  </sheetViews>
  <sheetFormatPr defaultColWidth="9.140625" defaultRowHeight="12.75" x14ac:dyDescent="0.2"/>
  <cols>
    <col min="1" max="1" width="33.42578125" style="2" customWidth="1"/>
    <col min="2" max="2" width="9.42578125" style="2" customWidth="1"/>
    <col min="3" max="3" width="12" style="2" customWidth="1"/>
    <col min="4" max="5" width="9.85546875" style="2" customWidth="1"/>
    <col min="6" max="6" width="11.140625" style="2" customWidth="1"/>
    <col min="7" max="7" width="8.42578125" style="2" customWidth="1"/>
    <col min="8" max="8" width="7.28515625" style="2" customWidth="1"/>
    <col min="9" max="9" width="7.42578125" style="40" customWidth="1"/>
    <col min="10" max="10" width="7.28515625" style="39" customWidth="1"/>
    <col min="11" max="11" width="8.42578125" style="39" customWidth="1"/>
    <col min="12" max="12" width="8.85546875" style="39" customWidth="1"/>
    <col min="13" max="13" width="15.28515625" style="2" customWidth="1"/>
    <col min="14" max="16384" width="9.140625" style="2"/>
  </cols>
  <sheetData>
    <row r="1" spans="1:13" x14ac:dyDescent="0.2">
      <c r="A1" s="1" t="s">
        <v>32</v>
      </c>
      <c r="B1" s="1"/>
    </row>
    <row r="2" spans="1:13" x14ac:dyDescent="0.2">
      <c r="A2" s="1" t="s">
        <v>10</v>
      </c>
      <c r="B2" s="5">
        <v>45216</v>
      </c>
      <c r="C2" s="4"/>
      <c r="D2" s="4"/>
      <c r="E2" s="4"/>
      <c r="F2" s="4"/>
      <c r="G2" s="4"/>
      <c r="H2" s="4"/>
      <c r="M2" s="4"/>
    </row>
    <row r="3" spans="1:13" x14ac:dyDescent="0.2">
      <c r="A3" s="1" t="s">
        <v>31</v>
      </c>
      <c r="B3" s="2" t="s">
        <v>33</v>
      </c>
    </row>
    <row r="4" spans="1:13" ht="15" customHeight="1" x14ac:dyDescent="0.2">
      <c r="A4" s="76" t="s">
        <v>39</v>
      </c>
      <c r="B4" s="79" t="s">
        <v>74</v>
      </c>
      <c r="C4" s="73" t="s">
        <v>11</v>
      </c>
      <c r="D4" s="79" t="s">
        <v>86</v>
      </c>
      <c r="E4" s="79" t="s">
        <v>71</v>
      </c>
      <c r="F4" s="73" t="s">
        <v>87</v>
      </c>
      <c r="G4" s="85" t="s">
        <v>69</v>
      </c>
      <c r="H4" s="86"/>
      <c r="I4" s="86"/>
      <c r="J4" s="86"/>
      <c r="K4" s="87"/>
      <c r="L4" s="79" t="s">
        <v>88</v>
      </c>
      <c r="M4" s="73" t="s">
        <v>31</v>
      </c>
    </row>
    <row r="5" spans="1:13" ht="15" customHeight="1" x14ac:dyDescent="0.2">
      <c r="A5" s="77"/>
      <c r="B5" s="80"/>
      <c r="C5" s="74"/>
      <c r="D5" s="80"/>
      <c r="E5" s="80"/>
      <c r="F5" s="74"/>
      <c r="G5" s="82" t="s">
        <v>81</v>
      </c>
      <c r="H5" s="83"/>
      <c r="I5" s="82" t="s">
        <v>68</v>
      </c>
      <c r="J5" s="84"/>
      <c r="K5" s="83"/>
      <c r="L5" s="80"/>
      <c r="M5" s="74"/>
    </row>
    <row r="6" spans="1:13" ht="15" customHeight="1" thickBot="1" x14ac:dyDescent="0.25">
      <c r="A6" s="78"/>
      <c r="B6" s="81"/>
      <c r="C6" s="75"/>
      <c r="D6" s="81"/>
      <c r="E6" s="81"/>
      <c r="F6" s="75"/>
      <c r="G6" s="41" t="s">
        <v>13</v>
      </c>
      <c r="H6" s="3" t="s">
        <v>12</v>
      </c>
      <c r="I6" s="41" t="s">
        <v>13</v>
      </c>
      <c r="J6" s="3" t="s">
        <v>12</v>
      </c>
      <c r="K6" s="65" t="s">
        <v>89</v>
      </c>
      <c r="L6" s="81"/>
      <c r="M6" s="75"/>
    </row>
    <row r="7" spans="1:13" s="22" customFormat="1" ht="13.5" thickTop="1" x14ac:dyDescent="0.25">
      <c r="A7" s="21" t="s">
        <v>14</v>
      </c>
      <c r="B7" s="6"/>
      <c r="C7" s="6"/>
      <c r="D7" s="36"/>
      <c r="E7" s="51"/>
      <c r="F7" s="36"/>
      <c r="G7" s="42"/>
      <c r="H7" s="7"/>
      <c r="I7" s="57"/>
      <c r="J7" s="7"/>
      <c r="K7" s="7"/>
      <c r="L7" s="7"/>
      <c r="M7" s="58"/>
    </row>
    <row r="8" spans="1:13" s="24" customFormat="1" x14ac:dyDescent="0.25">
      <c r="A8" s="23" t="s">
        <v>15</v>
      </c>
      <c r="B8" s="16"/>
      <c r="C8" s="8" t="s">
        <v>37</v>
      </c>
      <c r="D8" s="37" t="s">
        <v>73</v>
      </c>
      <c r="E8" s="50"/>
      <c r="F8" s="37"/>
      <c r="G8" s="43"/>
      <c r="H8" s="9"/>
      <c r="I8" s="53"/>
      <c r="J8" s="9"/>
      <c r="K8" s="9"/>
      <c r="L8" s="9"/>
      <c r="M8" s="59" t="s">
        <v>75</v>
      </c>
    </row>
    <row r="9" spans="1:13" s="24" customFormat="1" x14ac:dyDescent="0.25">
      <c r="A9" s="23" t="s">
        <v>35</v>
      </c>
      <c r="B9" s="16"/>
      <c r="C9" s="8" t="s">
        <v>38</v>
      </c>
      <c r="D9" s="37"/>
      <c r="E9" s="50"/>
      <c r="F9" s="37"/>
      <c r="G9" s="43"/>
      <c r="H9" s="9"/>
      <c r="I9" s="53"/>
      <c r="J9" s="9"/>
      <c r="K9" s="9"/>
      <c r="L9" s="9"/>
      <c r="M9" s="59"/>
    </row>
    <row r="10" spans="1:13" s="24" customFormat="1" x14ac:dyDescent="0.25">
      <c r="A10" s="23" t="s">
        <v>34</v>
      </c>
      <c r="B10" s="16"/>
      <c r="C10" s="8" t="s">
        <v>37</v>
      </c>
      <c r="D10" s="37"/>
      <c r="E10" s="50"/>
      <c r="F10" s="37"/>
      <c r="G10" s="43"/>
      <c r="H10" s="9"/>
      <c r="I10" s="53"/>
      <c r="J10" s="9"/>
      <c r="K10" s="9"/>
      <c r="L10" s="9"/>
      <c r="M10" s="59" t="s">
        <v>75</v>
      </c>
    </row>
    <row r="11" spans="1:13" s="24" customFormat="1" x14ac:dyDescent="0.25">
      <c r="A11" s="23" t="s">
        <v>36</v>
      </c>
      <c r="B11" s="16"/>
      <c r="C11" s="8" t="s">
        <v>38</v>
      </c>
      <c r="D11" s="43"/>
      <c r="E11" s="50"/>
      <c r="F11" s="37"/>
      <c r="G11" s="43"/>
      <c r="H11" s="9"/>
      <c r="I11" s="53"/>
      <c r="J11" s="9"/>
      <c r="K11" s="9"/>
      <c r="L11" s="9"/>
      <c r="M11" s="59"/>
    </row>
    <row r="12" spans="1:13" s="24" customFormat="1" x14ac:dyDescent="0.25">
      <c r="A12" s="23"/>
      <c r="B12" s="16"/>
      <c r="C12" s="8"/>
      <c r="D12" s="43"/>
      <c r="E12" s="50"/>
      <c r="F12" s="37"/>
      <c r="G12" s="43"/>
      <c r="H12" s="9"/>
      <c r="I12" s="53"/>
      <c r="J12" s="9"/>
      <c r="K12" s="9"/>
      <c r="L12" s="9"/>
      <c r="M12" s="59"/>
    </row>
    <row r="13" spans="1:13" s="24" customFormat="1" x14ac:dyDescent="0.25">
      <c r="A13" s="25" t="s">
        <v>17</v>
      </c>
      <c r="B13" s="26"/>
      <c r="C13" s="10"/>
      <c r="D13" s="44"/>
      <c r="E13" s="52"/>
      <c r="F13" s="38"/>
      <c r="G13" s="44"/>
      <c r="H13" s="11"/>
      <c r="I13" s="52"/>
      <c r="J13" s="11"/>
      <c r="K13" s="11"/>
      <c r="L13" s="11"/>
      <c r="M13" s="60"/>
    </row>
    <row r="14" spans="1:13" s="24" customFormat="1" x14ac:dyDescent="0.25">
      <c r="A14" s="23" t="s">
        <v>18</v>
      </c>
      <c r="B14" s="16"/>
      <c r="C14" s="8"/>
      <c r="D14" s="43"/>
      <c r="E14" s="53"/>
      <c r="F14" s="37"/>
      <c r="G14" s="43"/>
      <c r="H14" s="9"/>
      <c r="I14" s="53"/>
      <c r="J14" s="9"/>
      <c r="K14" s="9"/>
      <c r="L14" s="9"/>
      <c r="M14" s="59"/>
    </row>
    <row r="15" spans="1:13" s="24" customFormat="1" x14ac:dyDescent="0.25">
      <c r="A15" s="23" t="s">
        <v>19</v>
      </c>
      <c r="B15" s="16"/>
      <c r="C15" s="8" t="s">
        <v>20</v>
      </c>
      <c r="D15" s="43"/>
      <c r="E15" s="53"/>
      <c r="F15" s="37"/>
      <c r="G15" s="43"/>
      <c r="H15" s="9"/>
      <c r="I15" s="53"/>
      <c r="J15" s="9"/>
      <c r="K15" s="9"/>
      <c r="L15" s="9"/>
      <c r="M15" s="59"/>
    </row>
    <row r="16" spans="1:13" s="24" customFormat="1" x14ac:dyDescent="0.25">
      <c r="A16" s="23" t="s">
        <v>21</v>
      </c>
      <c r="B16" s="16"/>
      <c r="C16" s="8" t="s">
        <v>22</v>
      </c>
      <c r="D16" s="43"/>
      <c r="E16" s="53"/>
      <c r="F16" s="37"/>
      <c r="G16" s="43"/>
      <c r="H16" s="9"/>
      <c r="I16" s="53"/>
      <c r="J16" s="9"/>
      <c r="K16" s="9"/>
      <c r="L16" s="9"/>
      <c r="M16" s="59"/>
    </row>
    <row r="17" spans="1:13" s="24" customFormat="1" x14ac:dyDescent="0.25">
      <c r="A17" s="23" t="s">
        <v>23</v>
      </c>
      <c r="B17" s="16"/>
      <c r="C17" s="8" t="s">
        <v>24</v>
      </c>
      <c r="D17" s="43"/>
      <c r="E17" s="53"/>
      <c r="F17" s="37"/>
      <c r="G17" s="43"/>
      <c r="H17" s="9"/>
      <c r="I17" s="53"/>
      <c r="J17" s="9"/>
      <c r="K17" s="9"/>
      <c r="L17" s="9"/>
      <c r="M17" s="59"/>
    </row>
    <row r="18" spans="1:13" s="24" customFormat="1" x14ac:dyDescent="0.25">
      <c r="A18" s="25" t="s">
        <v>25</v>
      </c>
      <c r="B18" s="26"/>
      <c r="C18" s="10"/>
      <c r="D18" s="44"/>
      <c r="E18" s="52"/>
      <c r="F18" s="38"/>
      <c r="G18" s="44"/>
      <c r="H18" s="11"/>
      <c r="I18" s="52"/>
      <c r="J18" s="11"/>
      <c r="K18" s="11"/>
      <c r="L18" s="11"/>
      <c r="M18" s="60"/>
    </row>
    <row r="19" spans="1:13" s="24" customFormat="1" x14ac:dyDescent="0.25">
      <c r="A19" s="23" t="s">
        <v>0</v>
      </c>
      <c r="B19" s="16" t="s">
        <v>56</v>
      </c>
      <c r="C19" s="8" t="s">
        <v>26</v>
      </c>
      <c r="D19" s="43">
        <v>648</v>
      </c>
      <c r="E19" s="53">
        <v>10</v>
      </c>
      <c r="F19" s="43">
        <f>+E19*D19</f>
        <v>6480</v>
      </c>
      <c r="G19" s="43">
        <v>1</v>
      </c>
      <c r="H19" s="9" t="s">
        <v>83</v>
      </c>
      <c r="I19" s="43">
        <v>0</v>
      </c>
      <c r="J19" s="9" t="s">
        <v>82</v>
      </c>
      <c r="K19" s="66">
        <f>+I19/G19</f>
        <v>0</v>
      </c>
      <c r="L19" s="67">
        <f>+D19/G19</f>
        <v>648</v>
      </c>
      <c r="M19" s="59"/>
    </row>
    <row r="20" spans="1:13" s="24" customFormat="1" x14ac:dyDescent="0.25">
      <c r="A20" s="23" t="s">
        <v>47</v>
      </c>
      <c r="B20" s="16">
        <v>114146</v>
      </c>
      <c r="C20" s="8" t="s">
        <v>26</v>
      </c>
      <c r="D20" s="43">
        <v>12144</v>
      </c>
      <c r="E20" s="53">
        <v>1</v>
      </c>
      <c r="F20" s="43">
        <f t="shared" ref="F20:F37" si="0">+E20*D20</f>
        <v>12144</v>
      </c>
      <c r="G20" s="43">
        <v>2</v>
      </c>
      <c r="H20" s="9" t="s">
        <v>83</v>
      </c>
      <c r="I20" s="43">
        <v>24</v>
      </c>
      <c r="J20" s="9" t="s">
        <v>82</v>
      </c>
      <c r="K20" s="66">
        <f>+I20/G20</f>
        <v>12</v>
      </c>
      <c r="L20" s="67">
        <f>+D20/I20</f>
        <v>506</v>
      </c>
      <c r="M20" s="59"/>
    </row>
    <row r="21" spans="1:13" s="24" customFormat="1" x14ac:dyDescent="0.25">
      <c r="A21" s="23" t="s">
        <v>41</v>
      </c>
      <c r="B21" s="16">
        <v>113773</v>
      </c>
      <c r="C21" s="8" t="s">
        <v>26</v>
      </c>
      <c r="D21" s="43">
        <v>12700</v>
      </c>
      <c r="E21" s="53">
        <v>3</v>
      </c>
      <c r="F21" s="43">
        <f t="shared" si="0"/>
        <v>38100</v>
      </c>
      <c r="G21" s="43">
        <v>2</v>
      </c>
      <c r="H21" s="9" t="s">
        <v>83</v>
      </c>
      <c r="I21" s="43">
        <v>20</v>
      </c>
      <c r="J21" s="9" t="s">
        <v>82</v>
      </c>
      <c r="K21" s="66">
        <f t="shared" ref="K21:K37" si="1">+I21/G21</f>
        <v>10</v>
      </c>
      <c r="L21" s="67">
        <f t="shared" ref="L21:L36" si="2">+D21/I21</f>
        <v>635</v>
      </c>
      <c r="M21" s="59"/>
    </row>
    <row r="22" spans="1:13" s="24" customFormat="1" x14ac:dyDescent="0.25">
      <c r="A22" s="23" t="s">
        <v>5</v>
      </c>
      <c r="B22" s="16">
        <v>113396</v>
      </c>
      <c r="C22" s="8" t="s">
        <v>26</v>
      </c>
      <c r="D22" s="43">
        <v>10304</v>
      </c>
      <c r="E22" s="53">
        <v>2</v>
      </c>
      <c r="F22" s="43">
        <f t="shared" si="0"/>
        <v>20608</v>
      </c>
      <c r="G22" s="43">
        <v>2</v>
      </c>
      <c r="H22" s="9" t="s">
        <v>83</v>
      </c>
      <c r="I22" s="43">
        <v>16</v>
      </c>
      <c r="J22" s="9" t="s">
        <v>82</v>
      </c>
      <c r="K22" s="66">
        <f t="shared" si="1"/>
        <v>8</v>
      </c>
      <c r="L22" s="67">
        <f t="shared" si="2"/>
        <v>644</v>
      </c>
      <c r="M22" s="59"/>
    </row>
    <row r="23" spans="1:13" s="24" customFormat="1" x14ac:dyDescent="0.25">
      <c r="A23" s="23" t="s">
        <v>6</v>
      </c>
      <c r="B23" s="16">
        <v>114859</v>
      </c>
      <c r="C23" s="8" t="s">
        <v>26</v>
      </c>
      <c r="D23" s="43">
        <v>13984</v>
      </c>
      <c r="E23" s="53">
        <v>1</v>
      </c>
      <c r="F23" s="43">
        <f t="shared" si="0"/>
        <v>13984</v>
      </c>
      <c r="G23" s="43">
        <v>2</v>
      </c>
      <c r="H23" s="9" t="s">
        <v>83</v>
      </c>
      <c r="I23" s="43">
        <v>16</v>
      </c>
      <c r="J23" s="9" t="s">
        <v>82</v>
      </c>
      <c r="K23" s="66">
        <f t="shared" si="1"/>
        <v>8</v>
      </c>
      <c r="L23" s="67">
        <f t="shared" si="2"/>
        <v>874</v>
      </c>
      <c r="M23" s="59"/>
    </row>
    <row r="24" spans="1:13" s="24" customFormat="1" x14ac:dyDescent="0.25">
      <c r="A24" s="23" t="s">
        <v>76</v>
      </c>
      <c r="B24" s="16" t="s">
        <v>77</v>
      </c>
      <c r="C24" s="8" t="s">
        <v>26</v>
      </c>
      <c r="D24" s="43">
        <v>535</v>
      </c>
      <c r="E24" s="53">
        <v>10</v>
      </c>
      <c r="F24" s="43">
        <f t="shared" si="0"/>
        <v>5350</v>
      </c>
      <c r="G24" s="43">
        <v>1</v>
      </c>
      <c r="H24" s="9" t="s">
        <v>83</v>
      </c>
      <c r="I24" s="43">
        <v>0</v>
      </c>
      <c r="J24" s="9" t="s">
        <v>82</v>
      </c>
      <c r="K24" s="66">
        <f t="shared" si="1"/>
        <v>0</v>
      </c>
      <c r="L24" s="67">
        <f>+D24/G24</f>
        <v>535</v>
      </c>
      <c r="M24" s="59"/>
    </row>
    <row r="25" spans="1:13" s="24" customFormat="1" x14ac:dyDescent="0.25">
      <c r="A25" s="23" t="s">
        <v>50</v>
      </c>
      <c r="B25" s="16">
        <v>116825</v>
      </c>
      <c r="C25" s="8" t="s">
        <v>26</v>
      </c>
      <c r="D25" s="43">
        <v>11280</v>
      </c>
      <c r="E25" s="53">
        <v>1</v>
      </c>
      <c r="F25" s="43">
        <f t="shared" si="0"/>
        <v>11280</v>
      </c>
      <c r="G25" s="43">
        <v>2</v>
      </c>
      <c r="H25" s="9" t="s">
        <v>83</v>
      </c>
      <c r="I25" s="43">
        <v>24</v>
      </c>
      <c r="J25" s="9" t="s">
        <v>82</v>
      </c>
      <c r="K25" s="66">
        <f t="shared" si="1"/>
        <v>12</v>
      </c>
      <c r="L25" s="67">
        <f t="shared" si="2"/>
        <v>470</v>
      </c>
      <c r="M25" s="59"/>
    </row>
    <row r="26" spans="1:13" s="24" customFormat="1" x14ac:dyDescent="0.25">
      <c r="A26" s="23" t="s">
        <v>51</v>
      </c>
      <c r="B26" s="16">
        <v>119837</v>
      </c>
      <c r="C26" s="8" t="s">
        <v>26</v>
      </c>
      <c r="D26" s="43">
        <v>14256</v>
      </c>
      <c r="E26" s="53">
        <v>1</v>
      </c>
      <c r="F26" s="43">
        <f t="shared" si="0"/>
        <v>14256</v>
      </c>
      <c r="G26" s="43">
        <v>2</v>
      </c>
      <c r="H26" s="9" t="s">
        <v>83</v>
      </c>
      <c r="I26" s="43">
        <v>24</v>
      </c>
      <c r="J26" s="9" t="s">
        <v>82</v>
      </c>
      <c r="K26" s="66">
        <f t="shared" si="1"/>
        <v>12</v>
      </c>
      <c r="L26" s="67">
        <f t="shared" si="2"/>
        <v>594</v>
      </c>
      <c r="M26" s="59"/>
    </row>
    <row r="27" spans="1:13" s="24" customFormat="1" x14ac:dyDescent="0.25">
      <c r="A27" s="23" t="s">
        <v>2</v>
      </c>
      <c r="B27" s="16">
        <v>113777</v>
      </c>
      <c r="C27" s="8" t="s">
        <v>26</v>
      </c>
      <c r="D27" s="43">
        <v>12264</v>
      </c>
      <c r="E27" s="53">
        <v>1</v>
      </c>
      <c r="F27" s="43">
        <f t="shared" si="0"/>
        <v>12264</v>
      </c>
      <c r="G27" s="43">
        <v>2</v>
      </c>
      <c r="H27" s="9" t="s">
        <v>83</v>
      </c>
      <c r="I27" s="43">
        <v>24</v>
      </c>
      <c r="J27" s="9" t="s">
        <v>82</v>
      </c>
      <c r="K27" s="66">
        <f t="shared" si="1"/>
        <v>12</v>
      </c>
      <c r="L27" s="67">
        <f t="shared" si="2"/>
        <v>511</v>
      </c>
      <c r="M27" s="59"/>
    </row>
    <row r="28" spans="1:13" s="24" customFormat="1" x14ac:dyDescent="0.25">
      <c r="A28" s="23" t="s">
        <v>48</v>
      </c>
      <c r="B28" s="16">
        <v>112264</v>
      </c>
      <c r="C28" s="8" t="s">
        <v>26</v>
      </c>
      <c r="D28" s="43">
        <v>13920</v>
      </c>
      <c r="E28" s="53">
        <v>1</v>
      </c>
      <c r="F28" s="43">
        <f t="shared" si="0"/>
        <v>13920</v>
      </c>
      <c r="G28" s="43">
        <v>2</v>
      </c>
      <c r="H28" s="9" t="s">
        <v>83</v>
      </c>
      <c r="I28" s="43">
        <v>24</v>
      </c>
      <c r="J28" s="9" t="s">
        <v>82</v>
      </c>
      <c r="K28" s="66">
        <f t="shared" si="1"/>
        <v>12</v>
      </c>
      <c r="L28" s="67">
        <f t="shared" si="2"/>
        <v>580</v>
      </c>
      <c r="M28" s="59"/>
    </row>
    <row r="29" spans="1:13" s="24" customFormat="1" x14ac:dyDescent="0.25">
      <c r="A29" s="23" t="s">
        <v>53</v>
      </c>
      <c r="B29" s="16" t="s">
        <v>62</v>
      </c>
      <c r="C29" s="8" t="s">
        <v>26</v>
      </c>
      <c r="D29" s="43">
        <v>727</v>
      </c>
      <c r="E29" s="53">
        <v>5</v>
      </c>
      <c r="F29" s="43">
        <f t="shared" si="0"/>
        <v>3635</v>
      </c>
      <c r="G29" s="43">
        <v>1</v>
      </c>
      <c r="H29" s="9" t="s">
        <v>83</v>
      </c>
      <c r="I29" s="43">
        <v>0</v>
      </c>
      <c r="J29" s="9" t="s">
        <v>82</v>
      </c>
      <c r="K29" s="66">
        <f t="shared" si="1"/>
        <v>0</v>
      </c>
      <c r="L29" s="67">
        <f t="shared" ref="L29:L31" si="3">+D29/G29</f>
        <v>727</v>
      </c>
      <c r="M29" s="59"/>
    </row>
    <row r="30" spans="1:13" s="24" customFormat="1" x14ac:dyDescent="0.25">
      <c r="A30" s="23" t="s">
        <v>9</v>
      </c>
      <c r="B30" s="16" t="s">
        <v>63</v>
      </c>
      <c r="C30" s="8" t="s">
        <v>26</v>
      </c>
      <c r="D30" s="43">
        <v>1012</v>
      </c>
      <c r="E30" s="53">
        <v>4</v>
      </c>
      <c r="F30" s="43">
        <f t="shared" si="0"/>
        <v>4048</v>
      </c>
      <c r="G30" s="43">
        <v>1</v>
      </c>
      <c r="H30" s="9" t="s">
        <v>83</v>
      </c>
      <c r="I30" s="43">
        <v>0</v>
      </c>
      <c r="J30" s="9" t="s">
        <v>82</v>
      </c>
      <c r="K30" s="66">
        <f t="shared" si="1"/>
        <v>0</v>
      </c>
      <c r="L30" s="67">
        <f t="shared" si="3"/>
        <v>1012</v>
      </c>
      <c r="M30" s="59"/>
    </row>
    <row r="31" spans="1:13" s="24" customFormat="1" x14ac:dyDescent="0.25">
      <c r="A31" s="23" t="s">
        <v>52</v>
      </c>
      <c r="B31" s="16" t="s">
        <v>61</v>
      </c>
      <c r="C31" s="8" t="s">
        <v>26</v>
      </c>
      <c r="D31" s="43">
        <v>828</v>
      </c>
      <c r="E31" s="53">
        <v>10</v>
      </c>
      <c r="F31" s="43">
        <f t="shared" si="0"/>
        <v>8280</v>
      </c>
      <c r="G31" s="43">
        <v>1</v>
      </c>
      <c r="H31" s="9" t="s">
        <v>83</v>
      </c>
      <c r="I31" s="43">
        <v>0</v>
      </c>
      <c r="J31" s="9" t="s">
        <v>82</v>
      </c>
      <c r="K31" s="66">
        <f t="shared" si="1"/>
        <v>0</v>
      </c>
      <c r="L31" s="67">
        <f t="shared" si="3"/>
        <v>828</v>
      </c>
      <c r="M31" s="59"/>
    </row>
    <row r="32" spans="1:13" s="24" customFormat="1" x14ac:dyDescent="0.25">
      <c r="A32" s="23" t="s">
        <v>46</v>
      </c>
      <c r="B32" s="16">
        <v>118404</v>
      </c>
      <c r="C32" s="8" t="s">
        <v>26</v>
      </c>
      <c r="D32" s="43">
        <v>13248</v>
      </c>
      <c r="E32" s="53">
        <v>1</v>
      </c>
      <c r="F32" s="43">
        <f t="shared" si="0"/>
        <v>13248</v>
      </c>
      <c r="G32" s="43">
        <v>1</v>
      </c>
      <c r="H32" s="9" t="s">
        <v>83</v>
      </c>
      <c r="I32" s="43">
        <v>16</v>
      </c>
      <c r="J32" s="9" t="s">
        <v>82</v>
      </c>
      <c r="K32" s="66">
        <f t="shared" si="1"/>
        <v>16</v>
      </c>
      <c r="L32" s="67">
        <f t="shared" si="2"/>
        <v>828</v>
      </c>
      <c r="M32" s="59"/>
    </row>
    <row r="33" spans="1:13" s="24" customFormat="1" x14ac:dyDescent="0.25">
      <c r="A33" s="23" t="s">
        <v>42</v>
      </c>
      <c r="B33" s="16" t="s">
        <v>57</v>
      </c>
      <c r="C33" s="8" t="s">
        <v>26</v>
      </c>
      <c r="D33" s="43">
        <v>451</v>
      </c>
      <c r="E33" s="53">
        <v>10</v>
      </c>
      <c r="F33" s="43">
        <f t="shared" si="0"/>
        <v>4510</v>
      </c>
      <c r="G33" s="43">
        <v>1</v>
      </c>
      <c r="H33" s="9" t="s">
        <v>83</v>
      </c>
      <c r="I33" s="43">
        <v>0</v>
      </c>
      <c r="J33" s="9" t="s">
        <v>82</v>
      </c>
      <c r="K33" s="66">
        <f t="shared" si="1"/>
        <v>0</v>
      </c>
      <c r="L33" s="67">
        <f>+D33/G33</f>
        <v>451</v>
      </c>
      <c r="M33" s="59"/>
    </row>
    <row r="34" spans="1:13" s="24" customFormat="1" x14ac:dyDescent="0.25">
      <c r="A34" s="23" t="s">
        <v>1</v>
      </c>
      <c r="B34" s="16">
        <v>112266</v>
      </c>
      <c r="C34" s="8" t="s">
        <v>26</v>
      </c>
      <c r="D34" s="43">
        <v>19320</v>
      </c>
      <c r="E34" s="53">
        <v>1</v>
      </c>
      <c r="F34" s="43">
        <f t="shared" si="0"/>
        <v>19320</v>
      </c>
      <c r="G34" s="43">
        <v>2</v>
      </c>
      <c r="H34" s="9" t="s">
        <v>83</v>
      </c>
      <c r="I34" s="43">
        <v>24</v>
      </c>
      <c r="J34" s="9" t="s">
        <v>82</v>
      </c>
      <c r="K34" s="66">
        <f t="shared" si="1"/>
        <v>12</v>
      </c>
      <c r="L34" s="67">
        <f t="shared" si="2"/>
        <v>805</v>
      </c>
      <c r="M34" s="59"/>
    </row>
    <row r="35" spans="1:13" s="24" customFormat="1" x14ac:dyDescent="0.25">
      <c r="A35" s="23" t="s">
        <v>49</v>
      </c>
      <c r="B35" s="16">
        <v>113296</v>
      </c>
      <c r="C35" s="8" t="s">
        <v>26</v>
      </c>
      <c r="D35" s="43">
        <v>12144</v>
      </c>
      <c r="E35" s="53">
        <v>1</v>
      </c>
      <c r="F35" s="43">
        <f t="shared" si="0"/>
        <v>12144</v>
      </c>
      <c r="G35" s="43">
        <v>2</v>
      </c>
      <c r="H35" s="9" t="s">
        <v>83</v>
      </c>
      <c r="I35" s="43">
        <v>24</v>
      </c>
      <c r="J35" s="9" t="s">
        <v>82</v>
      </c>
      <c r="K35" s="66">
        <f t="shared" si="1"/>
        <v>12</v>
      </c>
      <c r="L35" s="67">
        <f t="shared" si="2"/>
        <v>506</v>
      </c>
      <c r="M35" s="59"/>
    </row>
    <row r="36" spans="1:13" s="22" customFormat="1" x14ac:dyDescent="0.25">
      <c r="A36" s="27" t="s">
        <v>3</v>
      </c>
      <c r="B36" s="28">
        <v>113961</v>
      </c>
      <c r="C36" s="8" t="s">
        <v>26</v>
      </c>
      <c r="D36" s="43">
        <v>14040</v>
      </c>
      <c r="E36" s="53">
        <v>1</v>
      </c>
      <c r="F36" s="43">
        <f t="shared" si="0"/>
        <v>14040</v>
      </c>
      <c r="G36" s="43">
        <v>2</v>
      </c>
      <c r="H36" s="9" t="s">
        <v>83</v>
      </c>
      <c r="I36" s="43">
        <v>24</v>
      </c>
      <c r="J36" s="9" t="s">
        <v>82</v>
      </c>
      <c r="K36" s="66">
        <f t="shared" si="1"/>
        <v>12</v>
      </c>
      <c r="L36" s="67">
        <f t="shared" si="2"/>
        <v>585</v>
      </c>
      <c r="M36" s="59"/>
    </row>
    <row r="37" spans="1:13" s="22" customFormat="1" x14ac:dyDescent="0.25">
      <c r="A37" s="23" t="s">
        <v>4</v>
      </c>
      <c r="B37" s="35" t="s">
        <v>60</v>
      </c>
      <c r="C37" s="8" t="s">
        <v>26</v>
      </c>
      <c r="D37" s="43">
        <v>8750</v>
      </c>
      <c r="E37" s="53">
        <v>1</v>
      </c>
      <c r="F37" s="43">
        <f t="shared" si="0"/>
        <v>8750</v>
      </c>
      <c r="G37" s="43">
        <v>25</v>
      </c>
      <c r="H37" s="9" t="s">
        <v>82</v>
      </c>
      <c r="I37" s="43">
        <v>0</v>
      </c>
      <c r="J37" s="9"/>
      <c r="K37" s="66">
        <f t="shared" si="1"/>
        <v>0</v>
      </c>
      <c r="L37" s="67">
        <f>+D37/G37</f>
        <v>350</v>
      </c>
      <c r="M37" s="59"/>
    </row>
    <row r="38" spans="1:13" s="22" customFormat="1" x14ac:dyDescent="0.25">
      <c r="A38" s="27" t="s">
        <v>27</v>
      </c>
      <c r="B38" s="28"/>
      <c r="C38" s="12"/>
      <c r="D38" s="45"/>
      <c r="E38" s="45"/>
      <c r="F38" s="43"/>
      <c r="G38" s="45"/>
      <c r="H38" s="13"/>
      <c r="I38" s="45"/>
      <c r="J38" s="13"/>
      <c r="K38" s="66"/>
      <c r="L38" s="67"/>
      <c r="M38" s="61"/>
    </row>
    <row r="39" spans="1:13" s="24" customFormat="1" x14ac:dyDescent="0.25">
      <c r="A39" s="23" t="s">
        <v>28</v>
      </c>
      <c r="B39" s="16"/>
      <c r="C39" s="8" t="s">
        <v>22</v>
      </c>
      <c r="D39" s="43"/>
      <c r="E39" s="43"/>
      <c r="F39" s="43"/>
      <c r="G39" s="43">
        <v>25</v>
      </c>
      <c r="H39" s="9" t="s">
        <v>85</v>
      </c>
      <c r="I39" s="43">
        <v>0</v>
      </c>
      <c r="J39" s="9"/>
      <c r="K39" s="66"/>
      <c r="L39" s="67"/>
      <c r="M39" s="59"/>
    </row>
    <row r="40" spans="1:13" s="24" customFormat="1" x14ac:dyDescent="0.25">
      <c r="A40" s="23" t="s">
        <v>29</v>
      </c>
      <c r="B40" s="16"/>
      <c r="C40" s="8" t="s">
        <v>16</v>
      </c>
      <c r="D40" s="43"/>
      <c r="E40" s="43"/>
      <c r="F40" s="43"/>
      <c r="G40" s="43"/>
      <c r="H40" s="9"/>
      <c r="I40" s="43">
        <v>0</v>
      </c>
      <c r="J40" s="9"/>
      <c r="K40" s="66"/>
      <c r="L40" s="67"/>
      <c r="M40" s="59"/>
    </row>
    <row r="41" spans="1:13" s="24" customFormat="1" x14ac:dyDescent="0.25">
      <c r="A41" s="23" t="s">
        <v>43</v>
      </c>
      <c r="B41" s="16"/>
      <c r="C41" s="8"/>
      <c r="D41" s="43"/>
      <c r="E41" s="43"/>
      <c r="F41" s="43"/>
      <c r="G41" s="43"/>
      <c r="H41" s="9"/>
      <c r="I41" s="43">
        <v>0</v>
      </c>
      <c r="J41" s="9"/>
      <c r="K41" s="66"/>
      <c r="L41" s="67"/>
      <c r="M41" s="59"/>
    </row>
    <row r="42" spans="1:13" s="24" customFormat="1" x14ac:dyDescent="0.25">
      <c r="A42" s="23" t="s">
        <v>30</v>
      </c>
      <c r="B42" s="16"/>
      <c r="C42" s="8" t="s">
        <v>22</v>
      </c>
      <c r="D42" s="43"/>
      <c r="E42" s="43"/>
      <c r="F42" s="43"/>
      <c r="G42" s="43">
        <v>50</v>
      </c>
      <c r="H42" s="9" t="s">
        <v>85</v>
      </c>
      <c r="I42" s="43">
        <v>0</v>
      </c>
      <c r="J42" s="9"/>
      <c r="K42" s="66"/>
      <c r="L42" s="67"/>
      <c r="M42" s="59"/>
    </row>
    <row r="43" spans="1:13" s="22" customFormat="1" x14ac:dyDescent="0.25">
      <c r="A43" s="27"/>
      <c r="B43" s="28"/>
      <c r="C43" s="8"/>
      <c r="D43" s="43"/>
      <c r="E43" s="43"/>
      <c r="F43" s="43"/>
      <c r="G43" s="43"/>
      <c r="H43" s="9"/>
      <c r="I43" s="53"/>
      <c r="J43" s="9"/>
      <c r="K43" s="66"/>
      <c r="L43" s="67"/>
      <c r="M43" s="59"/>
    </row>
    <row r="44" spans="1:13" s="22" customFormat="1" x14ac:dyDescent="0.25">
      <c r="A44" s="25" t="s">
        <v>78</v>
      </c>
      <c r="B44" s="26"/>
      <c r="C44" s="14"/>
      <c r="D44" s="46"/>
      <c r="E44" s="46"/>
      <c r="F44" s="46"/>
      <c r="G44" s="46"/>
      <c r="H44" s="15"/>
      <c r="I44" s="54"/>
      <c r="J44" s="15"/>
      <c r="K44" s="15"/>
      <c r="L44" s="68"/>
      <c r="M44" s="62"/>
    </row>
    <row r="45" spans="1:13" s="22" customFormat="1" x14ac:dyDescent="0.25">
      <c r="A45" s="29" t="s">
        <v>44</v>
      </c>
      <c r="B45" s="34" t="s">
        <v>58</v>
      </c>
      <c r="C45" s="8" t="s">
        <v>26</v>
      </c>
      <c r="D45" s="47">
        <v>5340</v>
      </c>
      <c r="E45" s="55">
        <v>1</v>
      </c>
      <c r="F45" s="43">
        <f t="shared" ref="F45:F49" si="4">+E45*D45</f>
        <v>5340</v>
      </c>
      <c r="G45" s="55">
        <v>2</v>
      </c>
      <c r="H45" s="18" t="s">
        <v>91</v>
      </c>
      <c r="I45" s="55">
        <v>1</v>
      </c>
      <c r="J45" s="18" t="s">
        <v>70</v>
      </c>
      <c r="K45" s="66">
        <f>+G45</f>
        <v>2</v>
      </c>
      <c r="L45" s="67">
        <f>+D45/K45</f>
        <v>2670</v>
      </c>
      <c r="M45" s="63"/>
    </row>
    <row r="46" spans="1:13" s="22" customFormat="1" ht="26.45" customHeight="1" x14ac:dyDescent="0.25">
      <c r="A46" s="31" t="s">
        <v>45</v>
      </c>
      <c r="B46" s="34" t="s">
        <v>59</v>
      </c>
      <c r="C46" s="8" t="s">
        <v>26</v>
      </c>
      <c r="D46" s="47">
        <v>6900</v>
      </c>
      <c r="E46" s="55">
        <v>1</v>
      </c>
      <c r="F46" s="43">
        <f t="shared" si="4"/>
        <v>6900</v>
      </c>
      <c r="G46" s="55">
        <v>2</v>
      </c>
      <c r="H46" s="18" t="s">
        <v>91</v>
      </c>
      <c r="I46" s="55">
        <v>1</v>
      </c>
      <c r="J46" s="18" t="s">
        <v>70</v>
      </c>
      <c r="K46" s="66">
        <f>+G46</f>
        <v>2</v>
      </c>
      <c r="L46" s="67">
        <f>+D46/K46</f>
        <v>3450</v>
      </c>
      <c r="M46" s="63"/>
    </row>
    <row r="47" spans="1:13" s="22" customFormat="1" ht="26.45" customHeight="1" x14ac:dyDescent="0.25">
      <c r="A47" s="31" t="s">
        <v>54</v>
      </c>
      <c r="B47" s="34" t="s">
        <v>64</v>
      </c>
      <c r="C47" s="8" t="s">
        <v>26</v>
      </c>
      <c r="D47" s="47">
        <v>27144</v>
      </c>
      <c r="E47" s="55">
        <v>3</v>
      </c>
      <c r="F47" s="43">
        <f t="shared" si="4"/>
        <v>81432</v>
      </c>
      <c r="G47" s="55">
        <v>50</v>
      </c>
      <c r="H47" s="18" t="s">
        <v>92</v>
      </c>
      <c r="I47" s="55">
        <v>6</v>
      </c>
      <c r="J47" s="18" t="s">
        <v>72</v>
      </c>
      <c r="K47" s="66">
        <v>1</v>
      </c>
      <c r="L47" s="67">
        <f>(D47/I47)/G47</f>
        <v>90.48</v>
      </c>
      <c r="M47" s="63"/>
    </row>
    <row r="48" spans="1:13" s="22" customFormat="1" ht="26.45" customHeight="1" x14ac:dyDescent="0.25">
      <c r="A48" s="31" t="s">
        <v>55</v>
      </c>
      <c r="B48" s="34" t="s">
        <v>65</v>
      </c>
      <c r="C48" s="8" t="s">
        <v>26</v>
      </c>
      <c r="D48" s="47">
        <v>26709</v>
      </c>
      <c r="E48" s="55">
        <v>3</v>
      </c>
      <c r="F48" s="43">
        <f t="shared" si="4"/>
        <v>80127</v>
      </c>
      <c r="G48" s="55">
        <v>50</v>
      </c>
      <c r="H48" s="18" t="s">
        <v>92</v>
      </c>
      <c r="I48" s="55">
        <v>6</v>
      </c>
      <c r="J48" s="18" t="s">
        <v>72</v>
      </c>
      <c r="K48" s="66">
        <v>1</v>
      </c>
      <c r="L48" s="67">
        <f>(D48/I48)/G48</f>
        <v>89.03</v>
      </c>
      <c r="M48" s="63"/>
    </row>
    <row r="49" spans="1:13" s="22" customFormat="1" ht="12.95" customHeight="1" x14ac:dyDescent="0.25">
      <c r="A49" s="31" t="s">
        <v>80</v>
      </c>
      <c r="B49" s="34" t="s">
        <v>79</v>
      </c>
      <c r="C49" s="17"/>
      <c r="D49" s="47">
        <v>2950</v>
      </c>
      <c r="E49" s="55">
        <v>2</v>
      </c>
      <c r="F49" s="47">
        <f t="shared" si="4"/>
        <v>5900</v>
      </c>
      <c r="G49" s="71">
        <v>4700</v>
      </c>
      <c r="H49" s="18" t="s">
        <v>90</v>
      </c>
      <c r="I49" s="55">
        <v>0</v>
      </c>
      <c r="J49" s="18" t="s">
        <v>70</v>
      </c>
      <c r="K49" s="72">
        <v>0</v>
      </c>
      <c r="L49" s="69">
        <f>+D49/G49</f>
        <v>0.62765957446808507</v>
      </c>
      <c r="M49" s="63"/>
    </row>
    <row r="50" spans="1:13" s="22" customFormat="1" x14ac:dyDescent="0.25">
      <c r="A50" s="29"/>
      <c r="B50" s="30"/>
      <c r="C50" s="17"/>
      <c r="D50" s="47"/>
      <c r="E50" s="47"/>
      <c r="F50" s="47"/>
      <c r="G50" s="47"/>
      <c r="H50" s="18"/>
      <c r="I50" s="55"/>
      <c r="J50" s="18"/>
      <c r="K50" s="18"/>
      <c r="L50" s="69"/>
      <c r="M50" s="63"/>
    </row>
    <row r="51" spans="1:13" s="22" customFormat="1" x14ac:dyDescent="0.25">
      <c r="A51" s="25" t="s">
        <v>40</v>
      </c>
      <c r="B51" s="26"/>
      <c r="C51" s="14"/>
      <c r="D51" s="46"/>
      <c r="E51" s="46"/>
      <c r="F51" s="46"/>
      <c r="G51" s="46"/>
      <c r="H51" s="15"/>
      <c r="I51" s="54"/>
      <c r="J51" s="15"/>
      <c r="K51" s="15"/>
      <c r="L51" s="68"/>
      <c r="M51" s="62"/>
    </row>
    <row r="52" spans="1:13" s="22" customFormat="1" x14ac:dyDescent="0.25">
      <c r="A52" s="23" t="s">
        <v>8</v>
      </c>
      <c r="B52" s="34" t="s">
        <v>66</v>
      </c>
      <c r="C52" s="8" t="s">
        <v>26</v>
      </c>
      <c r="D52" s="47">
        <v>3100</v>
      </c>
      <c r="E52" s="55">
        <v>2</v>
      </c>
      <c r="F52" s="47">
        <f t="shared" ref="F52:F53" si="5">+E52*D52</f>
        <v>6200</v>
      </c>
      <c r="G52" s="47">
        <v>10</v>
      </c>
      <c r="H52" s="18" t="s">
        <v>84</v>
      </c>
      <c r="I52" s="55"/>
      <c r="J52" s="18"/>
      <c r="K52" s="66">
        <f t="shared" ref="K52:K53" si="6">+I52/G52</f>
        <v>0</v>
      </c>
      <c r="L52" s="67">
        <f t="shared" ref="L52:L53" si="7">+D52/G52</f>
        <v>310</v>
      </c>
      <c r="M52" s="63"/>
    </row>
    <row r="53" spans="1:13" s="22" customFormat="1" x14ac:dyDescent="0.25">
      <c r="A53" s="23" t="s">
        <v>7</v>
      </c>
      <c r="B53" s="34" t="s">
        <v>67</v>
      </c>
      <c r="C53" s="8" t="s">
        <v>26</v>
      </c>
      <c r="D53" s="47">
        <v>2900</v>
      </c>
      <c r="E53" s="55">
        <v>2</v>
      </c>
      <c r="F53" s="47">
        <f t="shared" si="5"/>
        <v>5800</v>
      </c>
      <c r="G53" s="47">
        <v>10</v>
      </c>
      <c r="H53" s="18" t="s">
        <v>84</v>
      </c>
      <c r="I53" s="55"/>
      <c r="J53" s="18"/>
      <c r="K53" s="66">
        <f t="shared" si="6"/>
        <v>0</v>
      </c>
      <c r="L53" s="67">
        <f t="shared" si="7"/>
        <v>290</v>
      </c>
      <c r="M53" s="63"/>
    </row>
    <row r="54" spans="1:13" s="22" customFormat="1" x14ac:dyDescent="0.25">
      <c r="A54" s="23"/>
      <c r="B54" s="30"/>
      <c r="C54" s="17"/>
      <c r="D54" s="47"/>
      <c r="E54" s="47"/>
      <c r="F54" s="47"/>
      <c r="G54" s="47"/>
      <c r="H54" s="18"/>
      <c r="I54" s="55"/>
      <c r="J54" s="18"/>
      <c r="K54" s="18"/>
      <c r="L54" s="69"/>
      <c r="M54" s="63"/>
    </row>
    <row r="55" spans="1:13" s="22" customFormat="1" ht="13.5" thickBot="1" x14ac:dyDescent="0.3">
      <c r="A55" s="32"/>
      <c r="B55" s="19"/>
      <c r="C55" s="19"/>
      <c r="D55" s="48"/>
      <c r="E55" s="48"/>
      <c r="F55" s="48"/>
      <c r="G55" s="48"/>
      <c r="H55" s="20"/>
      <c r="I55" s="56"/>
      <c r="J55" s="20"/>
      <c r="K55" s="20"/>
      <c r="L55" s="70"/>
      <c r="M55" s="64"/>
    </row>
    <row r="56" spans="1:13" s="22" customFormat="1" x14ac:dyDescent="0.25">
      <c r="A56" s="33"/>
      <c r="B56" s="33"/>
      <c r="C56" s="33"/>
      <c r="D56" s="33"/>
      <c r="E56" s="33"/>
      <c r="F56" s="33"/>
      <c r="G56" s="33"/>
      <c r="H56" s="33"/>
      <c r="I56" s="49"/>
      <c r="J56" s="33"/>
      <c r="K56" s="33"/>
      <c r="L56" s="33"/>
      <c r="M56" s="33"/>
    </row>
  </sheetData>
  <mergeCells count="11">
    <mergeCell ref="M4:M6"/>
    <mergeCell ref="A4:A6"/>
    <mergeCell ref="D4:D6"/>
    <mergeCell ref="B4:B6"/>
    <mergeCell ref="C4:C6"/>
    <mergeCell ref="L4:L6"/>
    <mergeCell ref="E4:E6"/>
    <mergeCell ref="F4:F6"/>
    <mergeCell ref="G5:H5"/>
    <mergeCell ref="I5:K5"/>
    <mergeCell ref="G4:K4"/>
  </mergeCells>
  <pageMargins left="0.7" right="0.7" top="0.75" bottom="0.75" header="0.3" footer="0.3"/>
  <pageSetup paperSize="5" orientation="landscape" r:id="rId1"/>
  <headerFooter>
    <oddFooter>&amp;L&amp;8file: &amp;Z&amp;F &amp;A &amp;D &amp;T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 PO (101623)</vt:lpstr>
      <vt:lpstr>'For PO (101623)'!Print_Titles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Albrecht Kurz</dc:creator>
  <cp:lastModifiedBy>DP-PC</cp:lastModifiedBy>
  <cp:lastPrinted>2023-10-18T00:13:45Z</cp:lastPrinted>
  <dcterms:created xsi:type="dcterms:W3CDTF">2023-10-02T01:43:14Z</dcterms:created>
  <dcterms:modified xsi:type="dcterms:W3CDTF">2023-10-18T07:01:05Z</dcterms:modified>
</cp:coreProperties>
</file>