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1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18" i="2"/>
  <c r="C19" i="2"/>
  <c r="C20" i="2"/>
  <c r="C21" i="2"/>
  <c r="C22" i="2"/>
  <c r="C16" i="2"/>
  <c r="C9" i="2"/>
  <c r="C10" i="2"/>
  <c r="C11" i="2"/>
  <c r="C12" i="2"/>
  <c r="C13" i="2"/>
  <c r="C14" i="2"/>
  <c r="C15" i="2"/>
  <c r="C8" i="2"/>
  <c r="C16" i="3" l="1"/>
  <c r="B37" i="3"/>
  <c r="B36" i="3"/>
  <c r="B35" i="3"/>
  <c r="B34" i="3"/>
  <c r="B33" i="3"/>
  <c r="B31" i="3"/>
  <c r="B30" i="3"/>
  <c r="B29" i="3"/>
  <c r="B28" i="3"/>
  <c r="B27" i="3"/>
  <c r="B25" i="3"/>
  <c r="B24" i="3"/>
  <c r="B20" i="3"/>
  <c r="B21" i="3"/>
  <c r="B22" i="3"/>
  <c r="B23" i="3"/>
  <c r="B19" i="3"/>
  <c r="B17" i="3"/>
  <c r="B15" i="3"/>
  <c r="B13" i="3"/>
  <c r="B9" i="3"/>
  <c r="B10" i="3"/>
  <c r="B11" i="3"/>
  <c r="B12" i="3"/>
  <c r="B8" i="3"/>
</calcChain>
</file>

<file path=xl/sharedStrings.xml><?xml version="1.0" encoding="utf-8"?>
<sst xmlns="http://schemas.openxmlformats.org/spreadsheetml/2006/main" count="105" uniqueCount="58">
  <si>
    <t>Marcela Farms Incorporated</t>
  </si>
  <si>
    <t>Feedmill Division</t>
  </si>
  <si>
    <t>Lomangog, Ubay, Bohol</t>
  </si>
  <si>
    <t>PRICE/Kilo</t>
  </si>
  <si>
    <t>Prawn Fines</t>
  </si>
  <si>
    <t>Prawn Grower A Pellet</t>
  </si>
  <si>
    <t>Prawn Grower B Pellet</t>
  </si>
  <si>
    <r>
      <t xml:space="preserve">Prawn Grower B Pellet </t>
    </r>
    <r>
      <rPr>
        <sz val="11"/>
        <color rgb="FFFF0000"/>
        <rFont val="Calibri"/>
        <family val="2"/>
        <scheme val="minor"/>
      </rPr>
      <t>(20% Tuna)</t>
    </r>
  </si>
  <si>
    <t>Prawn Grower B Pellet BLK</t>
  </si>
  <si>
    <r>
      <t xml:space="preserve">Vannamei Fines </t>
    </r>
    <r>
      <rPr>
        <sz val="11"/>
        <color rgb="FFFF0000"/>
        <rFont val="Calibri"/>
        <family val="2"/>
        <scheme val="minor"/>
      </rPr>
      <t>(20% Tuna)</t>
    </r>
  </si>
  <si>
    <t>Vannamei Grower A Pellet</t>
  </si>
  <si>
    <t>Vannamei Grower B Pellet</t>
  </si>
  <si>
    <t>Bangus Fry Mash</t>
  </si>
  <si>
    <t>Bangus Starter Crumble</t>
  </si>
  <si>
    <t>Bangus Starter Pellet</t>
  </si>
  <si>
    <t>Bangus Grower Pellet</t>
  </si>
  <si>
    <t>Bangus Finisher Pellet</t>
  </si>
  <si>
    <t>CODE</t>
  </si>
  <si>
    <t>PRAWN</t>
  </si>
  <si>
    <r>
      <t xml:space="preserve">Prawn Grower A Pellet </t>
    </r>
    <r>
      <rPr>
        <sz val="11"/>
        <color rgb="FFFF0000"/>
        <rFont val="Calibri"/>
        <family val="2"/>
        <scheme val="minor"/>
      </rPr>
      <t>(20% Tuna)</t>
    </r>
  </si>
  <si>
    <t>Fish Fry Mash</t>
  </si>
  <si>
    <t>Fish Starter Crumble</t>
  </si>
  <si>
    <t>Fish Grower Pellet</t>
  </si>
  <si>
    <t>Fish Finisher Pellet</t>
  </si>
  <si>
    <t>bagF</t>
  </si>
  <si>
    <t>kilo</t>
  </si>
  <si>
    <t>Aqua Feeds Price as of October 1, 2023</t>
  </si>
  <si>
    <t>4CMN15</t>
  </si>
  <si>
    <t>5CMN18</t>
  </si>
  <si>
    <t>Prawn PL1 Crumble</t>
  </si>
  <si>
    <t>Prawn PL2 Crumble</t>
  </si>
  <si>
    <t>Prawn Starter 1 Crumble</t>
  </si>
  <si>
    <t>Prawn Starter 2 Crumble</t>
  </si>
  <si>
    <r>
      <t xml:space="preserve">Vannamei PL1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</si>
  <si>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PL2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</si>
  <si>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Starter 1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</si>
  <si>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Starter 2 Crumble </t>
    </r>
    <r>
      <rPr>
        <sz val="10"/>
        <color rgb="FFFF0000"/>
        <rFont val="Calibri"/>
        <family val="2"/>
        <scheme val="minor"/>
      </rPr>
      <t>(20% Tuna)</t>
    </r>
  </si>
  <si>
    <t>Fish Starter Pellet</t>
  </si>
  <si>
    <t>UOM</t>
  </si>
  <si>
    <t>ITEM CODE</t>
  </si>
  <si>
    <t>bagB</t>
  </si>
  <si>
    <t>bagK</t>
  </si>
  <si>
    <t>bagE</t>
  </si>
  <si>
    <t>bag3</t>
  </si>
  <si>
    <t>hog str.pel.w/med</t>
  </si>
  <si>
    <t>Aqua Feeds Price as of November 1, 2023</t>
  </si>
  <si>
    <t>PRICE/Bag</t>
  </si>
  <si>
    <t xml:space="preserve"> </t>
  </si>
  <si>
    <t xml:space="preserve">Prawn PL1 </t>
  </si>
  <si>
    <t>Prawn PL2</t>
  </si>
  <si>
    <t>Prawn Starter 1</t>
  </si>
  <si>
    <t>Prawn Starter 2</t>
  </si>
  <si>
    <t xml:space="preserve">Vannamei PL1 </t>
  </si>
  <si>
    <t>Vannamei PL2</t>
  </si>
  <si>
    <t>Vannamei Starter 1</t>
  </si>
  <si>
    <t>Vannamei Starter 2</t>
  </si>
  <si>
    <t>bagG</t>
  </si>
  <si>
    <t>bagD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</si>
</sst>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0" fillId="0" borderId="0" xfId="0" applyFont="1"/>
    <xf numFmtId="43" fontId="4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5" fillId="0" borderId="0" xfId="0" applyNumberFormat="1" applyFont="1" applyAlignment="1">
      <alignment horizontal="center"/>
    </xf>
    <xf numFmtId="43" fontId="0" fillId="0" borderId="0" xfId="0" applyNumberFormat="1" applyFont="1"/>
    <xf numFmtId="43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3" fontId="6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left"/>
    </xf>
    <xf numFmtId="0" fontId="9" fillId="0" borderId="0" xfId="0" applyFont="1"/>
    <xf numFmtId="4" fontId="9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G22" sqref="G22"/>
    </sheetView>
  </sheetViews>
  <sheetFormatPr defaultRowHeight="15" x14ac:dyDescent="0.25"/>
  <cols>
    <col min="1" max="1" width="33.42578125" customWidth="1"/>
    <col min="2" max="2" width="10" hidden="1" customWidth="1"/>
    <col min="3" max="3" width="12.85546875" style="15" customWidth="1"/>
    <col min="4" max="4" width="11.85546875" customWidth="1"/>
    <col min="5" max="5" width="11.140625" style="5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5" spans="1:5" x14ac:dyDescent="0.25">
      <c r="A5" t="s">
        <v>45</v>
      </c>
    </row>
    <row r="7" spans="1:5" x14ac:dyDescent="0.25">
      <c r="A7" s="1" t="s">
        <v>18</v>
      </c>
      <c r="B7" t="s">
        <v>3</v>
      </c>
      <c r="C7" s="15" t="s">
        <v>46</v>
      </c>
      <c r="D7" s="17" t="s">
        <v>38</v>
      </c>
      <c r="E7" s="17" t="s">
        <v>17</v>
      </c>
    </row>
    <row r="8" spans="1:5" x14ac:dyDescent="0.25">
      <c r="A8" s="2" t="s">
        <v>4</v>
      </c>
      <c r="B8" s="12">
        <v>100.13</v>
      </c>
      <c r="C8" s="16">
        <f>B8*50</f>
        <v>5006.5</v>
      </c>
      <c r="D8" s="13" t="s">
        <v>40</v>
      </c>
      <c r="E8" s="9">
        <v>757</v>
      </c>
    </row>
    <row r="9" spans="1:5" x14ac:dyDescent="0.25">
      <c r="A9" t="s">
        <v>48</v>
      </c>
      <c r="B9" s="12">
        <v>100.13</v>
      </c>
      <c r="C9" s="16">
        <f t="shared" ref="C9:C15" si="0">B9*50</f>
        <v>5006.5</v>
      </c>
      <c r="D9" s="13" t="s">
        <v>42</v>
      </c>
      <c r="E9" s="9">
        <v>758</v>
      </c>
    </row>
    <row r="10" spans="1:5" x14ac:dyDescent="0.25">
      <c r="A10" t="s">
        <v>49</v>
      </c>
      <c r="B10" s="12">
        <v>100.13</v>
      </c>
      <c r="C10" s="16">
        <f t="shared" si="0"/>
        <v>5006.5</v>
      </c>
      <c r="D10" s="13" t="s">
        <v>42</v>
      </c>
      <c r="E10" s="9">
        <v>759</v>
      </c>
    </row>
    <row r="11" spans="1:5" x14ac:dyDescent="0.25">
      <c r="A11" t="s">
        <v>50</v>
      </c>
      <c r="B11" s="12">
        <v>100.13</v>
      </c>
      <c r="C11" s="16">
        <f t="shared" si="0"/>
        <v>5006.5</v>
      </c>
      <c r="D11" s="13" t="s">
        <v>42</v>
      </c>
      <c r="E11" s="9">
        <v>524</v>
      </c>
    </row>
    <row r="12" spans="1:5" x14ac:dyDescent="0.25">
      <c r="A12" t="s">
        <v>51</v>
      </c>
      <c r="B12" s="12">
        <v>100.13</v>
      </c>
      <c r="C12" s="16">
        <f t="shared" si="0"/>
        <v>5006.5</v>
      </c>
      <c r="D12" s="13" t="s">
        <v>42</v>
      </c>
      <c r="E12" s="9">
        <v>727</v>
      </c>
    </row>
    <row r="13" spans="1:5" x14ac:dyDescent="0.25">
      <c r="A13" t="s">
        <v>5</v>
      </c>
      <c r="B13" s="12">
        <v>98.29</v>
      </c>
      <c r="C13" s="16">
        <f t="shared" si="0"/>
        <v>4914.5</v>
      </c>
      <c r="D13" s="13" t="s">
        <v>42</v>
      </c>
      <c r="E13" s="9">
        <v>525</v>
      </c>
    </row>
    <row r="14" spans="1:5" x14ac:dyDescent="0.25">
      <c r="A14" t="s">
        <v>6</v>
      </c>
      <c r="B14" s="12">
        <v>94.2</v>
      </c>
      <c r="C14" s="16">
        <f t="shared" si="0"/>
        <v>4710</v>
      </c>
      <c r="D14" s="13" t="s">
        <v>42</v>
      </c>
      <c r="E14" s="9">
        <v>526</v>
      </c>
    </row>
    <row r="15" spans="1:5" x14ac:dyDescent="0.25">
      <c r="A15" t="s">
        <v>8</v>
      </c>
      <c r="B15" s="12">
        <v>97</v>
      </c>
      <c r="C15" s="16">
        <f t="shared" si="0"/>
        <v>4850</v>
      </c>
      <c r="D15" s="13" t="s">
        <v>24</v>
      </c>
      <c r="E15" s="9">
        <v>526</v>
      </c>
    </row>
    <row r="16" spans="1:5" x14ac:dyDescent="0.25">
      <c r="A16" s="2" t="s">
        <v>9</v>
      </c>
      <c r="B16" s="12">
        <v>77.599999999999994</v>
      </c>
      <c r="C16" s="16">
        <f>B16*50</f>
        <v>3879.9999999999995</v>
      </c>
      <c r="D16" s="13" t="s">
        <v>56</v>
      </c>
      <c r="E16" s="9">
        <v>1736</v>
      </c>
    </row>
    <row r="17" spans="1:5" x14ac:dyDescent="0.25">
      <c r="A17" t="s">
        <v>52</v>
      </c>
      <c r="B17" s="12">
        <v>77.599999999999994</v>
      </c>
      <c r="C17" s="16">
        <f t="shared" ref="C17:C22" si="1">B17*50</f>
        <v>3879.9999999999995</v>
      </c>
      <c r="D17" s="13" t="s">
        <v>24</v>
      </c>
      <c r="E17" s="9">
        <v>1737</v>
      </c>
    </row>
    <row r="18" spans="1:5" x14ac:dyDescent="0.25">
      <c r="A18" t="s">
        <v>53</v>
      </c>
      <c r="B18" s="12">
        <v>77.599999999999994</v>
      </c>
      <c r="C18" s="16">
        <f t="shared" si="1"/>
        <v>3879.9999999999995</v>
      </c>
      <c r="D18" s="13" t="s">
        <v>24</v>
      </c>
      <c r="E18" s="9">
        <v>1738</v>
      </c>
    </row>
    <row r="19" spans="1:5" x14ac:dyDescent="0.25">
      <c r="A19" t="s">
        <v>54</v>
      </c>
      <c r="B19" s="12">
        <v>77.599999999999994</v>
      </c>
      <c r="C19" s="16">
        <f t="shared" si="1"/>
        <v>3879.9999999999995</v>
      </c>
      <c r="D19" s="13" t="s">
        <v>24</v>
      </c>
      <c r="E19" s="9">
        <v>1739</v>
      </c>
    </row>
    <row r="20" spans="1:5" x14ac:dyDescent="0.25">
      <c r="A20" t="s">
        <v>55</v>
      </c>
      <c r="B20" s="12">
        <v>77.599999999999994</v>
      </c>
      <c r="C20" s="16">
        <f t="shared" si="1"/>
        <v>3879.9999999999995</v>
      </c>
      <c r="D20" s="13" t="s">
        <v>24</v>
      </c>
      <c r="E20" s="9">
        <v>1740</v>
      </c>
    </row>
    <row r="21" spans="1:5" x14ac:dyDescent="0.25">
      <c r="A21" t="s">
        <v>10</v>
      </c>
      <c r="B21" s="12">
        <v>68.12</v>
      </c>
      <c r="C21" s="16">
        <f t="shared" si="1"/>
        <v>3406</v>
      </c>
      <c r="D21" s="14" t="s">
        <v>57</v>
      </c>
      <c r="E21" s="5">
        <v>1741</v>
      </c>
    </row>
    <row r="22" spans="1:5" x14ac:dyDescent="0.25">
      <c r="A22" t="s">
        <v>11</v>
      </c>
      <c r="B22" s="12">
        <v>66.94</v>
      </c>
      <c r="C22" s="16">
        <f t="shared" si="1"/>
        <v>3347</v>
      </c>
      <c r="D22" s="14" t="s">
        <v>57</v>
      </c>
      <c r="E22" s="5">
        <v>1742</v>
      </c>
    </row>
    <row r="27" spans="1:5" x14ac:dyDescent="0.25">
      <c r="B27" t="s">
        <v>47</v>
      </c>
    </row>
  </sheetData>
  <pageMargins left="0.95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G33" sqref="G33"/>
    </sheetView>
  </sheetViews>
  <sheetFormatPr defaultRowHeight="15" x14ac:dyDescent="0.25"/>
  <cols>
    <col min="1" max="1" width="35.85546875" customWidth="1"/>
    <col min="2" max="2" width="10" style="7" customWidth="1"/>
    <col min="3" max="3" width="10.5703125" style="5" customWidth="1"/>
    <col min="4" max="4" width="18.28515625" style="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5" spans="1:4" x14ac:dyDescent="0.25">
      <c r="A5" t="s">
        <v>26</v>
      </c>
    </row>
    <row r="7" spans="1:4" x14ac:dyDescent="0.25">
      <c r="A7" s="1" t="s">
        <v>18</v>
      </c>
      <c r="B7" s="11" t="s">
        <v>3</v>
      </c>
      <c r="C7" s="4" t="s">
        <v>38</v>
      </c>
      <c r="D7" s="4" t="s">
        <v>39</v>
      </c>
    </row>
    <row r="8" spans="1:4" x14ac:dyDescent="0.25">
      <c r="A8" s="2" t="s">
        <v>4</v>
      </c>
      <c r="B8" s="8">
        <f>100.47*50</f>
        <v>5023.5</v>
      </c>
      <c r="C8" s="10" t="s">
        <v>40</v>
      </c>
      <c r="D8" s="9">
        <v>757</v>
      </c>
    </row>
    <row r="9" spans="1:4" x14ac:dyDescent="0.25">
      <c r="A9" t="s">
        <v>29</v>
      </c>
      <c r="B9" s="8">
        <f t="shared" ref="B9:B12" si="0">100.47*50</f>
        <v>5023.5</v>
      </c>
      <c r="C9" s="10" t="s">
        <v>24</v>
      </c>
      <c r="D9" s="9">
        <v>758</v>
      </c>
    </row>
    <row r="10" spans="1:4" x14ac:dyDescent="0.25">
      <c r="A10" t="s">
        <v>30</v>
      </c>
      <c r="B10" s="8">
        <f t="shared" si="0"/>
        <v>5023.5</v>
      </c>
      <c r="C10" s="10" t="s">
        <v>24</v>
      </c>
      <c r="D10" s="9">
        <v>759</v>
      </c>
    </row>
    <row r="11" spans="1:4" x14ac:dyDescent="0.25">
      <c r="A11" t="s">
        <v>31</v>
      </c>
      <c r="B11" s="8">
        <f t="shared" si="0"/>
        <v>5023.5</v>
      </c>
      <c r="C11" s="10" t="s">
        <v>24</v>
      </c>
      <c r="D11" s="9">
        <v>524</v>
      </c>
    </row>
    <row r="12" spans="1:4" x14ac:dyDescent="0.25">
      <c r="A12" t="s">
        <v>32</v>
      </c>
      <c r="B12" s="8">
        <f t="shared" si="0"/>
        <v>5023.5</v>
      </c>
      <c r="C12" s="10" t="s">
        <v>24</v>
      </c>
      <c r="D12" s="9">
        <v>727</v>
      </c>
    </row>
    <row r="13" spans="1:4" x14ac:dyDescent="0.25">
      <c r="A13" t="s">
        <v>5</v>
      </c>
      <c r="B13" s="8">
        <f>98.8*50</f>
        <v>4940</v>
      </c>
      <c r="C13" s="10" t="s">
        <v>24</v>
      </c>
      <c r="D13" s="9">
        <v>525</v>
      </c>
    </row>
    <row r="14" spans="1:4" hidden="1" x14ac:dyDescent="0.25">
      <c r="A14" t="s">
        <v>19</v>
      </c>
      <c r="B14" s="8">
        <v>74.14</v>
      </c>
      <c r="C14" s="10" t="s">
        <v>24</v>
      </c>
      <c r="D14" s="9" t="s">
        <v>27</v>
      </c>
    </row>
    <row r="15" spans="1:4" x14ac:dyDescent="0.25">
      <c r="A15" t="s">
        <v>6</v>
      </c>
      <c r="B15" s="8">
        <f>94.63*50</f>
        <v>4731.5</v>
      </c>
      <c r="C15" s="10" t="s">
        <v>24</v>
      </c>
      <c r="D15" s="9">
        <v>526</v>
      </c>
    </row>
    <row r="16" spans="1:4" hidden="1" x14ac:dyDescent="0.25">
      <c r="A16" t="s">
        <v>7</v>
      </c>
      <c r="B16" s="8">
        <v>70.78</v>
      </c>
      <c r="C16" s="10">
        <f>B16*40</f>
        <v>2831.2</v>
      </c>
      <c r="D16" s="9" t="s">
        <v>28</v>
      </c>
    </row>
    <row r="17" spans="1:4" x14ac:dyDescent="0.25">
      <c r="A17" t="s">
        <v>8</v>
      </c>
      <c r="B17" s="8">
        <f>97.51*50</f>
        <v>4875.5</v>
      </c>
      <c r="C17" s="10" t="s">
        <v>41</v>
      </c>
      <c r="D17" s="9">
        <v>526</v>
      </c>
    </row>
    <row r="18" spans="1:4" x14ac:dyDescent="0.25">
      <c r="B18" s="6"/>
      <c r="C18" s="10"/>
      <c r="D18" s="9"/>
    </row>
    <row r="19" spans="1:4" x14ac:dyDescent="0.25">
      <c r="A19" s="2" t="s">
        <v>9</v>
      </c>
      <c r="B19" s="8">
        <f>78.58*50</f>
        <v>3929</v>
      </c>
      <c r="C19" s="10" t="s">
        <v>24</v>
      </c>
      <c r="D19" s="9">
        <v>1736</v>
      </c>
    </row>
    <row r="20" spans="1:4" x14ac:dyDescent="0.25">
      <c r="A20" t="s">
        <v>33</v>
      </c>
      <c r="B20" s="8">
        <f t="shared" ref="B20:B23" si="1">78.58*50</f>
        <v>3929</v>
      </c>
      <c r="C20" s="10" t="s">
        <v>24</v>
      </c>
      <c r="D20" s="9">
        <v>1737</v>
      </c>
    </row>
    <row r="21" spans="1:4" x14ac:dyDescent="0.25">
      <c r="A21" t="s">
        <v>34</v>
      </c>
      <c r="B21" s="8">
        <f t="shared" si="1"/>
        <v>3929</v>
      </c>
      <c r="C21" s="10" t="s">
        <v>24</v>
      </c>
      <c r="D21" s="9">
        <v>1738</v>
      </c>
    </row>
    <row r="22" spans="1:4" x14ac:dyDescent="0.25">
      <c r="A22" t="s">
        <v>35</v>
      </c>
      <c r="B22" s="8">
        <f t="shared" si="1"/>
        <v>3929</v>
      </c>
      <c r="C22" s="10" t="s">
        <v>24</v>
      </c>
      <c r="D22" s="9">
        <v>1739</v>
      </c>
    </row>
    <row r="23" spans="1:4" x14ac:dyDescent="0.25">
      <c r="A23" t="s">
        <v>36</v>
      </c>
      <c r="B23" s="8">
        <f t="shared" si="1"/>
        <v>3929</v>
      </c>
      <c r="C23" s="10" t="s">
        <v>24</v>
      </c>
      <c r="D23" s="9">
        <v>1740</v>
      </c>
    </row>
    <row r="24" spans="1:4" x14ac:dyDescent="0.25">
      <c r="A24" t="s">
        <v>10</v>
      </c>
      <c r="B24" s="8">
        <f>68.94*50</f>
        <v>3447</v>
      </c>
      <c r="C24" s="10" t="s">
        <v>24</v>
      </c>
      <c r="D24" s="9">
        <v>1741</v>
      </c>
    </row>
    <row r="25" spans="1:4" x14ac:dyDescent="0.25">
      <c r="A25" t="s">
        <v>11</v>
      </c>
      <c r="B25" s="8">
        <f>67.64*50</f>
        <v>3382</v>
      </c>
      <c r="C25" s="10" t="s">
        <v>24</v>
      </c>
      <c r="D25" s="9">
        <v>1742</v>
      </c>
    </row>
    <row r="27" spans="1:4" x14ac:dyDescent="0.25">
      <c r="A27" t="s">
        <v>12</v>
      </c>
      <c r="B27" s="8">
        <f>56.48*50</f>
        <v>2824</v>
      </c>
      <c r="C27" s="10" t="s">
        <v>42</v>
      </c>
      <c r="D27" s="5">
        <v>78</v>
      </c>
    </row>
    <row r="28" spans="1:4" x14ac:dyDescent="0.25">
      <c r="A28" t="s">
        <v>13</v>
      </c>
      <c r="B28" s="8">
        <f>50.84*50</f>
        <v>2542</v>
      </c>
      <c r="C28" s="10" t="s">
        <v>42</v>
      </c>
      <c r="D28" s="5">
        <v>380</v>
      </c>
    </row>
    <row r="29" spans="1:4" x14ac:dyDescent="0.25">
      <c r="A29" t="s">
        <v>14</v>
      </c>
      <c r="B29" s="8">
        <f>43.3*50</f>
        <v>2165</v>
      </c>
      <c r="C29" s="10" t="s">
        <v>42</v>
      </c>
      <c r="D29" s="5">
        <v>528</v>
      </c>
    </row>
    <row r="30" spans="1:4" x14ac:dyDescent="0.25">
      <c r="A30" t="s">
        <v>15</v>
      </c>
      <c r="B30" s="8">
        <f>40.56*50</f>
        <v>2028</v>
      </c>
      <c r="C30" s="10" t="s">
        <v>42</v>
      </c>
      <c r="D30" s="9">
        <v>381</v>
      </c>
    </row>
    <row r="31" spans="1:4" x14ac:dyDescent="0.25">
      <c r="A31" t="s">
        <v>16</v>
      </c>
      <c r="B31" s="8">
        <f>38.26*50</f>
        <v>1913</v>
      </c>
      <c r="C31" s="10" t="s">
        <v>42</v>
      </c>
      <c r="D31" s="9">
        <v>529</v>
      </c>
    </row>
    <row r="33" spans="1:4" x14ac:dyDescent="0.25">
      <c r="A33" t="s">
        <v>20</v>
      </c>
      <c r="B33" s="3">
        <f>56.48*25</f>
        <v>1412</v>
      </c>
      <c r="C33" s="10" t="s">
        <v>43</v>
      </c>
      <c r="D33" s="5">
        <v>2310</v>
      </c>
    </row>
    <row r="34" spans="1:4" x14ac:dyDescent="0.25">
      <c r="A34" t="s">
        <v>21</v>
      </c>
      <c r="B34" s="3">
        <f>50.84*25</f>
        <v>1271</v>
      </c>
      <c r="C34" s="10" t="s">
        <v>43</v>
      </c>
      <c r="D34" s="5">
        <v>2311</v>
      </c>
    </row>
    <row r="35" spans="1:4" x14ac:dyDescent="0.25">
      <c r="A35" t="s">
        <v>37</v>
      </c>
      <c r="B35" s="3">
        <f>43.3*25</f>
        <v>1082.5</v>
      </c>
      <c r="C35" s="10" t="s">
        <v>43</v>
      </c>
      <c r="D35" s="5">
        <v>2312</v>
      </c>
    </row>
    <row r="36" spans="1:4" x14ac:dyDescent="0.25">
      <c r="A36" t="s">
        <v>22</v>
      </c>
      <c r="B36" s="3">
        <f>40.56*25</f>
        <v>1014</v>
      </c>
      <c r="C36" s="10" t="s">
        <v>43</v>
      </c>
      <c r="D36" s="5">
        <v>2313</v>
      </c>
    </row>
    <row r="37" spans="1:4" x14ac:dyDescent="0.25">
      <c r="A37" t="s">
        <v>23</v>
      </c>
      <c r="B37" s="3">
        <f>38.26*25</f>
        <v>956.5</v>
      </c>
      <c r="C37" s="10" t="s">
        <v>43</v>
      </c>
      <c r="D37" s="5">
        <v>2314</v>
      </c>
    </row>
    <row r="39" spans="1:4" x14ac:dyDescent="0.25">
      <c r="A39" t="s">
        <v>44</v>
      </c>
      <c r="B39" s="7">
        <v>33.409999999999997</v>
      </c>
      <c r="C39" s="5" t="s">
        <v>25</v>
      </c>
      <c r="D39" s="5">
        <v>790</v>
      </c>
    </row>
  </sheetData>
  <pageMargins left="0.7" right="0.7" top="1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fm2</vt:lpstr>
      <vt:lpstr>fm1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2023-11-06T08:05:31Z</cp:lastPrinted>
  <dcterms:created xsi:type="dcterms:W3CDTF">2023-04-04T00:26:39Z</dcterms:created>
  <dcterms:modified xsi:type="dcterms:W3CDTF">2023-11-15T06:22:57Z</dcterms:modified>
</cp:coreProperties>
</file>