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.1" sheetId="5" state="hidden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2" l="1"/>
  <c r="C53" i="2" s="1"/>
  <c r="B52" i="2"/>
  <c r="C52" i="2" s="1"/>
  <c r="B51" i="2"/>
  <c r="C51" i="2" s="1"/>
  <c r="B50" i="2"/>
  <c r="C50" i="2" s="1"/>
  <c r="C29" i="2"/>
  <c r="B28" i="2"/>
  <c r="C28" i="2" s="1"/>
  <c r="C19" i="2"/>
  <c r="C17" i="2"/>
  <c r="C15" i="2"/>
  <c r="C7" i="2"/>
  <c r="C29" i="5" l="1"/>
  <c r="C33" i="5"/>
  <c r="C32" i="5"/>
  <c r="C31" i="5"/>
  <c r="C30" i="5"/>
  <c r="C27" i="5"/>
  <c r="C26" i="5"/>
  <c r="C25" i="5"/>
  <c r="C24" i="5"/>
  <c r="C23" i="5"/>
  <c r="C14" i="5"/>
  <c r="C13" i="5"/>
  <c r="C12" i="5"/>
  <c r="C11" i="5"/>
  <c r="C10" i="5"/>
  <c r="C9" i="5"/>
  <c r="C8" i="5"/>
</calcChain>
</file>

<file path=xl/sharedStrings.xml><?xml version="1.0" encoding="utf-8"?>
<sst xmlns="http://schemas.openxmlformats.org/spreadsheetml/2006/main" count="199" uniqueCount="123">
  <si>
    <t>CODE</t>
  </si>
  <si>
    <t>bag</t>
  </si>
  <si>
    <t>PRICE</t>
  </si>
  <si>
    <t>Marcela Farms Incorporated</t>
  </si>
  <si>
    <t>Feedmill Division</t>
  </si>
  <si>
    <t>Lomangog, Ubay, Bohol</t>
  </si>
  <si>
    <t>PRAWN</t>
  </si>
  <si>
    <t>PRICE/Kilo</t>
  </si>
  <si>
    <t>Prawn Fines</t>
  </si>
  <si>
    <t>Prawn Grower A Pellet</t>
  </si>
  <si>
    <t>Prawn Grower B Pellet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</si>
  <si>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</si>
  <si>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</si>
  <si>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</si>
  <si>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</si>
  <si>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</si>
  <si>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</si>
  <si>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>Prawn Starter 2</t>
  </si>
  <si>
    <t xml:space="preserve">Prawn PL1 </t>
  </si>
  <si>
    <t>Prawn PL1 2</t>
  </si>
  <si>
    <t>Prawn Starter 1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</si>
  <si>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</si>
  <si>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</si>
  <si>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</si>
  <si>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</si>
  <si>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</si>
  <si>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</si>
  <si>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bagF</t>
  </si>
  <si>
    <t>Marcela Hog Mash</t>
  </si>
  <si>
    <t>ITEM DESCRIPTION</t>
  </si>
  <si>
    <t>sack</t>
  </si>
  <si>
    <t>Babcock Cortes</t>
  </si>
  <si>
    <t>Babcock Starter Crumble</t>
  </si>
  <si>
    <t>Bilar Breeder</t>
  </si>
  <si>
    <t>Breeder Layer 1 Pellet</t>
  </si>
  <si>
    <t>Hog Cortes</t>
  </si>
  <si>
    <t xml:space="preserve">Hog Starter Pellet </t>
  </si>
  <si>
    <t xml:space="preserve">Hog Grower Pellet </t>
  </si>
  <si>
    <t xml:space="preserve">Hog Gestating Pellet </t>
  </si>
  <si>
    <t xml:space="preserve">Hog Lactating Pellet </t>
  </si>
  <si>
    <t>Prepared by:</t>
  </si>
  <si>
    <t>Approved by:</t>
  </si>
  <si>
    <t>Romel S. Dubduban</t>
  </si>
  <si>
    <t>Alberto Elman</t>
  </si>
  <si>
    <t>kl-d</t>
  </si>
  <si>
    <t>kilo</t>
  </si>
  <si>
    <t xml:space="preserve">Broiler Finisher Pellet </t>
  </si>
  <si>
    <t xml:space="preserve">Babcock Developer Pellet </t>
  </si>
  <si>
    <t xml:space="preserve">Babcock Layer 1 Pellet </t>
  </si>
  <si>
    <t>Babcock Booster Crumble</t>
  </si>
  <si>
    <t>1BCF07-B</t>
  </si>
  <si>
    <t xml:space="preserve">Babcock Grower Pellet </t>
  </si>
  <si>
    <t>5BCF20-A</t>
  </si>
  <si>
    <t>5BCF20-B</t>
  </si>
  <si>
    <t>7BCF62-1A</t>
  </si>
  <si>
    <t xml:space="preserve">Babcock Layer 2 Pellet </t>
  </si>
  <si>
    <t>7BCF26-2C</t>
  </si>
  <si>
    <t xml:space="preserve">Breeder Grower Crumble </t>
  </si>
  <si>
    <t xml:space="preserve">Breeder Pre-lay Crumble </t>
  </si>
  <si>
    <t>Breeder Layer 1 Pellet B</t>
  </si>
  <si>
    <t>7BBF06-C</t>
  </si>
  <si>
    <t>Breeder Layer 1 Pellet C</t>
  </si>
  <si>
    <t>7BBF07-A</t>
  </si>
  <si>
    <t>7BBF07-B</t>
  </si>
  <si>
    <t>Breeder Layer 2 Pellet</t>
  </si>
  <si>
    <t>7BBF01-2A</t>
  </si>
  <si>
    <t xml:space="preserve">Breeder Layer 2 Pellet </t>
  </si>
  <si>
    <t>7BBF01-2B</t>
  </si>
  <si>
    <t>Breeder Layer 3 Pellet</t>
  </si>
  <si>
    <t>7BBF01-3A</t>
  </si>
  <si>
    <t>Male Breeder Pellet B</t>
  </si>
  <si>
    <t>9BBF04-J</t>
  </si>
  <si>
    <t>9BBF05-C</t>
  </si>
  <si>
    <t xml:space="preserve">Hog Pre-Starter Crumble </t>
  </si>
  <si>
    <t xml:space="preserve">Hog Pre-Starter Pellet </t>
  </si>
  <si>
    <t>2ACF95-D</t>
  </si>
  <si>
    <t>3ACF80-F</t>
  </si>
  <si>
    <t>4ACF03-E</t>
  </si>
  <si>
    <t>7ACF18-H</t>
  </si>
  <si>
    <t>8ACF08-I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</si>
  <si>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</si>
  <si>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</si>
  <si>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</si>
  <si>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</si>
  <si>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</si>
  <si>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</si>
  <si>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</si>
  <si>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</si>
  <si>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</si>
  <si>
    <t>Prawn PL1 Crumble</t>
  </si>
  <si>
    <t>Prawn PL2 Crumble</t>
  </si>
  <si>
    <t>Prawn Starter 1 Crumble</t>
  </si>
  <si>
    <t>Prawn Starter 2 Crumble</t>
  </si>
  <si>
    <t xml:space="preserve">Breeder Pre-Starter Crumble </t>
  </si>
  <si>
    <t>2BBF01H-B</t>
  </si>
  <si>
    <t>6BBF09-K</t>
  </si>
  <si>
    <t>2ACF91-D</t>
  </si>
  <si>
    <t>4ACF03-F</t>
  </si>
  <si>
    <t>Aqua Feeds Price as of April 1, 2024</t>
  </si>
  <si>
    <r>
      <t>PRAWN</t>
    </r>
    <r>
      <rPr>
        <sz val="11"/>
        <color theme="1"/>
        <rFont val="Calibri"/>
        <family val="2"/>
        <scheme val="minor"/>
      </rPr>
      <t xml:space="preserve"> </t>
    </r>
  </si>
  <si>
    <t xml:space="preserve">Prawn Grower B Pellet </t>
  </si>
  <si>
    <t>VANNAMEI</t>
  </si>
  <si>
    <r>
      <t xml:space="preserve">Vannamei Fines </t>
    </r>
    <r>
      <rPr>
        <sz val="11"/>
        <color rgb="FFFF0000"/>
        <rFont val="Calibri"/>
        <family val="2"/>
        <scheme val="minor"/>
      </rPr>
      <t>(20% Tuna)</t>
    </r>
  </si>
  <si>
    <r>
      <t xml:space="preserve">Vann PL1 / PL2 / Str1 / Str2 </t>
    </r>
    <r>
      <rPr>
        <sz val="10"/>
        <color rgb="FFFF0000"/>
        <rFont val="Calibri"/>
        <family val="2"/>
        <scheme val="minor"/>
      </rPr>
      <t>(20% Tuna)</t>
    </r>
  </si>
  <si>
    <t>Vannamei Grower A Pellet</t>
  </si>
  <si>
    <t>Vannamei Grower B Pellet</t>
  </si>
  <si>
    <t xml:space="preserve">Fish Grower </t>
  </si>
  <si>
    <t>Fish Finisher</t>
  </si>
  <si>
    <t>bagC</t>
  </si>
  <si>
    <t>bagB</t>
  </si>
  <si>
    <t>Babcock Grower Pellet</t>
  </si>
  <si>
    <t>Breeder Str.crumble</t>
  </si>
  <si>
    <t>Breeder Gwr. Crumble</t>
  </si>
  <si>
    <t>Breeder Pre Lay Crumble</t>
  </si>
  <si>
    <t>Hog Gwr Pel.no med</t>
  </si>
  <si>
    <t>Hog Gilt Dev.pel.no med</t>
  </si>
  <si>
    <t>Hog Gwr.Pel.w/med</t>
  </si>
  <si>
    <t xml:space="preserve">P.O. 15 FEED COSTING as of </t>
  </si>
  <si>
    <r>
      <t>5BLF01H</t>
    </r>
    <r>
      <rPr>
        <sz val="10"/>
        <color rgb="FFFF0000"/>
        <rFont val="Calibri"/>
        <family val="2"/>
        <scheme val="minor"/>
      </rPr>
      <t>-B</t>
    </r>
  </si>
  <si>
    <t>4BBF15-D</t>
  </si>
  <si>
    <t xml:space="preserve">Male Breeder Pellet </t>
  </si>
  <si>
    <t>kl-b</t>
  </si>
  <si>
    <t>kl-c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</si>
</sst>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0" fontId="5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Border="1"/>
    <xf numFmtId="4" fontId="6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2" xfId="0" applyFont="1" applyFill="1" applyBorder="1"/>
    <xf numFmtId="0" fontId="1" fillId="0" borderId="0" xfId="0" applyFont="1" applyFill="1"/>
    <xf numFmtId="0" fontId="6" fillId="2" borderId="1" xfId="0" applyFont="1" applyFill="1" applyBorder="1" applyAlignment="1"/>
    <xf numFmtId="0" fontId="6" fillId="0" borderId="2" xfId="0" applyFont="1" applyBorder="1"/>
    <xf numFmtId="0" fontId="6" fillId="3" borderId="1" xfId="0" applyFont="1" applyFill="1" applyBorder="1" applyAlignment="1"/>
    <xf numFmtId="0" fontId="6" fillId="4" borderId="1" xfId="0" applyFont="1" applyFill="1" applyBorder="1" applyAlignment="1"/>
    <xf numFmtId="2" fontId="6" fillId="0" borderId="0" xfId="0" applyNumberFormat="1" applyFont="1" applyBorder="1" applyAlignment="1">
      <alignment horizontal="center"/>
    </xf>
    <xf numFmtId="4" fontId="6" fillId="0" borderId="0" xfId="0" applyNumberFormat="1" applyFont="1" applyBorder="1" applyAlignment="1">
      <alignment horizontal="left"/>
    </xf>
    <xf numFmtId="0" fontId="6" fillId="0" borderId="2" xfId="0" applyFont="1" applyFill="1" applyBorder="1" applyAlignment="1"/>
    <xf numFmtId="2" fontId="6" fillId="0" borderId="2" xfId="0" applyNumberFormat="1" applyFont="1" applyFill="1" applyBorder="1" applyAlignment="1">
      <alignment horizontal="center"/>
    </xf>
    <xf numFmtId="4" fontId="6" fillId="0" borderId="2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" fontId="9" fillId="0" borderId="2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/>
    </xf>
    <xf numFmtId="4" fontId="1" fillId="0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43" fontId="3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4" borderId="2" xfId="0" applyFont="1" applyFill="1" applyBorder="1" applyAlignment="1"/>
    <xf numFmtId="2" fontId="10" fillId="0" borderId="2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3" borderId="2" xfId="0" applyFont="1" applyFill="1" applyBorder="1" applyAlignment="1"/>
    <xf numFmtId="0" fontId="12" fillId="3" borderId="2" xfId="0" applyFont="1" applyFill="1" applyBorder="1" applyAlignment="1"/>
    <xf numFmtId="4" fontId="11" fillId="0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A4" workbookViewId="0">
      <selection activeCell="H39" sqref="H39"/>
    </sheetView>
  </sheetViews>
  <sheetFormatPr defaultRowHeight="15" x14ac:dyDescent="0.25"/>
  <cols>
    <col min="1" max="1" width="27" style="12" customWidth="1"/>
    <col min="2" max="2" width="7.7109375" style="43" customWidth="1"/>
    <col min="3" max="3" width="9.42578125" style="13" customWidth="1"/>
    <col min="4" max="4" width="10.42578125" style="12" customWidth="1"/>
    <col min="5" max="16384" width="9.140625" style="11"/>
  </cols>
  <sheetData>
    <row r="1" spans="1:4" x14ac:dyDescent="0.25">
      <c r="A1" s="44" t="s">
        <v>117</v>
      </c>
      <c r="B1" s="44"/>
      <c r="C1" s="44"/>
      <c r="D1" s="44"/>
    </row>
    <row r="2" spans="1:4" x14ac:dyDescent="0.25">
      <c r="A2" s="45">
        <v>45391</v>
      </c>
      <c r="B2" s="45"/>
      <c r="C2" s="45"/>
      <c r="D2" s="45"/>
    </row>
    <row r="4" spans="1:4" x14ac:dyDescent="0.25">
      <c r="A4" s="14"/>
      <c r="B4" s="14"/>
      <c r="C4" s="15"/>
    </row>
    <row r="5" spans="1:4" s="17" customFormat="1" hidden="1" x14ac:dyDescent="0.25">
      <c r="A5" s="16" t="s">
        <v>46</v>
      </c>
      <c r="B5" s="25">
        <v>31.46</v>
      </c>
      <c r="C5" s="31"/>
      <c r="D5" s="16" t="s">
        <v>118</v>
      </c>
    </row>
    <row r="6" spans="1:4" x14ac:dyDescent="0.25">
      <c r="A6" s="18" t="s">
        <v>31</v>
      </c>
      <c r="B6" s="52" t="s">
        <v>2</v>
      </c>
      <c r="C6" s="52" t="s">
        <v>26</v>
      </c>
      <c r="D6" s="52" t="s">
        <v>0</v>
      </c>
    </row>
    <row r="7" spans="1:4" hidden="1" x14ac:dyDescent="0.25">
      <c r="A7" s="24" t="s">
        <v>49</v>
      </c>
      <c r="B7" s="25">
        <v>33.19</v>
      </c>
      <c r="C7" s="26">
        <f>(B7+0.3)*50</f>
        <v>1674.4999999999998</v>
      </c>
      <c r="D7" s="19" t="s">
        <v>50</v>
      </c>
    </row>
    <row r="8" spans="1:4" x14ac:dyDescent="0.25">
      <c r="A8" s="16" t="s">
        <v>32</v>
      </c>
      <c r="B8" s="47">
        <v>32.450000000000003</v>
      </c>
      <c r="C8" s="51" t="s">
        <v>121</v>
      </c>
      <c r="D8" s="53">
        <v>490</v>
      </c>
    </row>
    <row r="9" spans="1:4" x14ac:dyDescent="0.25">
      <c r="A9" s="16" t="s">
        <v>51</v>
      </c>
      <c r="B9" s="47">
        <v>30.08</v>
      </c>
      <c r="C9" s="51" t="s">
        <v>121</v>
      </c>
      <c r="D9" s="53">
        <v>91</v>
      </c>
    </row>
    <row r="10" spans="1:4" hidden="1" x14ac:dyDescent="0.25">
      <c r="A10" s="16" t="s">
        <v>47</v>
      </c>
      <c r="B10" s="47">
        <v>27.66</v>
      </c>
      <c r="C10" s="51"/>
      <c r="D10" s="53" t="s">
        <v>52</v>
      </c>
    </row>
    <row r="11" spans="1:4" hidden="1" x14ac:dyDescent="0.25">
      <c r="A11" s="16" t="s">
        <v>47</v>
      </c>
      <c r="B11" s="47">
        <v>28.77</v>
      </c>
      <c r="C11" s="51"/>
      <c r="D11" s="53" t="s">
        <v>53</v>
      </c>
    </row>
    <row r="12" spans="1:4" s="17" customFormat="1" hidden="1" x14ac:dyDescent="0.25">
      <c r="A12" s="16" t="s">
        <v>48</v>
      </c>
      <c r="B12" s="47">
        <v>31.2</v>
      </c>
      <c r="C12" s="51"/>
      <c r="D12" s="54" t="s">
        <v>54</v>
      </c>
    </row>
    <row r="13" spans="1:4" s="17" customFormat="1" hidden="1" x14ac:dyDescent="0.25">
      <c r="A13" s="16" t="s">
        <v>55</v>
      </c>
      <c r="B13" s="47">
        <v>29.66</v>
      </c>
      <c r="C13" s="51"/>
      <c r="D13" s="54" t="s">
        <v>56</v>
      </c>
    </row>
    <row r="14" spans="1:4" x14ac:dyDescent="0.25">
      <c r="A14" s="20" t="s">
        <v>33</v>
      </c>
      <c r="B14" s="50"/>
      <c r="C14" s="49"/>
      <c r="D14" s="55"/>
    </row>
    <row r="15" spans="1:4" s="17" customFormat="1" hidden="1" x14ac:dyDescent="0.25">
      <c r="A15" s="16" t="s">
        <v>93</v>
      </c>
      <c r="B15" s="47">
        <v>31.59</v>
      </c>
      <c r="C15" s="51">
        <f t="shared" ref="C15:C19" si="0">(B15+0.3)*50</f>
        <v>1594.5</v>
      </c>
      <c r="D15" s="54" t="s">
        <v>94</v>
      </c>
    </row>
    <row r="16" spans="1:4" s="17" customFormat="1" x14ac:dyDescent="0.25">
      <c r="A16" s="16" t="s">
        <v>57</v>
      </c>
      <c r="B16" s="47">
        <v>1386</v>
      </c>
      <c r="C16" s="51" t="s">
        <v>1</v>
      </c>
      <c r="D16" s="54">
        <v>1326</v>
      </c>
    </row>
    <row r="17" spans="1:4" s="17" customFormat="1" hidden="1" x14ac:dyDescent="0.25">
      <c r="A17" s="16" t="s">
        <v>57</v>
      </c>
      <c r="B17" s="47">
        <v>28.62</v>
      </c>
      <c r="C17" s="51">
        <f t="shared" si="0"/>
        <v>1446</v>
      </c>
      <c r="D17" s="54" t="s">
        <v>119</v>
      </c>
    </row>
    <row r="18" spans="1:4" s="17" customFormat="1" x14ac:dyDescent="0.25">
      <c r="A18" s="16" t="s">
        <v>57</v>
      </c>
      <c r="B18" s="47">
        <v>1398.5</v>
      </c>
      <c r="C18" s="51" t="s">
        <v>108</v>
      </c>
      <c r="D18" s="54">
        <v>1326</v>
      </c>
    </row>
    <row r="19" spans="1:4" s="17" customFormat="1" hidden="1" x14ac:dyDescent="0.25">
      <c r="A19" s="16" t="s">
        <v>58</v>
      </c>
      <c r="B19" s="47">
        <v>29.9</v>
      </c>
      <c r="C19" s="51">
        <f t="shared" si="0"/>
        <v>1510</v>
      </c>
      <c r="D19" s="54" t="s">
        <v>95</v>
      </c>
    </row>
    <row r="20" spans="1:4" s="17" customFormat="1" x14ac:dyDescent="0.25">
      <c r="A20" s="16" t="s">
        <v>34</v>
      </c>
      <c r="B20" s="47">
        <v>30.66</v>
      </c>
      <c r="C20" s="51" t="s">
        <v>44</v>
      </c>
      <c r="D20" s="54">
        <v>499</v>
      </c>
    </row>
    <row r="21" spans="1:4" s="17" customFormat="1" hidden="1" x14ac:dyDescent="0.25">
      <c r="A21" s="16" t="s">
        <v>59</v>
      </c>
      <c r="B21" s="47">
        <v>32.979999999999997</v>
      </c>
      <c r="C21" s="51"/>
      <c r="D21" s="54" t="s">
        <v>60</v>
      </c>
    </row>
    <row r="22" spans="1:4" s="17" customFormat="1" hidden="1" x14ac:dyDescent="0.25">
      <c r="A22" s="16" t="s">
        <v>61</v>
      </c>
      <c r="B22" s="47">
        <v>26.41</v>
      </c>
      <c r="C22" s="51"/>
      <c r="D22" s="54" t="s">
        <v>62</v>
      </c>
    </row>
    <row r="23" spans="1:4" s="17" customFormat="1" hidden="1" x14ac:dyDescent="0.25">
      <c r="A23" s="16" t="s">
        <v>59</v>
      </c>
      <c r="B23" s="47">
        <v>27.58</v>
      </c>
      <c r="C23" s="51"/>
      <c r="D23" s="54" t="s">
        <v>63</v>
      </c>
    </row>
    <row r="24" spans="1:4" s="17" customFormat="1" hidden="1" x14ac:dyDescent="0.25">
      <c r="A24" s="16" t="s">
        <v>64</v>
      </c>
      <c r="B24" s="47">
        <v>25.59</v>
      </c>
      <c r="C24" s="51"/>
      <c r="D24" s="54" t="s">
        <v>65</v>
      </c>
    </row>
    <row r="25" spans="1:4" s="17" customFormat="1" hidden="1" x14ac:dyDescent="0.25">
      <c r="A25" s="16" t="s">
        <v>66</v>
      </c>
      <c r="B25" s="48">
        <v>26.27</v>
      </c>
      <c r="C25" s="51"/>
      <c r="D25" s="54" t="s">
        <v>67</v>
      </c>
    </row>
    <row r="26" spans="1:4" s="17" customFormat="1" hidden="1" x14ac:dyDescent="0.25">
      <c r="A26" s="16" t="s">
        <v>68</v>
      </c>
      <c r="B26" s="47">
        <v>25.21</v>
      </c>
      <c r="C26" s="51"/>
      <c r="D26" s="54" t="s">
        <v>69</v>
      </c>
    </row>
    <row r="27" spans="1:4" s="17" customFormat="1" x14ac:dyDescent="0.25">
      <c r="A27" s="16" t="s">
        <v>120</v>
      </c>
      <c r="B27" s="47">
        <v>1433.5</v>
      </c>
      <c r="C27" s="51" t="s">
        <v>1</v>
      </c>
      <c r="D27" s="54">
        <v>893</v>
      </c>
    </row>
    <row r="28" spans="1:4" s="17" customFormat="1" hidden="1" x14ac:dyDescent="0.25">
      <c r="A28" s="16" t="s">
        <v>70</v>
      </c>
      <c r="B28" s="25">
        <f>22.51+0.3</f>
        <v>22.810000000000002</v>
      </c>
      <c r="C28" s="26">
        <f>B28*50</f>
        <v>1140.5</v>
      </c>
      <c r="D28" s="54" t="s">
        <v>71</v>
      </c>
    </row>
    <row r="29" spans="1:4" s="17" customFormat="1" hidden="1" x14ac:dyDescent="0.25">
      <c r="A29" s="16" t="s">
        <v>70</v>
      </c>
      <c r="B29" s="25">
        <v>33.39</v>
      </c>
      <c r="C29" s="26">
        <f>(B29+0.3)*50</f>
        <v>1684.5</v>
      </c>
      <c r="D29" s="54" t="s">
        <v>72</v>
      </c>
    </row>
    <row r="30" spans="1:4" x14ac:dyDescent="0.25">
      <c r="A30" s="21" t="s">
        <v>35</v>
      </c>
      <c r="B30" s="46"/>
      <c r="C30" s="46"/>
      <c r="D30" s="56"/>
    </row>
    <row r="31" spans="1:4" hidden="1" x14ac:dyDescent="0.25">
      <c r="A31" s="19" t="s">
        <v>73</v>
      </c>
      <c r="B31" s="25">
        <v>43.59</v>
      </c>
      <c r="C31" s="26"/>
      <c r="D31" s="53" t="s">
        <v>96</v>
      </c>
    </row>
    <row r="32" spans="1:4" x14ac:dyDescent="0.25">
      <c r="A32" s="19" t="s">
        <v>74</v>
      </c>
      <c r="B32" s="47">
        <v>43.54</v>
      </c>
      <c r="C32" s="51" t="s">
        <v>121</v>
      </c>
      <c r="D32" s="53">
        <v>786</v>
      </c>
    </row>
    <row r="33" spans="1:4" x14ac:dyDescent="0.25">
      <c r="A33" s="19" t="s">
        <v>74</v>
      </c>
      <c r="B33" s="47">
        <v>42.04</v>
      </c>
      <c r="C33" s="51" t="s">
        <v>122</v>
      </c>
      <c r="D33" s="53">
        <v>786</v>
      </c>
    </row>
    <row r="34" spans="1:4" x14ac:dyDescent="0.25">
      <c r="A34" s="19" t="s">
        <v>74</v>
      </c>
      <c r="B34" s="47">
        <v>41.85</v>
      </c>
      <c r="C34" s="51" t="s">
        <v>44</v>
      </c>
      <c r="D34" s="53">
        <v>789</v>
      </c>
    </row>
    <row r="35" spans="1:4" hidden="1" x14ac:dyDescent="0.25">
      <c r="A35" s="19" t="s">
        <v>73</v>
      </c>
      <c r="B35" s="25">
        <v>44.19</v>
      </c>
      <c r="C35" s="51"/>
      <c r="D35" s="53" t="s">
        <v>75</v>
      </c>
    </row>
    <row r="36" spans="1:4" x14ac:dyDescent="0.25">
      <c r="A36" s="19" t="s">
        <v>36</v>
      </c>
      <c r="B36" s="47">
        <v>31.93</v>
      </c>
      <c r="C36" s="51" t="s">
        <v>121</v>
      </c>
      <c r="D36" s="53">
        <v>787</v>
      </c>
    </row>
    <row r="37" spans="1:4" hidden="1" x14ac:dyDescent="0.25">
      <c r="A37" s="19" t="s">
        <v>36</v>
      </c>
      <c r="B37" s="25">
        <v>32.5</v>
      </c>
      <c r="C37" s="51"/>
      <c r="D37" s="53" t="s">
        <v>76</v>
      </c>
    </row>
    <row r="38" spans="1:4" x14ac:dyDescent="0.25">
      <c r="A38" s="19" t="s">
        <v>36</v>
      </c>
      <c r="B38" s="47">
        <v>31.96</v>
      </c>
      <c r="C38" s="51" t="s">
        <v>121</v>
      </c>
      <c r="D38" s="53">
        <v>790</v>
      </c>
    </row>
    <row r="39" spans="1:4" x14ac:dyDescent="0.25">
      <c r="A39" s="19" t="s">
        <v>37</v>
      </c>
      <c r="B39" s="47">
        <v>28.34</v>
      </c>
      <c r="C39" s="51" t="s">
        <v>121</v>
      </c>
      <c r="D39" s="53">
        <v>792</v>
      </c>
    </row>
    <row r="40" spans="1:4" hidden="1" x14ac:dyDescent="0.25">
      <c r="A40" s="19" t="s">
        <v>37</v>
      </c>
      <c r="B40" s="25">
        <v>28.61</v>
      </c>
      <c r="C40" s="51"/>
      <c r="D40" s="53" t="s">
        <v>77</v>
      </c>
    </row>
    <row r="41" spans="1:4" hidden="1" x14ac:dyDescent="0.25">
      <c r="A41" s="19" t="s">
        <v>37</v>
      </c>
      <c r="B41" s="25">
        <v>28.55</v>
      </c>
      <c r="C41" s="51"/>
      <c r="D41" s="53" t="s">
        <v>97</v>
      </c>
    </row>
    <row r="42" spans="1:4" x14ac:dyDescent="0.25">
      <c r="A42" s="19" t="s">
        <v>37</v>
      </c>
      <c r="B42" s="47">
        <v>28.92</v>
      </c>
      <c r="C42" s="51" t="s">
        <v>121</v>
      </c>
      <c r="D42" s="53">
        <v>791</v>
      </c>
    </row>
    <row r="43" spans="1:4" x14ac:dyDescent="0.25">
      <c r="A43" s="16" t="s">
        <v>38</v>
      </c>
      <c r="B43" s="47">
        <v>30.33</v>
      </c>
      <c r="C43" s="51" t="s">
        <v>121</v>
      </c>
      <c r="D43" s="53">
        <v>797</v>
      </c>
    </row>
    <row r="44" spans="1:4" x14ac:dyDescent="0.25">
      <c r="A44" s="16" t="s">
        <v>38</v>
      </c>
      <c r="B44" s="47">
        <v>29.39</v>
      </c>
      <c r="C44" s="51" t="s">
        <v>44</v>
      </c>
      <c r="D44" s="53">
        <v>798</v>
      </c>
    </row>
    <row r="45" spans="1:4" hidden="1" x14ac:dyDescent="0.25">
      <c r="A45" s="16" t="s">
        <v>38</v>
      </c>
      <c r="B45" s="25">
        <v>29.32</v>
      </c>
      <c r="C45" s="51"/>
      <c r="D45" s="53" t="s">
        <v>78</v>
      </c>
    </row>
    <row r="46" spans="1:4" hidden="1" x14ac:dyDescent="0.25">
      <c r="A46" s="16" t="s">
        <v>38</v>
      </c>
      <c r="B46" s="25">
        <v>29.18</v>
      </c>
      <c r="C46" s="51"/>
      <c r="D46" s="53" t="s">
        <v>78</v>
      </c>
    </row>
    <row r="47" spans="1:4" x14ac:dyDescent="0.25">
      <c r="A47" s="16" t="s">
        <v>39</v>
      </c>
      <c r="B47" s="47">
        <v>35.86</v>
      </c>
      <c r="C47" s="51" t="s">
        <v>121</v>
      </c>
      <c r="D47" s="54">
        <v>799</v>
      </c>
    </row>
    <row r="48" spans="1:4" hidden="1" x14ac:dyDescent="0.25">
      <c r="A48" s="16" t="s">
        <v>39</v>
      </c>
      <c r="B48" s="25">
        <v>38.26</v>
      </c>
      <c r="C48" s="26"/>
      <c r="D48" s="16" t="s">
        <v>79</v>
      </c>
    </row>
    <row r="49" spans="1:4" hidden="1" x14ac:dyDescent="0.25">
      <c r="A49" s="12" t="s">
        <v>80</v>
      </c>
      <c r="B49" s="22"/>
      <c r="C49" s="28"/>
    </row>
    <row r="50" spans="1:4" hidden="1" x14ac:dyDescent="0.25">
      <c r="A50" s="19" t="s">
        <v>81</v>
      </c>
      <c r="B50" s="27">
        <f>33.71+0.1</f>
        <v>33.81</v>
      </c>
      <c r="C50" s="26">
        <f>B50*50</f>
        <v>1690.5</v>
      </c>
      <c r="D50" s="19" t="s">
        <v>82</v>
      </c>
    </row>
    <row r="51" spans="1:4" hidden="1" x14ac:dyDescent="0.25">
      <c r="A51" s="19" t="s">
        <v>83</v>
      </c>
      <c r="B51" s="27">
        <f>33.57+0.1</f>
        <v>33.67</v>
      </c>
      <c r="C51" s="26">
        <f>B51*50</f>
        <v>1683.5</v>
      </c>
      <c r="D51" s="19" t="s">
        <v>84</v>
      </c>
    </row>
    <row r="52" spans="1:4" hidden="1" x14ac:dyDescent="0.25">
      <c r="A52" s="19" t="s">
        <v>85</v>
      </c>
      <c r="B52" s="27">
        <f>33.43+0.1</f>
        <v>33.53</v>
      </c>
      <c r="C52" s="26">
        <f>B52*50</f>
        <v>1676.5</v>
      </c>
      <c r="D52" s="19" t="s">
        <v>86</v>
      </c>
    </row>
    <row r="53" spans="1:4" hidden="1" x14ac:dyDescent="0.25">
      <c r="A53" s="19" t="s">
        <v>87</v>
      </c>
      <c r="B53" s="27">
        <f>33.26+0.1</f>
        <v>33.36</v>
      </c>
      <c r="C53" s="26">
        <f>B53*50</f>
        <v>1668</v>
      </c>
      <c r="D53" s="19" t="s">
        <v>88</v>
      </c>
    </row>
    <row r="54" spans="1:4" s="12" customFormat="1" ht="12.75" x14ac:dyDescent="0.2">
      <c r="B54" s="22"/>
      <c r="C54" s="13"/>
    </row>
    <row r="55" spans="1:4" s="12" customFormat="1" ht="12.75" x14ac:dyDescent="0.2">
      <c r="A55" s="12" t="s">
        <v>40</v>
      </c>
      <c r="B55" s="43"/>
      <c r="C55" s="23" t="s">
        <v>41</v>
      </c>
    </row>
    <row r="56" spans="1:4" s="12" customFormat="1" ht="12.75" x14ac:dyDescent="0.2">
      <c r="A56" s="12" t="s">
        <v>42</v>
      </c>
      <c r="B56" s="43"/>
      <c r="C56" s="23" t="s">
        <v>43</v>
      </c>
    </row>
    <row r="57" spans="1:4" s="12" customFormat="1" ht="12.75" x14ac:dyDescent="0.2">
      <c r="B57" s="43"/>
      <c r="C57" s="23"/>
    </row>
    <row r="58" spans="1:4" s="12" customFormat="1" ht="12.75" x14ac:dyDescent="0.2">
      <c r="B58" s="43"/>
      <c r="C58" s="23"/>
    </row>
    <row r="59" spans="1:4" s="12" customFormat="1" ht="12.75" x14ac:dyDescent="0.2">
      <c r="B59" s="43"/>
      <c r="C59" s="13"/>
    </row>
  </sheetData>
  <mergeCells count="2">
    <mergeCell ref="A1:D1"/>
    <mergeCell ref="A2:D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3" workbookViewId="0">
      <selection activeCell="D43" sqref="D43"/>
    </sheetView>
  </sheetViews>
  <sheetFormatPr defaultRowHeight="15" x14ac:dyDescent="0.25"/>
  <cols>
    <col min="2" max="2" width="33.42578125" customWidth="1"/>
    <col min="3" max="3" width="10" customWidth="1"/>
    <col min="4" max="4" width="8.28515625" customWidth="1"/>
    <col min="5" max="5" width="11.85546875" customWidth="1"/>
    <col min="6" max="6" width="18.28515625" customWidth="1"/>
  </cols>
  <sheetData>
    <row r="1" spans="1:6" x14ac:dyDescent="0.25">
      <c r="B1" t="s">
        <v>3</v>
      </c>
    </row>
    <row r="2" spans="1:6" x14ac:dyDescent="0.25">
      <c r="B2" t="s">
        <v>4</v>
      </c>
    </row>
    <row r="3" spans="1:6" x14ac:dyDescent="0.25">
      <c r="B3" t="s">
        <v>5</v>
      </c>
    </row>
    <row r="5" spans="1:6" x14ac:dyDescent="0.25">
      <c r="B5" t="s">
        <v>98</v>
      </c>
    </row>
    <row r="7" spans="1:6" x14ac:dyDescent="0.25">
      <c r="A7" s="1" t="s">
        <v>0</v>
      </c>
      <c r="B7" s="1" t="s">
        <v>99</v>
      </c>
      <c r="C7" s="42" t="s">
        <v>7</v>
      </c>
      <c r="D7" s="42" t="s">
        <v>26</v>
      </c>
      <c r="E7" s="3"/>
    </row>
    <row r="8" spans="1:6" x14ac:dyDescent="0.25">
      <c r="A8" s="3">
        <v>757</v>
      </c>
      <c r="B8" s="2" t="s">
        <v>8</v>
      </c>
      <c r="C8" s="40">
        <f>94.69*50</f>
        <v>4734.5</v>
      </c>
      <c r="D8" s="33" t="s">
        <v>27</v>
      </c>
      <c r="E8" s="33"/>
      <c r="F8" s="11"/>
    </row>
    <row r="9" spans="1:6" x14ac:dyDescent="0.25">
      <c r="A9" s="3">
        <v>758</v>
      </c>
      <c r="B9" t="s">
        <v>89</v>
      </c>
      <c r="C9" s="40">
        <f>94.69*50</f>
        <v>4734.5</v>
      </c>
      <c r="D9" s="33" t="s">
        <v>27</v>
      </c>
      <c r="E9" s="33"/>
      <c r="F9" s="11"/>
    </row>
    <row r="10" spans="1:6" s="29" customFormat="1" x14ac:dyDescent="0.25">
      <c r="A10" s="30">
        <v>759</v>
      </c>
      <c r="B10" t="s">
        <v>90</v>
      </c>
      <c r="C10" s="40">
        <f>94.69*50</f>
        <v>4734.5</v>
      </c>
      <c r="D10" s="33" t="s">
        <v>27</v>
      </c>
      <c r="E10" s="34"/>
      <c r="F10" s="17"/>
    </row>
    <row r="11" spans="1:6" s="29" customFormat="1" x14ac:dyDescent="0.25">
      <c r="A11" s="30">
        <v>524</v>
      </c>
      <c r="B11" t="s">
        <v>91</v>
      </c>
      <c r="C11" s="40">
        <f>94.69*50</f>
        <v>4734.5</v>
      </c>
      <c r="D11" s="33" t="s">
        <v>27</v>
      </c>
      <c r="E11" s="34"/>
      <c r="F11" s="17"/>
    </row>
    <row r="12" spans="1:6" s="29" customFormat="1" x14ac:dyDescent="0.25">
      <c r="A12" s="30">
        <v>727</v>
      </c>
      <c r="B12" t="s">
        <v>92</v>
      </c>
      <c r="C12" s="40">
        <f>94.69*50</f>
        <v>4734.5</v>
      </c>
      <c r="D12" s="33" t="s">
        <v>27</v>
      </c>
      <c r="E12" s="34"/>
      <c r="F12" s="17"/>
    </row>
    <row r="13" spans="1:6" s="29" customFormat="1" x14ac:dyDescent="0.25">
      <c r="A13" s="30">
        <v>525</v>
      </c>
      <c r="B13" s="29" t="s">
        <v>9</v>
      </c>
      <c r="C13" s="39">
        <f>89.04*50</f>
        <v>4452</v>
      </c>
      <c r="D13" s="33" t="s">
        <v>27</v>
      </c>
      <c r="E13" s="34"/>
      <c r="F13" s="17"/>
    </row>
    <row r="14" spans="1:6" s="29" customFormat="1" x14ac:dyDescent="0.25">
      <c r="A14" s="30">
        <v>526</v>
      </c>
      <c r="B14" s="29" t="s">
        <v>100</v>
      </c>
      <c r="C14" s="39">
        <f>83.19*50</f>
        <v>4159.5</v>
      </c>
      <c r="D14" s="33" t="s">
        <v>27</v>
      </c>
      <c r="E14" s="34"/>
      <c r="F14" s="17"/>
    </row>
    <row r="15" spans="1:6" x14ac:dyDescent="0.25">
      <c r="A15" s="3"/>
      <c r="C15" s="35"/>
      <c r="D15" s="33"/>
      <c r="E15" s="36"/>
      <c r="F15" s="11"/>
    </row>
    <row r="16" spans="1:6" hidden="1" x14ac:dyDescent="0.25">
      <c r="A16" s="3"/>
      <c r="B16" s="1" t="s">
        <v>101</v>
      </c>
      <c r="C16" t="s">
        <v>7</v>
      </c>
      <c r="E16" s="3"/>
    </row>
    <row r="17" spans="1:6" hidden="1" x14ac:dyDescent="0.25">
      <c r="A17" s="3"/>
      <c r="B17" s="2" t="s">
        <v>102</v>
      </c>
      <c r="C17" s="32">
        <v>77.16</v>
      </c>
      <c r="D17" s="33"/>
      <c r="E17" s="33"/>
      <c r="F17" s="11"/>
    </row>
    <row r="18" spans="1:6" hidden="1" x14ac:dyDescent="0.25">
      <c r="A18" s="3"/>
      <c r="B18" t="s">
        <v>103</v>
      </c>
      <c r="C18" s="32">
        <v>77.16</v>
      </c>
      <c r="D18" s="33"/>
      <c r="E18" s="33"/>
      <c r="F18" s="11"/>
    </row>
    <row r="19" spans="1:6" hidden="1" x14ac:dyDescent="0.25">
      <c r="A19" s="3"/>
      <c r="B19" t="s">
        <v>104</v>
      </c>
      <c r="C19" s="32">
        <v>67.180000000000007</v>
      </c>
      <c r="D19" s="37"/>
      <c r="E19" s="37"/>
    </row>
    <row r="20" spans="1:6" hidden="1" x14ac:dyDescent="0.25">
      <c r="A20" s="3"/>
      <c r="B20" t="s">
        <v>105</v>
      </c>
      <c r="C20" s="32">
        <v>65.94</v>
      </c>
      <c r="D20" s="37"/>
      <c r="E20" s="37"/>
    </row>
    <row r="21" spans="1:6" hidden="1" x14ac:dyDescent="0.25">
      <c r="A21" s="3"/>
    </row>
    <row r="22" spans="1:6" x14ac:dyDescent="0.25">
      <c r="A22" s="3"/>
      <c r="B22" s="1" t="s">
        <v>11</v>
      </c>
      <c r="C22" t="s">
        <v>7</v>
      </c>
    </row>
    <row r="23" spans="1:6" x14ac:dyDescent="0.25">
      <c r="A23" s="3">
        <v>78</v>
      </c>
      <c r="B23" t="s">
        <v>12</v>
      </c>
      <c r="C23" s="40">
        <f>53.46*50</f>
        <v>2673</v>
      </c>
      <c r="D23" s="33" t="s">
        <v>108</v>
      </c>
      <c r="E23" s="37"/>
    </row>
    <row r="24" spans="1:6" x14ac:dyDescent="0.25">
      <c r="A24" s="3">
        <v>380</v>
      </c>
      <c r="B24" t="s">
        <v>13</v>
      </c>
      <c r="C24" s="40">
        <f>47.93*50</f>
        <v>2396.5</v>
      </c>
      <c r="D24" s="33" t="s">
        <v>108</v>
      </c>
      <c r="E24" s="37"/>
    </row>
    <row r="25" spans="1:6" x14ac:dyDescent="0.25">
      <c r="A25" s="3">
        <v>528</v>
      </c>
      <c r="B25" t="s">
        <v>14</v>
      </c>
      <c r="C25" s="40">
        <f>40.18*50</f>
        <v>2009</v>
      </c>
      <c r="D25" s="33" t="s">
        <v>108</v>
      </c>
      <c r="E25" s="38"/>
    </row>
    <row r="26" spans="1:6" x14ac:dyDescent="0.25">
      <c r="A26" s="3">
        <v>381</v>
      </c>
      <c r="B26" t="s">
        <v>15</v>
      </c>
      <c r="C26" s="40">
        <f>37.95*50</f>
        <v>1897.5000000000002</v>
      </c>
      <c r="D26" s="33" t="s">
        <v>108</v>
      </c>
      <c r="E26" s="38"/>
      <c r="F26" s="11"/>
    </row>
    <row r="27" spans="1:6" x14ac:dyDescent="0.25">
      <c r="A27" s="3">
        <v>529</v>
      </c>
      <c r="B27" t="s">
        <v>16</v>
      </c>
      <c r="C27" s="40">
        <f>35.8*50</f>
        <v>1789.9999999999998</v>
      </c>
      <c r="D27" s="33" t="s">
        <v>108</v>
      </c>
      <c r="E27" s="38"/>
      <c r="F27" s="11"/>
    </row>
    <row r="28" spans="1:6" x14ac:dyDescent="0.25">
      <c r="A28" s="3"/>
    </row>
    <row r="29" spans="1:6" x14ac:dyDescent="0.25">
      <c r="A29" s="3">
        <v>2310</v>
      </c>
      <c r="B29" t="s">
        <v>21</v>
      </c>
      <c r="C29" s="41">
        <f>53.46*25</f>
        <v>1336.5</v>
      </c>
      <c r="D29" s="33" t="s">
        <v>109</v>
      </c>
    </row>
    <row r="30" spans="1:6" x14ac:dyDescent="0.25">
      <c r="A30" s="3">
        <v>2311</v>
      </c>
      <c r="B30" t="s">
        <v>22</v>
      </c>
      <c r="C30" s="41">
        <f>47.93*25</f>
        <v>1198.25</v>
      </c>
      <c r="D30" s="33" t="s">
        <v>109</v>
      </c>
    </row>
    <row r="31" spans="1:6" x14ac:dyDescent="0.25">
      <c r="A31" s="3">
        <v>2312</v>
      </c>
      <c r="B31" t="s">
        <v>23</v>
      </c>
      <c r="C31" s="41">
        <f>40.18*25</f>
        <v>1004.5</v>
      </c>
      <c r="D31" s="33" t="s">
        <v>109</v>
      </c>
    </row>
    <row r="32" spans="1:6" x14ac:dyDescent="0.25">
      <c r="A32" s="3">
        <v>2313</v>
      </c>
      <c r="B32" t="s">
        <v>106</v>
      </c>
      <c r="C32" s="41">
        <f>37.95*25</f>
        <v>948.75000000000011</v>
      </c>
      <c r="D32" s="33" t="s">
        <v>109</v>
      </c>
    </row>
    <row r="33" spans="1:4" x14ac:dyDescent="0.25">
      <c r="A33" s="3">
        <v>2314</v>
      </c>
      <c r="B33" t="s">
        <v>107</v>
      </c>
      <c r="C33" s="41">
        <f>35.8*25</f>
        <v>894.99999999999989</v>
      </c>
      <c r="D33" s="33" t="s">
        <v>109</v>
      </c>
    </row>
    <row r="35" spans="1:4" x14ac:dyDescent="0.25">
      <c r="A35" s="3">
        <v>490</v>
      </c>
      <c r="B35" t="s">
        <v>32</v>
      </c>
      <c r="C35" s="41">
        <v>1627</v>
      </c>
      <c r="D35" s="33" t="s">
        <v>1</v>
      </c>
    </row>
    <row r="36" spans="1:4" x14ac:dyDescent="0.25">
      <c r="A36" s="3">
        <v>491</v>
      </c>
      <c r="B36" t="s">
        <v>110</v>
      </c>
      <c r="C36" s="41">
        <v>29.88</v>
      </c>
      <c r="D36" s="33" t="s">
        <v>45</v>
      </c>
    </row>
    <row r="37" spans="1:4" x14ac:dyDescent="0.25">
      <c r="A37" s="3">
        <v>495</v>
      </c>
      <c r="B37" t="s">
        <v>111</v>
      </c>
      <c r="C37" s="41">
        <v>1533</v>
      </c>
      <c r="D37" s="33" t="s">
        <v>109</v>
      </c>
    </row>
    <row r="38" spans="1:4" x14ac:dyDescent="0.25">
      <c r="A38" s="3">
        <v>1326</v>
      </c>
      <c r="B38" t="s">
        <v>112</v>
      </c>
      <c r="C38" s="41">
        <v>1446</v>
      </c>
      <c r="D38" s="33" t="s">
        <v>109</v>
      </c>
    </row>
    <row r="39" spans="1:4" x14ac:dyDescent="0.25">
      <c r="A39" s="3">
        <v>837</v>
      </c>
      <c r="B39" t="s">
        <v>113</v>
      </c>
      <c r="C39" s="41">
        <v>1510</v>
      </c>
      <c r="D39" s="33" t="s">
        <v>1</v>
      </c>
    </row>
    <row r="40" spans="1:4" x14ac:dyDescent="0.25">
      <c r="A40" s="3">
        <v>792</v>
      </c>
      <c r="B40" t="s">
        <v>114</v>
      </c>
      <c r="C40" s="41">
        <v>28.19</v>
      </c>
      <c r="D40" s="33" t="s">
        <v>44</v>
      </c>
    </row>
    <row r="41" spans="1:4" x14ac:dyDescent="0.25">
      <c r="A41" s="3">
        <v>791</v>
      </c>
      <c r="B41" t="s">
        <v>116</v>
      </c>
      <c r="C41" s="41">
        <v>29.42</v>
      </c>
      <c r="D41" s="33" t="s">
        <v>44</v>
      </c>
    </row>
    <row r="42" spans="1:4" x14ac:dyDescent="0.25">
      <c r="A42" s="3">
        <v>796</v>
      </c>
      <c r="B42" t="s">
        <v>115</v>
      </c>
      <c r="C42" s="41">
        <v>29.04</v>
      </c>
      <c r="D42" s="33" t="s">
        <v>44</v>
      </c>
    </row>
  </sheetData>
  <pageMargins left="0.7" right="0.7" top="1.2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6" bestFit="1" customWidth="1"/>
    <col min="4" max="4" width="9.140625" style="3"/>
  </cols>
  <sheetData>
    <row r="1" spans="1:4" s="7" customFormat="1" x14ac:dyDescent="0.25">
      <c r="A1" s="7" t="s">
        <v>29</v>
      </c>
      <c r="B1" s="8" t="s">
        <v>2</v>
      </c>
      <c r="C1" s="9" t="s">
        <v>0</v>
      </c>
      <c r="D1" s="7" t="s">
        <v>26</v>
      </c>
    </row>
    <row r="2" spans="1:4" s="7" customFormat="1" x14ac:dyDescent="0.25">
      <c r="C2" s="8"/>
      <c r="D2" s="9"/>
    </row>
    <row r="3" spans="1:4" x14ac:dyDescent="0.25">
      <c r="A3" t="s">
        <v>28</v>
      </c>
      <c r="B3" s="6">
        <v>1160</v>
      </c>
      <c r="C3" s="3">
        <v>517</v>
      </c>
      <c r="D3" s="3" t="s">
        <v>1</v>
      </c>
    </row>
    <row r="5" spans="1:4" x14ac:dyDescent="0.25">
      <c r="A5" t="s">
        <v>6</v>
      </c>
    </row>
    <row r="6" spans="1:4" x14ac:dyDescent="0.25">
      <c r="A6" s="2" t="s">
        <v>8</v>
      </c>
      <c r="B6" s="10">
        <v>3027.5</v>
      </c>
      <c r="C6" s="5">
        <v>757</v>
      </c>
      <c r="D6" s="3" t="s">
        <v>30</v>
      </c>
    </row>
    <row r="7" spans="1:4" x14ac:dyDescent="0.25">
      <c r="A7" t="s">
        <v>18</v>
      </c>
      <c r="B7" s="10">
        <v>3027.5</v>
      </c>
      <c r="C7" s="5">
        <v>758</v>
      </c>
      <c r="D7" s="3" t="s">
        <v>30</v>
      </c>
    </row>
    <row r="8" spans="1:4" x14ac:dyDescent="0.25">
      <c r="A8" t="s">
        <v>19</v>
      </c>
      <c r="B8" s="10">
        <v>3027.5</v>
      </c>
      <c r="C8" s="5">
        <v>759</v>
      </c>
      <c r="D8" s="3" t="s">
        <v>30</v>
      </c>
    </row>
    <row r="9" spans="1:4" x14ac:dyDescent="0.25">
      <c r="A9" t="s">
        <v>20</v>
      </c>
      <c r="B9" s="10">
        <v>3027.5</v>
      </c>
      <c r="C9" s="5">
        <v>524</v>
      </c>
      <c r="D9" s="3" t="s">
        <v>30</v>
      </c>
    </row>
    <row r="10" spans="1:4" x14ac:dyDescent="0.25">
      <c r="A10" t="s">
        <v>17</v>
      </c>
      <c r="B10" s="10">
        <v>3027.5</v>
      </c>
      <c r="C10" s="5">
        <v>727</v>
      </c>
      <c r="D10" s="3" t="s">
        <v>30</v>
      </c>
    </row>
    <row r="11" spans="1:4" x14ac:dyDescent="0.25">
      <c r="A11" t="s">
        <v>9</v>
      </c>
      <c r="B11" s="10">
        <v>2986.5</v>
      </c>
      <c r="C11" s="5">
        <v>525</v>
      </c>
      <c r="D11" s="3" t="s">
        <v>30</v>
      </c>
    </row>
    <row r="12" spans="1:4" x14ac:dyDescent="0.25">
      <c r="A12" t="s">
        <v>10</v>
      </c>
      <c r="B12" s="10">
        <v>2883.5</v>
      </c>
      <c r="C12" s="5">
        <v>526</v>
      </c>
      <c r="D12" s="3" t="s">
        <v>30</v>
      </c>
    </row>
    <row r="14" spans="1:4" x14ac:dyDescent="0.25">
      <c r="A14" t="s">
        <v>21</v>
      </c>
      <c r="B14" s="4">
        <v>1503.75</v>
      </c>
      <c r="C14" s="3">
        <v>2310</v>
      </c>
      <c r="D14" s="3" t="s">
        <v>1</v>
      </c>
    </row>
    <row r="15" spans="1:4" x14ac:dyDescent="0.25">
      <c r="A15" t="s">
        <v>22</v>
      </c>
      <c r="B15" s="4">
        <v>1407.25</v>
      </c>
      <c r="C15" s="3">
        <v>2311</v>
      </c>
      <c r="D15" s="3" t="s">
        <v>1</v>
      </c>
    </row>
    <row r="16" spans="1:4" x14ac:dyDescent="0.25">
      <c r="A16" t="s">
        <v>23</v>
      </c>
      <c r="B16" s="4">
        <v>1282.75</v>
      </c>
      <c r="C16" s="3">
        <v>2312</v>
      </c>
      <c r="D16" s="3" t="s">
        <v>1</v>
      </c>
    </row>
    <row r="17" spans="1:4" x14ac:dyDescent="0.25">
      <c r="A17" t="s">
        <v>24</v>
      </c>
      <c r="B17" s="4">
        <v>1214.5</v>
      </c>
      <c r="C17" s="3">
        <v>2313</v>
      </c>
      <c r="D17" s="3" t="s">
        <v>1</v>
      </c>
    </row>
    <row r="18" spans="1:4" x14ac:dyDescent="0.25">
      <c r="A18" t="s">
        <v>25</v>
      </c>
      <c r="B18" s="4">
        <v>1158.25</v>
      </c>
      <c r="C18" s="3">
        <v>2314</v>
      </c>
      <c r="D18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fm.1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2024-03-05T06:37:58Z</cp:lastPrinted>
  <dcterms:created xsi:type="dcterms:W3CDTF">2023-04-04T00:26:39Z</dcterms:created>
  <dcterms:modified xsi:type="dcterms:W3CDTF">2024-04-10T00:47:18Z</dcterms:modified>
</cp:coreProperties>
</file>