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activeTab="1"/>
  </bookViews>
  <sheets>
    <sheet name="fm2" sheetId="2" r:id="rId1"/>
    <sheet name="fm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B25" i="3"/>
  <c r="B24" i="3"/>
  <c r="B23" i="3"/>
  <c r="B19" i="3"/>
  <c r="B20" i="3"/>
  <c r="B21" i="3"/>
  <c r="B22" i="3"/>
  <c r="B18" i="3"/>
  <c r="B17" i="3"/>
  <c r="B15" i="3"/>
  <c r="B13" i="3"/>
  <c r="B9" i="3"/>
  <c r="B10" i="3"/>
  <c r="B11" i="3"/>
  <c r="B12" i="3"/>
  <c r="B8" i="3"/>
  <c r="B46" i="2" l="1"/>
  <c r="C46" i="2" s="1"/>
  <c r="B45" i="2"/>
  <c r="C45" i="2" s="1"/>
  <c r="B44" i="2"/>
  <c r="C44" i="2" s="1"/>
  <c r="B43" i="2"/>
  <c r="C43" i="2" s="1"/>
  <c r="C13" i="2"/>
  <c r="C9" i="2"/>
  <c r="C5" i="2"/>
  <c r="D16" i="3" l="1"/>
  <c r="D14" i="3"/>
</calcChain>
</file>

<file path=xl/sharedStrings.xml><?xml version="1.0" encoding="utf-8"?>
<sst xmlns="http://schemas.openxmlformats.org/spreadsheetml/2006/main" count="153" uniqueCount="99">
  <si>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</si>
  <si>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</si>
  <si>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</si>
  <si>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</si>
  <si>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</si>
  <si>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</si>
  <si>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</si>
  <si>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</si>
  <si>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</si>
  <si>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</si>
  <si>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</si>
  <si>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</si>
  <si>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</si>
  <si>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</si>
  <si>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</si>
  <si>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</si>
  <si>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</si>
  <si>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</si>
  <si>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</si>
  <si>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</si>
  <si>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</si>
  <si>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kilo</t>
  </si>
  <si>
    <t>Fish Starter Pellet</t>
  </si>
  <si>
    <t>UOM</t>
  </si>
  <si>
    <t>bag3</t>
  </si>
  <si>
    <t>Babcock Booster Crumble</t>
  </si>
  <si>
    <t>Babcock Starter Pellet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</si>
  <si>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</si>
  <si>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</si>
  <si>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</si>
  <si>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</si>
  <si>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</si>
  <si>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</si>
  <si>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</si>
  <si>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</si>
  <si>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</si>
  <si>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</si>
  <si>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</si>
  <si>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</si>
  <si>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</si>
  <si>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</si>
  <si>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</si>
  <si>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</si>
  <si>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</si>
  <si>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</si>
  <si>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</si>
  <si>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</si>
  <si>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</si>
  <si>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</si>
  <si>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</si>
  <si>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1BCF07-B</t>
  </si>
  <si>
    <t>5BCF20-B</t>
  </si>
  <si>
    <t>7BCF62-1A</t>
  </si>
  <si>
    <t>4ACF96-A</t>
  </si>
  <si>
    <t>4ACF96-B</t>
  </si>
  <si>
    <t>3ACF77-A</t>
  </si>
  <si>
    <t>3ACF77-C</t>
  </si>
  <si>
    <t>3ACF77-D</t>
  </si>
  <si>
    <t>4ACF99-A</t>
  </si>
  <si>
    <t>6ACF61-A</t>
  </si>
  <si>
    <t>6ACF61-D</t>
  </si>
  <si>
    <t>6ACF61-B</t>
  </si>
  <si>
    <t>7ACF18-A</t>
  </si>
  <si>
    <t>7ACF16-A</t>
  </si>
  <si>
    <t>8ACF07-B</t>
  </si>
  <si>
    <t>9ACF12-DU</t>
  </si>
  <si>
    <t>9ACF12-E</t>
  </si>
  <si>
    <t>2ACF84-C</t>
  </si>
  <si>
    <t>2ACF85-A</t>
  </si>
  <si>
    <t>2ACF86-A</t>
  </si>
  <si>
    <t>Approved by:</t>
  </si>
  <si>
    <t>Cliff Ryan L. Chua</t>
  </si>
  <si>
    <t>Aqua Feeds Price as of December 1, 2023</t>
  </si>
  <si>
    <t xml:space="preserve">P.O. 49 FEED COSTING as of </t>
  </si>
  <si>
    <t>4BCF20-A</t>
  </si>
  <si>
    <t>4BBF13-D</t>
  </si>
  <si>
    <t>6BBF09-H</t>
  </si>
  <si>
    <t>kl-b</t>
  </si>
  <si>
    <t>bagc</t>
  </si>
  <si>
    <t>price</t>
  </si>
  <si>
    <t>code</t>
  </si>
  <si>
    <t>uom</t>
  </si>
  <si>
    <t xml:space="preserve">Fish Grower </t>
  </si>
  <si>
    <t>Fish Finisher</t>
  </si>
  <si>
    <t xml:space="preserve">Prawn PL1 </t>
  </si>
  <si>
    <t>Prawn PL2</t>
  </si>
  <si>
    <t>Prawn Starter 1</t>
  </si>
  <si>
    <t>Prawn Starter 2</t>
  </si>
  <si>
    <t xml:space="preserve">Vannamei PL1 </t>
  </si>
  <si>
    <t>Vannamei PL2</t>
  </si>
  <si>
    <t>Vannamei Starter 1</t>
  </si>
  <si>
    <t>Vannamei Starter 2</t>
  </si>
  <si>
    <t>Vannamei Fine</t>
  </si>
  <si>
    <t>bagD</t>
  </si>
  <si>
    <t>bagI</t>
  </si>
  <si>
    <t>bag2</t>
  </si>
  <si>
    <t>bag4</t>
  </si>
  <si>
    <t>bag5</t>
  </si>
  <si>
    <t>bag6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</si>
</sst>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/>
    <xf numFmtId="2" fontId="8" fillId="0" borderId="0" xfId="0" applyNumberFormat="1" applyFont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/>
    <xf numFmtId="2" fontId="9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0" fontId="1" fillId="0" borderId="0" xfId="0" applyFont="1" applyFill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41" fontId="10" fillId="0" borderId="0" xfId="0" applyNumberFormat="1" applyFont="1" applyFill="1" applyBorder="1" applyAlignment="1">
      <alignment horizontal="center" vertical="center"/>
    </xf>
    <xf numFmtId="41" fontId="10" fillId="0" borderId="1" xfId="0" applyNumberFormat="1" applyFont="1" applyFill="1" applyBorder="1" applyAlignment="1">
      <alignment horizontal="center" vertical="center"/>
    </xf>
    <xf numFmtId="41" fontId="10" fillId="0" borderId="0" xfId="0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" workbookViewId="0">
      <selection activeCell="D6" sqref="D6"/>
    </sheetView>
  </sheetViews>
  <sheetFormatPr defaultRowHeight="15" x14ac:dyDescent="0.25"/>
  <cols>
    <col min="1" max="1" width="27" style="4" customWidth="1"/>
    <col min="2" max="2" width="7.7109375" style="16" customWidth="1"/>
    <col min="3" max="3" width="9.42578125" style="21" customWidth="1"/>
    <col min="4" max="4" width="13.42578125" style="4" customWidth="1"/>
    <col min="5" max="16384" width="9.140625" style="7"/>
  </cols>
  <sheetData>
    <row r="1" spans="1:4" x14ac:dyDescent="0.25">
      <c r="A1" s="17" t="s">
        <v>73</v>
      </c>
      <c r="B1" s="17"/>
      <c r="C1" s="17"/>
      <c r="D1" s="17"/>
    </row>
    <row r="2" spans="1:4" x14ac:dyDescent="0.25">
      <c r="A2" s="18">
        <v>45265</v>
      </c>
      <c r="B2" s="18"/>
      <c r="C2" s="18"/>
      <c r="D2" s="18"/>
    </row>
    <row r="4" spans="1:4" x14ac:dyDescent="0.25">
      <c r="A4" s="5"/>
      <c r="B4" s="5" t="s">
        <v>79</v>
      </c>
      <c r="C4" s="19" t="s">
        <v>80</v>
      </c>
      <c r="D4" s="4" t="s">
        <v>81</v>
      </c>
    </row>
    <row r="5" spans="1:4" hidden="1" x14ac:dyDescent="0.25">
      <c r="A5" s="8" t="s">
        <v>25</v>
      </c>
      <c r="B5" s="11">
        <v>33.19</v>
      </c>
      <c r="C5" s="20">
        <f>(B5+0.3)*50</f>
        <v>1674.4999999999998</v>
      </c>
      <c r="D5" s="10" t="s">
        <v>50</v>
      </c>
    </row>
    <row r="6" spans="1:4" x14ac:dyDescent="0.25">
      <c r="A6" s="14" t="s">
        <v>26</v>
      </c>
      <c r="B6" s="9">
        <v>30.73</v>
      </c>
      <c r="C6" s="23">
        <v>490</v>
      </c>
      <c r="D6" s="10" t="s">
        <v>77</v>
      </c>
    </row>
    <row r="7" spans="1:4" hidden="1" x14ac:dyDescent="0.25">
      <c r="A7" s="14" t="s">
        <v>27</v>
      </c>
      <c r="B7" s="11">
        <v>29.01</v>
      </c>
      <c r="C7" s="22"/>
      <c r="D7" s="10" t="s">
        <v>74</v>
      </c>
    </row>
    <row r="8" spans="1:4" x14ac:dyDescent="0.25">
      <c r="A8" s="14" t="s">
        <v>28</v>
      </c>
      <c r="B8" s="9">
        <v>28.78</v>
      </c>
      <c r="C8" s="22">
        <v>723</v>
      </c>
      <c r="D8" s="10" t="s">
        <v>77</v>
      </c>
    </row>
    <row r="9" spans="1:4" hidden="1" x14ac:dyDescent="0.25">
      <c r="A9" s="14" t="s">
        <v>28</v>
      </c>
      <c r="B9" s="11">
        <v>30.93</v>
      </c>
      <c r="C9" s="22">
        <f>(B9+0.3)*50</f>
        <v>1561.5</v>
      </c>
      <c r="D9" s="10" t="s">
        <v>51</v>
      </c>
    </row>
    <row r="10" spans="1:4" s="15" customFormat="1" x14ac:dyDescent="0.25">
      <c r="A10" s="14" t="s">
        <v>29</v>
      </c>
      <c r="B10" s="9">
        <v>29.35</v>
      </c>
      <c r="C10" s="22">
        <v>822</v>
      </c>
      <c r="D10" s="14" t="s">
        <v>21</v>
      </c>
    </row>
    <row r="11" spans="1:4" s="15" customFormat="1" hidden="1" x14ac:dyDescent="0.25">
      <c r="A11" s="14" t="s">
        <v>29</v>
      </c>
      <c r="B11" s="11">
        <v>31.2</v>
      </c>
      <c r="C11" s="22"/>
      <c r="D11" s="14" t="s">
        <v>52</v>
      </c>
    </row>
    <row r="12" spans="1:4" s="15" customFormat="1" x14ac:dyDescent="0.25">
      <c r="A12" s="14" t="s">
        <v>30</v>
      </c>
      <c r="B12" s="9">
        <v>29.36</v>
      </c>
      <c r="C12" s="22">
        <v>2178</v>
      </c>
      <c r="D12" s="14" t="s">
        <v>21</v>
      </c>
    </row>
    <row r="13" spans="1:4" s="15" customFormat="1" hidden="1" x14ac:dyDescent="0.25">
      <c r="A13" s="14" t="s">
        <v>31</v>
      </c>
      <c r="B13" s="11">
        <v>29.5</v>
      </c>
      <c r="C13" s="22">
        <f t="shared" ref="C13:C17" si="0">(B13+0.3)*50</f>
        <v>1490</v>
      </c>
      <c r="D13" s="14" t="s">
        <v>75</v>
      </c>
    </row>
    <row r="14" spans="1:4" s="15" customFormat="1" ht="15" customHeight="1" x14ac:dyDescent="0.25">
      <c r="A14" s="14" t="s">
        <v>32</v>
      </c>
      <c r="B14" s="9">
        <v>1454.5</v>
      </c>
      <c r="C14" s="22">
        <v>497</v>
      </c>
      <c r="D14" s="14" t="s">
        <v>49</v>
      </c>
    </row>
    <row r="15" spans="1:4" s="15" customFormat="1" ht="15" customHeight="1" x14ac:dyDescent="0.25">
      <c r="A15" s="14" t="s">
        <v>32</v>
      </c>
      <c r="B15" s="9">
        <v>1513</v>
      </c>
      <c r="C15" s="22">
        <v>497</v>
      </c>
      <c r="D15" s="14" t="s">
        <v>78</v>
      </c>
    </row>
    <row r="16" spans="1:4" s="15" customFormat="1" hidden="1" x14ac:dyDescent="0.25">
      <c r="A16" s="14" t="s">
        <v>33</v>
      </c>
      <c r="B16" s="9">
        <v>29.2</v>
      </c>
      <c r="C16" s="22"/>
      <c r="D16" s="14" t="s">
        <v>76</v>
      </c>
    </row>
    <row r="17" spans="1:4" s="15" customFormat="1" x14ac:dyDescent="0.25">
      <c r="A17" s="14" t="s">
        <v>34</v>
      </c>
      <c r="B17" s="9">
        <v>1521</v>
      </c>
      <c r="C17" s="22">
        <v>837</v>
      </c>
      <c r="D17" s="14" t="s">
        <v>49</v>
      </c>
    </row>
    <row r="18" spans="1:4" hidden="1" x14ac:dyDescent="0.25">
      <c r="A18" s="10" t="s">
        <v>35</v>
      </c>
      <c r="B18" s="12">
        <v>31.92</v>
      </c>
      <c r="C18" s="22"/>
      <c r="D18" s="10" t="s">
        <v>53</v>
      </c>
    </row>
    <row r="19" spans="1:4" hidden="1" x14ac:dyDescent="0.25">
      <c r="A19" s="10" t="s">
        <v>35</v>
      </c>
      <c r="B19" s="11">
        <v>31.9</v>
      </c>
      <c r="C19" s="22"/>
      <c r="D19" s="10" t="s">
        <v>54</v>
      </c>
    </row>
    <row r="20" spans="1:4" hidden="1" x14ac:dyDescent="0.25">
      <c r="A20" s="10" t="s">
        <v>36</v>
      </c>
      <c r="B20" s="11">
        <v>31.16</v>
      </c>
      <c r="C20" s="22"/>
      <c r="D20" s="10" t="s">
        <v>55</v>
      </c>
    </row>
    <row r="21" spans="1:4" x14ac:dyDescent="0.25">
      <c r="A21" s="10" t="s">
        <v>36</v>
      </c>
      <c r="B21" s="9">
        <v>31.14</v>
      </c>
      <c r="C21" s="22">
        <v>787</v>
      </c>
      <c r="D21" s="10" t="s">
        <v>77</v>
      </c>
    </row>
    <row r="22" spans="1:4" hidden="1" x14ac:dyDescent="0.25">
      <c r="A22" s="10" t="s">
        <v>36</v>
      </c>
      <c r="B22" s="11">
        <v>31.27</v>
      </c>
      <c r="C22" s="22"/>
      <c r="D22" s="10" t="s">
        <v>56</v>
      </c>
    </row>
    <row r="23" spans="1:4" hidden="1" x14ac:dyDescent="0.25">
      <c r="A23" s="10" t="s">
        <v>36</v>
      </c>
      <c r="B23" s="11">
        <v>31.42</v>
      </c>
      <c r="C23" s="22"/>
      <c r="D23" s="10" t="s">
        <v>57</v>
      </c>
    </row>
    <row r="24" spans="1:4" x14ac:dyDescent="0.25">
      <c r="A24" s="10" t="s">
        <v>36</v>
      </c>
      <c r="B24" s="9">
        <v>32.14</v>
      </c>
      <c r="C24" s="22">
        <v>790</v>
      </c>
      <c r="D24" s="10" t="s">
        <v>77</v>
      </c>
    </row>
    <row r="25" spans="1:4" hidden="1" x14ac:dyDescent="0.25">
      <c r="A25" s="10" t="s">
        <v>35</v>
      </c>
      <c r="B25" s="11">
        <v>29.29</v>
      </c>
      <c r="C25" s="22"/>
      <c r="D25" s="10" t="s">
        <v>58</v>
      </c>
    </row>
    <row r="26" spans="1:4" x14ac:dyDescent="0.25">
      <c r="A26" s="10" t="s">
        <v>35</v>
      </c>
      <c r="B26" s="9">
        <v>29.27</v>
      </c>
      <c r="C26" s="22">
        <v>792</v>
      </c>
      <c r="D26" s="10" t="s">
        <v>77</v>
      </c>
    </row>
    <row r="27" spans="1:4" x14ac:dyDescent="0.25">
      <c r="A27" s="10" t="s">
        <v>35</v>
      </c>
      <c r="B27" s="9">
        <v>29.33</v>
      </c>
      <c r="C27" s="22">
        <v>791</v>
      </c>
      <c r="D27" s="10" t="s">
        <v>77</v>
      </c>
    </row>
    <row r="28" spans="1:4" ht="15" hidden="1" customHeight="1" x14ac:dyDescent="0.25">
      <c r="A28" s="10" t="s">
        <v>37</v>
      </c>
      <c r="B28" s="11">
        <v>34.49</v>
      </c>
      <c r="C28" s="22"/>
      <c r="D28" s="10" t="s">
        <v>59</v>
      </c>
    </row>
    <row r="29" spans="1:4" ht="15" hidden="1" customHeight="1" x14ac:dyDescent="0.25">
      <c r="A29" s="10" t="s">
        <v>37</v>
      </c>
      <c r="B29" s="11">
        <v>36.380000000000003</v>
      </c>
      <c r="C29" s="22"/>
      <c r="D29" s="10" t="s">
        <v>60</v>
      </c>
    </row>
    <row r="30" spans="1:4" ht="15" customHeight="1" x14ac:dyDescent="0.25">
      <c r="A30" s="10" t="s">
        <v>37</v>
      </c>
      <c r="B30" s="9">
        <v>29.34</v>
      </c>
      <c r="C30" s="22">
        <v>796</v>
      </c>
      <c r="D30" s="10" t="s">
        <v>77</v>
      </c>
    </row>
    <row r="31" spans="1:4" ht="15" hidden="1" customHeight="1" x14ac:dyDescent="0.25">
      <c r="A31" s="10" t="s">
        <v>37</v>
      </c>
      <c r="B31" s="11">
        <v>32.24</v>
      </c>
      <c r="C31" s="22"/>
      <c r="D31" s="10" t="s">
        <v>61</v>
      </c>
    </row>
    <row r="32" spans="1:4" hidden="1" x14ac:dyDescent="0.25">
      <c r="A32" s="14" t="s">
        <v>38</v>
      </c>
      <c r="B32" s="11">
        <v>31.87</v>
      </c>
      <c r="C32" s="22"/>
      <c r="D32" s="10" t="s">
        <v>62</v>
      </c>
    </row>
    <row r="33" spans="1:4" hidden="1" x14ac:dyDescent="0.25">
      <c r="A33" s="14" t="s">
        <v>38</v>
      </c>
      <c r="B33" s="11">
        <v>30.66</v>
      </c>
      <c r="C33" s="22"/>
      <c r="D33" s="10" t="s">
        <v>63</v>
      </c>
    </row>
    <row r="34" spans="1:4" hidden="1" x14ac:dyDescent="0.25">
      <c r="A34" s="14" t="s">
        <v>38</v>
      </c>
      <c r="B34" s="11">
        <v>31.17</v>
      </c>
      <c r="C34" s="22"/>
      <c r="D34" s="10" t="s">
        <v>63</v>
      </c>
    </row>
    <row r="35" spans="1:4" hidden="1" x14ac:dyDescent="0.25">
      <c r="A35" s="14" t="s">
        <v>38</v>
      </c>
      <c r="B35" s="11">
        <v>39.96</v>
      </c>
      <c r="C35" s="22"/>
      <c r="D35" s="10" t="s">
        <v>63</v>
      </c>
    </row>
    <row r="36" spans="1:4" x14ac:dyDescent="0.25">
      <c r="A36" s="14" t="s">
        <v>38</v>
      </c>
      <c r="B36" s="9">
        <v>30.3</v>
      </c>
      <c r="C36" s="22">
        <v>798</v>
      </c>
      <c r="D36" s="10" t="s">
        <v>77</v>
      </c>
    </row>
    <row r="37" spans="1:4" x14ac:dyDescent="0.25">
      <c r="A37" s="14" t="s">
        <v>38</v>
      </c>
      <c r="B37" s="9">
        <v>34.03</v>
      </c>
      <c r="C37" s="22">
        <v>797</v>
      </c>
      <c r="D37" s="10" t="s">
        <v>77</v>
      </c>
    </row>
    <row r="38" spans="1:4" hidden="1" x14ac:dyDescent="0.25">
      <c r="A38" s="14" t="s">
        <v>39</v>
      </c>
      <c r="B38" s="11">
        <v>38.4</v>
      </c>
      <c r="C38" s="22"/>
      <c r="D38" s="14" t="s">
        <v>64</v>
      </c>
    </row>
    <row r="39" spans="1:4" x14ac:dyDescent="0.25">
      <c r="A39" s="14" t="s">
        <v>39</v>
      </c>
      <c r="B39" s="9">
        <v>36.61</v>
      </c>
      <c r="C39" s="22">
        <v>799</v>
      </c>
      <c r="D39" s="14" t="s">
        <v>77</v>
      </c>
    </row>
    <row r="40" spans="1:4" ht="15" hidden="1" customHeight="1" x14ac:dyDescent="0.25">
      <c r="A40" s="10" t="s">
        <v>40</v>
      </c>
      <c r="B40" s="11">
        <v>32.99</v>
      </c>
      <c r="C40" s="20"/>
      <c r="D40" s="10" t="s">
        <v>65</v>
      </c>
    </row>
    <row r="41" spans="1:4" ht="15" hidden="1" customHeight="1" x14ac:dyDescent="0.25">
      <c r="A41" s="10" t="s">
        <v>40</v>
      </c>
      <c r="B41" s="11">
        <v>32.299999999999997</v>
      </c>
      <c r="C41" s="20"/>
      <c r="D41" s="10" t="s">
        <v>66</v>
      </c>
    </row>
    <row r="42" spans="1:4" hidden="1" x14ac:dyDescent="0.25">
      <c r="A42" s="4" t="s">
        <v>41</v>
      </c>
      <c r="B42" s="6"/>
      <c r="C42" s="19"/>
    </row>
    <row r="43" spans="1:4" hidden="1" x14ac:dyDescent="0.25">
      <c r="A43" s="10" t="s">
        <v>42</v>
      </c>
      <c r="B43" s="13">
        <f>33.71+0.1</f>
        <v>33.81</v>
      </c>
      <c r="C43" s="20">
        <f>B43*50</f>
        <v>1690.5</v>
      </c>
      <c r="D43" s="10" t="s">
        <v>67</v>
      </c>
    </row>
    <row r="44" spans="1:4" hidden="1" x14ac:dyDescent="0.25">
      <c r="A44" s="10" t="s">
        <v>43</v>
      </c>
      <c r="B44" s="13">
        <f>33.57+0.1</f>
        <v>33.67</v>
      </c>
      <c r="C44" s="20">
        <f>B44*50</f>
        <v>1683.5</v>
      </c>
      <c r="D44" s="10" t="s">
        <v>68</v>
      </c>
    </row>
    <row r="45" spans="1:4" hidden="1" x14ac:dyDescent="0.25">
      <c r="A45" s="10" t="s">
        <v>44</v>
      </c>
      <c r="B45" s="13">
        <f>33.43+0.1</f>
        <v>33.53</v>
      </c>
      <c r="C45" s="20">
        <f>B45*50</f>
        <v>1676.5</v>
      </c>
      <c r="D45" s="10" t="s">
        <v>69</v>
      </c>
    </row>
    <row r="46" spans="1:4" hidden="1" x14ac:dyDescent="0.25">
      <c r="A46" s="10" t="s">
        <v>45</v>
      </c>
      <c r="B46" s="13">
        <f>33.26+0.1</f>
        <v>33.36</v>
      </c>
      <c r="C46" s="20">
        <f>B46*50</f>
        <v>1668</v>
      </c>
      <c r="D46" s="10" t="s">
        <v>46</v>
      </c>
    </row>
    <row r="47" spans="1:4" s="4" customFormat="1" ht="12.75" x14ac:dyDescent="0.2">
      <c r="B47" s="6"/>
      <c r="C47" s="21"/>
    </row>
    <row r="48" spans="1:4" s="4" customFormat="1" ht="12.75" x14ac:dyDescent="0.2">
      <c r="A48" s="4" t="s">
        <v>47</v>
      </c>
      <c r="B48" s="16"/>
      <c r="C48" s="21" t="s">
        <v>70</v>
      </c>
    </row>
    <row r="49" spans="1:3" s="4" customFormat="1" ht="12.75" x14ac:dyDescent="0.2">
      <c r="A49" s="4" t="s">
        <v>48</v>
      </c>
      <c r="B49" s="16"/>
      <c r="C49" s="21" t="s">
        <v>71</v>
      </c>
    </row>
    <row r="50" spans="1:3" s="4" customFormat="1" ht="12.75" x14ac:dyDescent="0.2">
      <c r="B50" s="16"/>
      <c r="C50" s="21"/>
    </row>
    <row r="51" spans="1:3" s="4" customFormat="1" ht="12.75" x14ac:dyDescent="0.2">
      <c r="B51" s="16"/>
      <c r="C51" s="21"/>
    </row>
    <row r="52" spans="1:3" s="4" customFormat="1" ht="12.75" x14ac:dyDescent="0.2">
      <c r="B52" s="16"/>
      <c r="C52" s="21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1" workbookViewId="0">
      <selection activeCell="F11" sqref="F11"/>
    </sheetView>
  </sheetViews>
  <sheetFormatPr defaultRowHeight="15" x14ac:dyDescent="0.25"/>
  <cols>
    <col min="1" max="1" width="33.42578125" customWidth="1"/>
    <col min="2" max="2" width="10" style="2" customWidth="1"/>
    <col min="3" max="3" width="12.85546875" style="3" customWidth="1"/>
    <col min="4" max="4" width="11.85546875" style="28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72</v>
      </c>
    </row>
    <row r="7" spans="1:4" x14ac:dyDescent="0.25">
      <c r="A7" s="1" t="s">
        <v>17</v>
      </c>
      <c r="B7" s="26" t="s">
        <v>3</v>
      </c>
      <c r="C7" s="3" t="s">
        <v>23</v>
      </c>
      <c r="D7" s="27" t="s">
        <v>16</v>
      </c>
    </row>
    <row r="8" spans="1:4" x14ac:dyDescent="0.25">
      <c r="A8" s="2" t="s">
        <v>4</v>
      </c>
      <c r="B8" s="24">
        <f>99.64*50</f>
        <v>4982</v>
      </c>
      <c r="C8" s="25" t="s">
        <v>93</v>
      </c>
      <c r="D8" s="27">
        <v>757</v>
      </c>
    </row>
    <row r="9" spans="1:4" x14ac:dyDescent="0.25">
      <c r="A9" t="s">
        <v>84</v>
      </c>
      <c r="B9" s="24">
        <f t="shared" ref="B9:B12" si="0">99.64*50</f>
        <v>4982</v>
      </c>
      <c r="C9" s="25" t="s">
        <v>93</v>
      </c>
      <c r="D9" s="27">
        <v>758</v>
      </c>
    </row>
    <row r="10" spans="1:4" x14ac:dyDescent="0.25">
      <c r="A10" t="s">
        <v>85</v>
      </c>
      <c r="B10" s="24">
        <f t="shared" si="0"/>
        <v>4982</v>
      </c>
      <c r="C10" s="25" t="s">
        <v>93</v>
      </c>
      <c r="D10" s="27">
        <v>759</v>
      </c>
    </row>
    <row r="11" spans="1:4" x14ac:dyDescent="0.25">
      <c r="A11" t="s">
        <v>86</v>
      </c>
      <c r="B11" s="24">
        <f t="shared" si="0"/>
        <v>4982</v>
      </c>
      <c r="C11" s="25" t="s">
        <v>93</v>
      </c>
      <c r="D11" s="27">
        <v>524</v>
      </c>
    </row>
    <row r="12" spans="1:4" x14ac:dyDescent="0.25">
      <c r="A12" t="s">
        <v>87</v>
      </c>
      <c r="B12" s="24">
        <f t="shared" si="0"/>
        <v>4982</v>
      </c>
      <c r="C12" s="25" t="s">
        <v>93</v>
      </c>
      <c r="D12" s="27">
        <v>727</v>
      </c>
    </row>
    <row r="13" spans="1:4" x14ac:dyDescent="0.25">
      <c r="A13" t="s">
        <v>5</v>
      </c>
      <c r="B13" s="24">
        <f>97.88*50</f>
        <v>4894</v>
      </c>
      <c r="C13" s="25" t="s">
        <v>93</v>
      </c>
      <c r="D13" s="27">
        <v>525</v>
      </c>
    </row>
    <row r="14" spans="1:4" hidden="1" x14ac:dyDescent="0.25">
      <c r="A14" t="s">
        <v>18</v>
      </c>
      <c r="B14" s="24">
        <v>74.14</v>
      </c>
      <c r="C14" s="25" t="s">
        <v>93</v>
      </c>
      <c r="D14" s="27">
        <f t="shared" ref="D9:D14" si="1">B14*25</f>
        <v>1853.5</v>
      </c>
    </row>
    <row r="15" spans="1:4" x14ac:dyDescent="0.25">
      <c r="A15" t="s">
        <v>6</v>
      </c>
      <c r="B15" s="24">
        <f>93.36*50</f>
        <v>4668</v>
      </c>
      <c r="C15" s="25" t="s">
        <v>93</v>
      </c>
      <c r="D15" s="27">
        <v>526</v>
      </c>
    </row>
    <row r="16" spans="1:4" hidden="1" x14ac:dyDescent="0.25">
      <c r="A16" t="s">
        <v>7</v>
      </c>
      <c r="B16" s="24">
        <v>70.78</v>
      </c>
      <c r="C16" s="25" t="s">
        <v>93</v>
      </c>
      <c r="D16" s="27">
        <f>B16*25</f>
        <v>1769.5</v>
      </c>
    </row>
    <row r="17" spans="1:4" x14ac:dyDescent="0.25">
      <c r="A17" t="s">
        <v>8</v>
      </c>
      <c r="B17" s="24">
        <f>96.05*50</f>
        <v>4802.5</v>
      </c>
      <c r="C17" s="25" t="s">
        <v>94</v>
      </c>
      <c r="D17" s="27">
        <v>526</v>
      </c>
    </row>
    <row r="18" spans="1:4" x14ac:dyDescent="0.25">
      <c r="A18" s="2" t="s">
        <v>92</v>
      </c>
      <c r="B18" s="24">
        <f>76.9*50</f>
        <v>3845.0000000000005</v>
      </c>
      <c r="C18" s="25" t="s">
        <v>93</v>
      </c>
      <c r="D18" s="27">
        <v>1736</v>
      </c>
    </row>
    <row r="19" spans="1:4" x14ac:dyDescent="0.25">
      <c r="A19" t="s">
        <v>88</v>
      </c>
      <c r="B19" s="24">
        <f t="shared" ref="B19:B22" si="2">76.9*50</f>
        <v>3845.0000000000005</v>
      </c>
      <c r="C19" s="25" t="s">
        <v>93</v>
      </c>
      <c r="D19" s="27">
        <v>1737</v>
      </c>
    </row>
    <row r="20" spans="1:4" x14ac:dyDescent="0.25">
      <c r="A20" t="s">
        <v>89</v>
      </c>
      <c r="B20" s="24">
        <f t="shared" si="2"/>
        <v>3845.0000000000005</v>
      </c>
      <c r="C20" s="25" t="s">
        <v>93</v>
      </c>
      <c r="D20" s="27">
        <v>1738</v>
      </c>
    </row>
    <row r="21" spans="1:4" x14ac:dyDescent="0.25">
      <c r="A21" t="s">
        <v>90</v>
      </c>
      <c r="B21" s="24">
        <f t="shared" si="2"/>
        <v>3845.0000000000005</v>
      </c>
      <c r="C21" s="25" t="s">
        <v>93</v>
      </c>
      <c r="D21" s="27">
        <v>1739</v>
      </c>
    </row>
    <row r="22" spans="1:4" x14ac:dyDescent="0.25">
      <c r="A22" t="s">
        <v>91</v>
      </c>
      <c r="B22" s="24">
        <f t="shared" si="2"/>
        <v>3845.0000000000005</v>
      </c>
      <c r="C22" s="25" t="s">
        <v>93</v>
      </c>
      <c r="D22" s="27">
        <v>1740</v>
      </c>
    </row>
    <row r="23" spans="1:4" x14ac:dyDescent="0.25">
      <c r="A23" t="s">
        <v>9</v>
      </c>
      <c r="B23" s="24">
        <f>66.28*50</f>
        <v>3314</v>
      </c>
      <c r="C23" s="25" t="s">
        <v>93</v>
      </c>
      <c r="D23" s="28">
        <v>1741</v>
      </c>
    </row>
    <row r="24" spans="1:4" x14ac:dyDescent="0.25">
      <c r="A24" t="s">
        <v>10</v>
      </c>
      <c r="B24" s="24">
        <f>64.94*50</f>
        <v>3247</v>
      </c>
      <c r="C24" s="25" t="s">
        <v>93</v>
      </c>
      <c r="D24" s="28">
        <v>1742</v>
      </c>
    </row>
    <row r="25" spans="1:4" x14ac:dyDescent="0.25">
      <c r="A25" t="s">
        <v>11</v>
      </c>
      <c r="B25" s="24">
        <f>52.74*50</f>
        <v>2637</v>
      </c>
      <c r="C25" s="25" t="s">
        <v>49</v>
      </c>
      <c r="D25" s="28">
        <v>78</v>
      </c>
    </row>
    <row r="26" spans="1:4" x14ac:dyDescent="0.25">
      <c r="A26" t="s">
        <v>12</v>
      </c>
      <c r="B26" s="24">
        <v>2367.5</v>
      </c>
      <c r="C26" s="25" t="s">
        <v>49</v>
      </c>
      <c r="D26" s="28">
        <v>380</v>
      </c>
    </row>
    <row r="27" spans="1:4" x14ac:dyDescent="0.25">
      <c r="A27" t="s">
        <v>13</v>
      </c>
      <c r="B27" s="24">
        <v>2008.5</v>
      </c>
      <c r="C27" s="25" t="s">
        <v>49</v>
      </c>
      <c r="D27" s="28">
        <v>528</v>
      </c>
    </row>
    <row r="28" spans="1:4" x14ac:dyDescent="0.25">
      <c r="A28" t="s">
        <v>14</v>
      </c>
      <c r="B28" s="24">
        <v>1904.5</v>
      </c>
      <c r="C28" s="25" t="s">
        <v>49</v>
      </c>
      <c r="D28" s="28">
        <v>381</v>
      </c>
    </row>
    <row r="29" spans="1:4" x14ac:dyDescent="0.25">
      <c r="A29" t="s">
        <v>15</v>
      </c>
      <c r="B29" s="24">
        <v>1797.5</v>
      </c>
      <c r="C29" s="25" t="s">
        <v>49</v>
      </c>
      <c r="D29" s="28">
        <v>529</v>
      </c>
    </row>
    <row r="31" spans="1:4" x14ac:dyDescent="0.25">
      <c r="A31" t="s">
        <v>19</v>
      </c>
      <c r="B31" s="24">
        <f>52.74*25</f>
        <v>1318.5</v>
      </c>
      <c r="C31" s="25" t="s">
        <v>95</v>
      </c>
      <c r="D31" s="28">
        <v>2310</v>
      </c>
    </row>
    <row r="32" spans="1:4" x14ac:dyDescent="0.25">
      <c r="A32" t="s">
        <v>20</v>
      </c>
      <c r="B32" s="24">
        <v>1183.75</v>
      </c>
      <c r="C32" s="25" t="s">
        <v>24</v>
      </c>
      <c r="D32" s="28">
        <v>2311</v>
      </c>
    </row>
    <row r="33" spans="1:4" x14ac:dyDescent="0.25">
      <c r="A33" t="s">
        <v>22</v>
      </c>
      <c r="B33" s="24">
        <v>1004.25</v>
      </c>
      <c r="C33" s="25" t="s">
        <v>96</v>
      </c>
      <c r="D33" s="28">
        <v>2312</v>
      </c>
    </row>
    <row r="34" spans="1:4" x14ac:dyDescent="0.25">
      <c r="A34" t="s">
        <v>82</v>
      </c>
      <c r="B34" s="24">
        <v>952.25</v>
      </c>
      <c r="C34" s="25" t="s">
        <v>97</v>
      </c>
      <c r="D34" s="28">
        <v>2313</v>
      </c>
    </row>
    <row r="35" spans="1:4" x14ac:dyDescent="0.25">
      <c r="A35" t="s">
        <v>83</v>
      </c>
      <c r="B35" s="24">
        <v>898.75</v>
      </c>
      <c r="C35" s="25" t="s">
        <v>98</v>
      </c>
      <c r="D35" s="28">
        <v>2314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2023-12-04T07:41:29Z</cp:lastPrinted>
  <dcterms:created xsi:type="dcterms:W3CDTF">2023-04-04T00:26:39Z</dcterms:created>
  <dcterms:modified xsi:type="dcterms:W3CDTF">2023-12-04T07:56:40Z</dcterms:modified>
</cp:coreProperties>
</file>