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cmoghadam/Desktop/Malec's Website /"/>
    </mc:Choice>
  </mc:AlternateContent>
  <xr:revisionPtr revIDLastSave="0" documentId="13_ncr:1_{66477F1C-14C1-A14D-8B21-5AF0DA716FFE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Budget" sheetId="1" r:id="rId1"/>
    <sheet name="Operational Data" sheetId="2" r:id="rId2"/>
    <sheet name="Credits and Debits" sheetId="3" r:id="rId3"/>
    <sheet name="Cash On Hand" sheetId="4" r:id="rId4"/>
    <sheet name="Balance Sheet" sheetId="5" r:id="rId5"/>
    <sheet name="Checks Cut" sheetId="6" r:id="rId6"/>
    <sheet name="VENMO" sheetId="7" r:id="rId7"/>
    <sheet name="Cash Flow" sheetId="8" state="hidden" r:id="rId8"/>
  </sheets>
  <definedNames>
    <definedName name="_xlnm._FilterDatabase" localSheetId="5" hidden="1">'Checks Cut'!$A$1:$E$1000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8" l="1"/>
  <c r="D91" i="8"/>
  <c r="C91" i="8"/>
  <c r="E85" i="8"/>
  <c r="G85" i="8" s="1"/>
  <c r="E84" i="8"/>
  <c r="G84" i="8" s="1"/>
  <c r="G83" i="8"/>
  <c r="E83" i="8"/>
  <c r="E82" i="8"/>
  <c r="G82" i="8" s="1"/>
  <c r="E81" i="8"/>
  <c r="G81" i="8" s="1"/>
  <c r="E80" i="8"/>
  <c r="G80" i="8" s="1"/>
  <c r="G79" i="8"/>
  <c r="E79" i="8"/>
  <c r="E78" i="8"/>
  <c r="G78" i="8" s="1"/>
  <c r="E77" i="8"/>
  <c r="G77" i="8" s="1"/>
  <c r="E76" i="8"/>
  <c r="G76" i="8" s="1"/>
  <c r="G75" i="8"/>
  <c r="E75" i="8"/>
  <c r="E74" i="8"/>
  <c r="G74" i="8" s="1"/>
  <c r="E73" i="8"/>
  <c r="G73" i="8" s="1"/>
  <c r="E72" i="8"/>
  <c r="G72" i="8" s="1"/>
  <c r="G71" i="8"/>
  <c r="E71" i="8"/>
  <c r="E70" i="8"/>
  <c r="G70" i="8" s="1"/>
  <c r="E69" i="8"/>
  <c r="G65" i="8"/>
  <c r="E65" i="8"/>
  <c r="E64" i="8"/>
  <c r="G64" i="8" s="1"/>
  <c r="E63" i="8"/>
  <c r="G63" i="8" s="1"/>
  <c r="G62" i="8"/>
  <c r="E61" i="8"/>
  <c r="E91" i="8" s="1"/>
  <c r="F57" i="8"/>
  <c r="G57" i="8" s="1"/>
  <c r="E57" i="8"/>
  <c r="D57" i="8"/>
  <c r="C57" i="8"/>
  <c r="F26" i="8"/>
  <c r="F25" i="8"/>
  <c r="D25" i="8"/>
  <c r="D95" i="8" s="1"/>
  <c r="C25" i="8"/>
  <c r="C95" i="8" s="1"/>
  <c r="E24" i="8"/>
  <c r="D24" i="8"/>
  <c r="E23" i="8"/>
  <c r="G23" i="8" s="1"/>
  <c r="E22" i="8"/>
  <c r="G22" i="8" s="1"/>
  <c r="E21" i="8"/>
  <c r="G21" i="8" s="1"/>
  <c r="G20" i="8"/>
  <c r="E20" i="8"/>
  <c r="E19" i="8"/>
  <c r="G19" i="8" s="1"/>
  <c r="E18" i="8"/>
  <c r="G18" i="8" s="1"/>
  <c r="E17" i="8"/>
  <c r="G17" i="8" s="1"/>
  <c r="G16" i="8"/>
  <c r="E16" i="8"/>
  <c r="E15" i="8"/>
  <c r="G15" i="8" s="1"/>
  <c r="E14" i="8"/>
  <c r="G14" i="8" s="1"/>
  <c r="E13" i="8"/>
  <c r="G13" i="8" s="1"/>
  <c r="G12" i="8"/>
  <c r="E12" i="8"/>
  <c r="E11" i="8"/>
  <c r="G11" i="8" s="1"/>
  <c r="E10" i="8"/>
  <c r="G10" i="8" s="1"/>
  <c r="E9" i="8"/>
  <c r="E25" i="8" s="1"/>
  <c r="G7" i="8"/>
  <c r="E7" i="8"/>
  <c r="E6" i="8"/>
  <c r="G6" i="8" s="1"/>
  <c r="H4" i="7"/>
  <c r="I4" i="7" s="1"/>
  <c r="G4" i="7"/>
  <c r="G5" i="7" s="1"/>
  <c r="H3" i="7"/>
  <c r="I3" i="7" s="1"/>
  <c r="I2" i="7"/>
  <c r="H2" i="7"/>
  <c r="H5" i="7" s="1"/>
  <c r="A17" i="5"/>
  <c r="N13" i="5"/>
  <c r="M13" i="5"/>
  <c r="L13" i="5"/>
  <c r="K13" i="5"/>
  <c r="J13" i="5"/>
  <c r="I13" i="5"/>
  <c r="H13" i="5"/>
  <c r="G13" i="5"/>
  <c r="F13" i="5"/>
  <c r="E13" i="5"/>
  <c r="D13" i="5"/>
  <c r="C13" i="5"/>
  <c r="F2" i="3"/>
  <c r="A2" i="3"/>
  <c r="K2" i="3" s="1"/>
  <c r="H93" i="1"/>
  <c r="G93" i="1"/>
  <c r="H91" i="1"/>
  <c r="H16" i="1" s="1"/>
  <c r="G91" i="1"/>
  <c r="G16" i="1" s="1"/>
  <c r="H90" i="1"/>
  <c r="G90" i="1"/>
  <c r="H89" i="1"/>
  <c r="G89" i="1"/>
  <c r="H88" i="1"/>
  <c r="G88" i="1"/>
  <c r="H87" i="1"/>
  <c r="G87" i="1"/>
  <c r="G86" i="1"/>
  <c r="H85" i="1"/>
  <c r="G85" i="1"/>
  <c r="H84" i="1"/>
  <c r="G84" i="1"/>
  <c r="H83" i="1"/>
  <c r="G83" i="1"/>
  <c r="H82" i="1"/>
  <c r="H15" i="1" s="1"/>
  <c r="G82" i="1"/>
  <c r="H81" i="1"/>
  <c r="G81" i="1"/>
  <c r="H80" i="1"/>
  <c r="G80" i="1"/>
  <c r="G15" i="1" s="1"/>
  <c r="H78" i="1"/>
  <c r="G78" i="1"/>
  <c r="H77" i="1"/>
  <c r="H14" i="1" s="1"/>
  <c r="G77" i="1"/>
  <c r="H76" i="1"/>
  <c r="G76" i="1"/>
  <c r="H73" i="1"/>
  <c r="G73" i="1"/>
  <c r="H72" i="1"/>
  <c r="G72" i="1"/>
  <c r="H71" i="1"/>
  <c r="G71" i="1"/>
  <c r="H70" i="1"/>
  <c r="G70" i="1"/>
  <c r="H69" i="1"/>
  <c r="G69" i="1"/>
  <c r="H68" i="1"/>
  <c r="G68" i="1"/>
  <c r="G13" i="1" s="1"/>
  <c r="H67" i="1"/>
  <c r="H13" i="1" s="1"/>
  <c r="G67" i="1"/>
  <c r="H66" i="1"/>
  <c r="G66" i="1"/>
  <c r="H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H12" i="1" s="1"/>
  <c r="G51" i="1"/>
  <c r="G12" i="1" s="1"/>
  <c r="G19" i="1" s="1"/>
  <c r="H50" i="1"/>
  <c r="G50" i="1"/>
  <c r="H49" i="1"/>
  <c r="G49" i="1"/>
  <c r="H45" i="1"/>
  <c r="G45" i="1"/>
  <c r="H44" i="1"/>
  <c r="G44" i="1"/>
  <c r="H42" i="1"/>
  <c r="G42" i="1"/>
  <c r="H41" i="1"/>
  <c r="G41" i="1"/>
  <c r="H40" i="1"/>
  <c r="G40" i="1"/>
  <c r="H39" i="1"/>
  <c r="H6" i="1" s="1"/>
  <c r="G39" i="1"/>
  <c r="G6" i="1" s="1"/>
  <c r="H37" i="1"/>
  <c r="G37" i="1"/>
  <c r="H36" i="1"/>
  <c r="G36" i="1"/>
  <c r="H35" i="1"/>
  <c r="G35" i="1"/>
  <c r="H34" i="1"/>
  <c r="H5" i="1" s="1"/>
  <c r="H8" i="1" s="1"/>
  <c r="G34" i="1"/>
  <c r="G5" i="1" s="1"/>
  <c r="G8" i="1" s="1"/>
  <c r="H33" i="1"/>
  <c r="G33" i="1"/>
  <c r="H18" i="1"/>
  <c r="G18" i="1"/>
  <c r="F18" i="1"/>
  <c r="E18" i="1"/>
  <c r="D18" i="1"/>
  <c r="C18" i="1"/>
  <c r="H17" i="1"/>
  <c r="G17" i="1"/>
  <c r="F17" i="1"/>
  <c r="E17" i="1"/>
  <c r="D17" i="1"/>
  <c r="C17" i="1"/>
  <c r="F16" i="1"/>
  <c r="E16" i="1"/>
  <c r="D16" i="1"/>
  <c r="C16" i="1"/>
  <c r="F15" i="1"/>
  <c r="E15" i="1"/>
  <c r="D15" i="1"/>
  <c r="C15" i="1"/>
  <c r="G14" i="1"/>
  <c r="F14" i="1"/>
  <c r="E14" i="1"/>
  <c r="D14" i="1"/>
  <c r="C14" i="1"/>
  <c r="F13" i="1"/>
  <c r="E13" i="1"/>
  <c r="D13" i="1"/>
  <c r="C13" i="1"/>
  <c r="F12" i="1"/>
  <c r="F19" i="1" s="1"/>
  <c r="E12" i="1"/>
  <c r="E19" i="1" s="1"/>
  <c r="D12" i="1"/>
  <c r="D19" i="1" s="1"/>
  <c r="C12" i="1"/>
  <c r="C19" i="1" s="1"/>
  <c r="H7" i="1"/>
  <c r="G7" i="1"/>
  <c r="F7" i="1"/>
  <c r="E7" i="1"/>
  <c r="D7" i="1"/>
  <c r="C7" i="1"/>
  <c r="F6" i="1"/>
  <c r="E6" i="1"/>
  <c r="D6" i="1"/>
  <c r="C6" i="1"/>
  <c r="F5" i="1"/>
  <c r="F8" i="1" s="1"/>
  <c r="E5" i="1"/>
  <c r="E8" i="1" s="1"/>
  <c r="D5" i="1"/>
  <c r="D8" i="1" s="1"/>
  <c r="C5" i="1"/>
  <c r="C8" i="1" s="1"/>
  <c r="H19" i="1" l="1"/>
  <c r="H24" i="1" s="1"/>
  <c r="C24" i="1"/>
  <c r="F24" i="1"/>
  <c r="G24" i="1"/>
  <c r="E95" i="8"/>
  <c r="D24" i="1"/>
  <c r="E24" i="1"/>
  <c r="G9" i="8"/>
  <c r="F61" i="8"/>
  <c r="F91" i="8" s="1"/>
  <c r="G91" i="8" s="1"/>
  <c r="F95" i="8" l="1"/>
  <c r="F9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2"/>
            <color rgb="FF000000"/>
            <rFont val="Calibri"/>
          </rPr>
          <t>Online conference
	-Malec Moghadam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6" authorId="0" shapeId="0" xr:uid="{00000000-0006-0000-0700-000001000000}">
      <text>
        <r>
          <rPr>
            <sz val="12"/>
            <color rgb="FF000000"/>
            <rFont val="Calibri"/>
          </rPr>
          <t xml:space="preserve">Devika Manish Kumar:
Try to limit this as much as possible because it should be an unnecessary expense. </t>
        </r>
      </text>
    </comment>
    <comment ref="B62" authorId="0" shapeId="0" xr:uid="{00000000-0006-0000-0700-000002000000}">
      <text>
        <r>
          <rPr>
            <sz val="12"/>
            <color rgb="FF000000"/>
            <rFont val="Calibri"/>
          </rPr>
          <t xml:space="preserve">Devika Manish Kumar:
CTMUN would benefit if we looked more closely into these appropriations/funding avenues because they can be used to cover some of our high-cost, disposable items that we need every conference, like office supplies.
</t>
        </r>
      </text>
    </comment>
  </commentList>
</comments>
</file>

<file path=xl/sharedStrings.xml><?xml version="1.0" encoding="utf-8"?>
<sst xmlns="http://schemas.openxmlformats.org/spreadsheetml/2006/main" count="908" uniqueCount="468">
  <si>
    <t>Grey = budget</t>
  </si>
  <si>
    <t>Black = actuals</t>
  </si>
  <si>
    <t>Income Statement (Summary)</t>
  </si>
  <si>
    <t>x</t>
  </si>
  <si>
    <t>Revenue</t>
  </si>
  <si>
    <t>Spring Allocation</t>
  </si>
  <si>
    <t>Spring</t>
  </si>
  <si>
    <t>Fall Allocation</t>
  </si>
  <si>
    <t>Fall Actual</t>
  </si>
  <si>
    <t>Total Expected</t>
  </si>
  <si>
    <t>Total Actual</t>
  </si>
  <si>
    <t>Conference Income</t>
  </si>
  <si>
    <t>Fundraising &amp; Grants</t>
  </si>
  <si>
    <t>Other Revenue</t>
  </si>
  <si>
    <t>Total Revenue</t>
  </si>
  <si>
    <t>Expenses</t>
  </si>
  <si>
    <t>Total</t>
  </si>
  <si>
    <t>Direct conference costs</t>
  </si>
  <si>
    <t>General staff costs</t>
  </si>
  <si>
    <t>Technology costs</t>
  </si>
  <si>
    <t>Other G&amp;A</t>
  </si>
  <si>
    <t>Delegate senior scholarship &amp; Financial Aid</t>
  </si>
  <si>
    <t>Outreach and Development</t>
  </si>
  <si>
    <t>TexMUN Support</t>
  </si>
  <si>
    <t>Total Expenses</t>
  </si>
  <si>
    <t>Net Income</t>
  </si>
  <si>
    <t>Fall</t>
  </si>
  <si>
    <t>Income Statement Detailed Categories</t>
  </si>
  <si>
    <t xml:space="preserve">      Delegate Fees</t>
  </si>
  <si>
    <t xml:space="preserve">      School Fees</t>
  </si>
  <si>
    <t xml:space="preserve">      Lunch Fees</t>
  </si>
  <si>
    <t xml:space="preserve">      Shirt sales</t>
  </si>
  <si>
    <t xml:space="preserve">      Candygram/candy sales</t>
  </si>
  <si>
    <t xml:space="preserve">      Senate appropriations</t>
  </si>
  <si>
    <t xml:space="preserve">      Fall student government appropriations</t>
  </si>
  <si>
    <t xml:space="preserve">      Fall student government excellence fund appropriations</t>
  </si>
  <si>
    <t xml:space="preserve">      Fundraising (profit shares and other)</t>
  </si>
  <si>
    <t xml:space="preserve">      Staff shirt payments</t>
  </si>
  <si>
    <t xml:space="preserve">      Other</t>
  </si>
  <si>
    <t>Check From Last Semester Cashed Late</t>
  </si>
  <si>
    <t>Notes</t>
  </si>
  <si>
    <t xml:space="preserve">      Room reservations</t>
  </si>
  <si>
    <t xml:space="preserve">      Placards</t>
  </si>
  <si>
    <t xml:space="preserve">      Lunch</t>
  </si>
  <si>
    <t xml:space="preserve">      Lunch supplies</t>
  </si>
  <si>
    <t xml:space="preserve">      Conference supplies</t>
  </si>
  <si>
    <t xml:space="preserve">      Gavels and Awards</t>
  </si>
  <si>
    <t xml:space="preserve">      Staff hospitality</t>
  </si>
  <si>
    <t xml:space="preserve">      Staff transportation</t>
  </si>
  <si>
    <t xml:space="preserve">      Printing</t>
  </si>
  <si>
    <t xml:space="preserve">      Crisis Props</t>
  </si>
  <si>
    <t xml:space="preserve">      Programs</t>
  </si>
  <si>
    <t xml:space="preserve">      Buses</t>
  </si>
  <si>
    <t xml:space="preserve">      Hotel block costs</t>
  </si>
  <si>
    <t xml:space="preserve">      Office supplies</t>
  </si>
  <si>
    <t xml:space="preserve">      Candygram Supplies</t>
  </si>
  <si>
    <t xml:space="preserve">      T-shirts</t>
  </si>
  <si>
    <t xml:space="preserve">      Office Snacks</t>
  </si>
  <si>
    <t xml:space="preserve">      Staff social events</t>
  </si>
  <si>
    <t xml:space="preserve">      Staff photos</t>
  </si>
  <si>
    <t xml:space="preserve">      Staff food</t>
  </si>
  <si>
    <t xml:space="preserve">      TexMUN T-Shirts</t>
  </si>
  <si>
    <t xml:space="preserve">      Sweatshirts</t>
  </si>
  <si>
    <t xml:space="preserve">      Graduation Cords</t>
  </si>
  <si>
    <t xml:space="preserve">      Dreamhost</t>
  </si>
  <si>
    <t xml:space="preserve">      Squarespace</t>
  </si>
  <si>
    <t xml:space="preserve">      Amazon Prime</t>
  </si>
  <si>
    <t xml:space="preserve">      Office Reservation</t>
  </si>
  <si>
    <t xml:space="preserve">      P.O. Box</t>
  </si>
  <si>
    <t xml:space="preserve">      Wells Fargo</t>
  </si>
  <si>
    <t xml:space="preserve">      Office of the Dean of Students Registration</t>
  </si>
  <si>
    <t xml:space="preserve">      OSG T-shirts</t>
  </si>
  <si>
    <t xml:space="preserve">      OSG Dinner</t>
  </si>
  <si>
    <t xml:space="preserve">      Club Membership Fees</t>
  </si>
  <si>
    <t xml:space="preserve">      Wells Fargo Direct Pay</t>
  </si>
  <si>
    <t xml:space="preserve">      USG of Finance Assets</t>
  </si>
  <si>
    <t xml:space="preserve">      Sam's Club Membership</t>
  </si>
  <si>
    <t>Delegate senior scholarship</t>
  </si>
  <si>
    <t>Financial Aid</t>
  </si>
  <si>
    <t>Operational Data</t>
  </si>
  <si>
    <t>Staff Count</t>
  </si>
  <si>
    <t>OSG</t>
  </si>
  <si>
    <t>Committees</t>
  </si>
  <si>
    <t>Crisis</t>
  </si>
  <si>
    <t>Other staff</t>
  </si>
  <si>
    <t>Fee Structure ($)</t>
  </si>
  <si>
    <t>Delegate</t>
  </si>
  <si>
    <t>School</t>
  </si>
  <si>
    <t>Lunch</t>
  </si>
  <si>
    <t>Schools &amp; Delegates</t>
  </si>
  <si>
    <t>Schools - initial registration</t>
  </si>
  <si>
    <t>Schools - final attendance</t>
  </si>
  <si>
    <t>Delegates - initial registration</t>
  </si>
  <si>
    <t>Delegates - final attendance</t>
  </si>
  <si>
    <t>Other operational</t>
  </si>
  <si>
    <t>Hotel Block rooms (if used)</t>
  </si>
  <si>
    <t>Hotel Block cost $ (if used)</t>
  </si>
  <si>
    <t>Bus count (if used)</t>
  </si>
  <si>
    <t>Bus cost $ (if used)</t>
  </si>
  <si>
    <t>TexMUN Allocation</t>
  </si>
  <si>
    <t>Semester allocation ($)</t>
  </si>
  <si>
    <t>Money-In</t>
  </si>
  <si>
    <t>Reason</t>
  </si>
  <si>
    <t>Date</t>
  </si>
  <si>
    <t>Category</t>
  </si>
  <si>
    <t>Account</t>
  </si>
  <si>
    <t>Money-Out</t>
  </si>
  <si>
    <t>Money Net</t>
  </si>
  <si>
    <t>Total In</t>
  </si>
  <si>
    <t>N/a</t>
  </si>
  <si>
    <t>Total Out</t>
  </si>
  <si>
    <t>Wells Fargo/Paypal no other</t>
  </si>
  <si>
    <t>Dreamhost</t>
  </si>
  <si>
    <t>Wells Fargo</t>
  </si>
  <si>
    <t>Emery Payment for Fall 2020</t>
  </si>
  <si>
    <t>Other</t>
  </si>
  <si>
    <t>Direct Pay</t>
  </si>
  <si>
    <t>Molly Sparrow</t>
  </si>
  <si>
    <t>Delegate Fees</t>
  </si>
  <si>
    <t>Paypal</t>
  </si>
  <si>
    <t>Rodrigo Carranza</t>
  </si>
  <si>
    <t>Nixon Gorka</t>
  </si>
  <si>
    <t>PO Box Renewal</t>
  </si>
  <si>
    <t>PO Box</t>
  </si>
  <si>
    <t>Austin H. Lee</t>
  </si>
  <si>
    <t>Venmo Food 1</t>
  </si>
  <si>
    <t>Staff Food</t>
  </si>
  <si>
    <t>Anna Beatty</t>
  </si>
  <si>
    <t>7 Old Shirt Inventory @20</t>
  </si>
  <si>
    <t>T-Shirts</t>
  </si>
  <si>
    <t>Squarespace Renewal</t>
  </si>
  <si>
    <t>Squarespace</t>
  </si>
  <si>
    <t>Mark Bono</t>
  </si>
  <si>
    <t>Yo-Shuen Lin</t>
  </si>
  <si>
    <t>AIRMUNC</t>
  </si>
  <si>
    <t>TEXMUN</t>
  </si>
  <si>
    <t>Stake Jesuit College</t>
  </si>
  <si>
    <t>Georgetown International Relations</t>
  </si>
  <si>
    <t>David Fisher</t>
  </si>
  <si>
    <t>Christipher Colvin</t>
  </si>
  <si>
    <t>Berta Rodriguez</t>
  </si>
  <si>
    <t>Venmo Food 2</t>
  </si>
  <si>
    <t>Lake Travis High School</t>
  </si>
  <si>
    <t>Gavels</t>
  </si>
  <si>
    <t>Gavels and Awards</t>
  </si>
  <si>
    <t>Kinkaid School</t>
  </si>
  <si>
    <t>Crisis Budget</t>
  </si>
  <si>
    <t>Westlake Highschool</t>
  </si>
  <si>
    <t>Venmo Food 3</t>
  </si>
  <si>
    <t>Headwaters School</t>
  </si>
  <si>
    <t>St. Andrews Episcopal School</t>
  </si>
  <si>
    <t>LASA</t>
  </si>
  <si>
    <t>Deborah Chu</t>
  </si>
  <si>
    <t>Colony High School</t>
  </si>
  <si>
    <t>Shreya Halbe</t>
  </si>
  <si>
    <t>Mustafa Haque</t>
  </si>
  <si>
    <t>Franchesca Gilbard</t>
  </si>
  <si>
    <t>Keya Majmundar</t>
  </si>
  <si>
    <t>Wheeler School</t>
  </si>
  <si>
    <t>Juan Cano</t>
  </si>
  <si>
    <t>Kevin Cadien</t>
  </si>
  <si>
    <t>Amelia Stout</t>
  </si>
  <si>
    <t>Alye Inman</t>
  </si>
  <si>
    <t>Andrew Gonzales</t>
  </si>
  <si>
    <t>Andrew Wainright</t>
  </si>
  <si>
    <t>Srinivas Chilukuri</t>
  </si>
  <si>
    <t>Viresh Paruthi</t>
  </si>
  <si>
    <t>Amy Acuna</t>
  </si>
  <si>
    <t>Bhavana Brar</t>
  </si>
  <si>
    <t>Sunitha Chemangunta</t>
  </si>
  <si>
    <t>Sushma Hiremath</t>
  </si>
  <si>
    <t>James Wang</t>
  </si>
  <si>
    <t>Shujun Li</t>
  </si>
  <si>
    <t>Krishna Doddamane</t>
  </si>
  <si>
    <t>Ronald Reagan Highschool</t>
  </si>
  <si>
    <t>Check</t>
  </si>
  <si>
    <t>Second Baptist School</t>
  </si>
  <si>
    <t>Matthew Mattei</t>
  </si>
  <si>
    <t>Macarthur High School</t>
  </si>
  <si>
    <t>St. Augustine School</t>
  </si>
  <si>
    <t>PANTHERMun</t>
  </si>
  <si>
    <t>Dhana Donthula</t>
  </si>
  <si>
    <t>Mariana Suarez-Martinez</t>
  </si>
  <si>
    <t>Nathalee Chu</t>
  </si>
  <si>
    <t>St. Mary's Hall</t>
  </si>
  <si>
    <t>Yuming Chen</t>
  </si>
  <si>
    <t>Hadia Khatri</t>
  </si>
  <si>
    <t>Paypal(REFUNDED)</t>
  </si>
  <si>
    <t>The Village School</t>
  </si>
  <si>
    <t>Uplift Education</t>
  </si>
  <si>
    <t>Emery Weiner Center</t>
  </si>
  <si>
    <t>Katy ISD (Obra Thompkins)</t>
  </si>
  <si>
    <t>Rouse High School</t>
  </si>
  <si>
    <t>Summer Creek High School</t>
  </si>
  <si>
    <t>3 Separate Checks</t>
  </si>
  <si>
    <t>Kingwood Park High School</t>
  </si>
  <si>
    <t>5 Checks, 6th to come</t>
  </si>
  <si>
    <t>Check (added students)</t>
  </si>
  <si>
    <t>Katy ISD (Seven Lakes)</t>
  </si>
  <si>
    <t>Austin High</t>
  </si>
  <si>
    <t>Keystone School</t>
  </si>
  <si>
    <t>Shirts Sold</t>
  </si>
  <si>
    <t>Venmo</t>
  </si>
  <si>
    <t>Amount</t>
  </si>
  <si>
    <t>Reason For Change</t>
  </si>
  <si>
    <t>Central Texas Model United Nations</t>
  </si>
  <si>
    <t>Malec Moghadam</t>
  </si>
  <si>
    <t>Balance Sheet For the Year 01/31/2021 - 12/31/2021</t>
  </si>
  <si>
    <t>Feb 18th 2020</t>
  </si>
  <si>
    <t>Assets</t>
  </si>
  <si>
    <t>Current assets</t>
  </si>
  <si>
    <t>Cash</t>
  </si>
  <si>
    <t>Wells Fargo Business Checkings Account</t>
  </si>
  <si>
    <t xml:space="preserve">Wells Fargo Business </t>
  </si>
  <si>
    <t>Wells Fargo Market Rate Savings</t>
  </si>
  <si>
    <t>Total assets</t>
  </si>
  <si>
    <t>YEAR Increase/Decrease</t>
  </si>
  <si>
    <t>Check Number</t>
  </si>
  <si>
    <t>To the Order of</t>
  </si>
  <si>
    <t>Name</t>
  </si>
  <si>
    <t>Venmo Name</t>
  </si>
  <si>
    <t>Venmo'd</t>
  </si>
  <si>
    <t>Occasion</t>
  </si>
  <si>
    <t>People Venmo'd</t>
  </si>
  <si>
    <t>Total Cost</t>
  </si>
  <si>
    <t>Average</t>
  </si>
  <si>
    <t>Jake T Costello</t>
  </si>
  <si>
    <t>@Jake-Costello-5</t>
  </si>
  <si>
    <t>Training 1</t>
  </si>
  <si>
    <t>Marianne Nader</t>
  </si>
  <si>
    <t>@mariannennn</t>
  </si>
  <si>
    <t>Mock 2</t>
  </si>
  <si>
    <t>Finlay Scanlon</t>
  </si>
  <si>
    <t>@finlayscanlon</t>
  </si>
  <si>
    <t>Conference</t>
  </si>
  <si>
    <t>Alyssa Caver</t>
  </si>
  <si>
    <t>@acaver</t>
  </si>
  <si>
    <t>JD Carlton</t>
  </si>
  <si>
    <t>@JD_Carlton</t>
  </si>
  <si>
    <t>Daniel R Yeats</t>
  </si>
  <si>
    <t>@DanielRYeats</t>
  </si>
  <si>
    <t>Chelsea Laughrun</t>
  </si>
  <si>
    <t>@chelseamarie773</t>
  </si>
  <si>
    <t>Roman Panah</t>
  </si>
  <si>
    <t>@Roman-Panah</t>
  </si>
  <si>
    <t>Carolina Arellano</t>
  </si>
  <si>
    <t>@Carolina-Arellano-9</t>
  </si>
  <si>
    <t>Devika Kumar</t>
  </si>
  <si>
    <t>@devikakumar</t>
  </si>
  <si>
    <t>Hamza Bouderdaben</t>
  </si>
  <si>
    <t>@Hamza-Bouderdaben</t>
  </si>
  <si>
    <t>Treasure Ibe</t>
  </si>
  <si>
    <t>@Treasure-Ibe</t>
  </si>
  <si>
    <t>Rendon Reinarz</t>
  </si>
  <si>
    <t>@Rendon-Reinarz</t>
  </si>
  <si>
    <t>Alexander Holsinger</t>
  </si>
  <si>
    <t>@alexander-holsinger</t>
  </si>
  <si>
    <t>Chan Mye Myint Thu</t>
  </si>
  <si>
    <t>@ChanMye-MyintThu</t>
  </si>
  <si>
    <t>Jackson Parker</t>
  </si>
  <si>
    <t>@manlikevirus</t>
  </si>
  <si>
    <t>Jason Qiu</t>
  </si>
  <si>
    <t>@jasontqiu</t>
  </si>
  <si>
    <t>Ishani Purohit</t>
  </si>
  <si>
    <t>@Ishani-Purohit-1</t>
  </si>
  <si>
    <t>JP Reppeto</t>
  </si>
  <si>
    <t>@JP-reppeto</t>
  </si>
  <si>
    <t>Mary Ann Hurtado</t>
  </si>
  <si>
    <t>@maryannhv</t>
  </si>
  <si>
    <t>Diego J Collazo</t>
  </si>
  <si>
    <t>@majazul</t>
  </si>
  <si>
    <t>Ria Singh</t>
  </si>
  <si>
    <t>@riasingh16</t>
  </si>
  <si>
    <t>Adan Leal</t>
  </si>
  <si>
    <t>@Adan-Leal99</t>
  </si>
  <si>
    <t>Arthur Ji</t>
  </si>
  <si>
    <t>@jiarthur</t>
  </si>
  <si>
    <t>Srini Cherukuvada</t>
  </si>
  <si>
    <t>@maanasac1</t>
  </si>
  <si>
    <t>@Malec-Moghadam</t>
  </si>
  <si>
    <t>Dongsub Jeong</t>
  </si>
  <si>
    <t>@Alex-Jeoung</t>
  </si>
  <si>
    <t>Ximena Garcia</t>
  </si>
  <si>
    <t>@XimenaMarie</t>
  </si>
  <si>
    <t>Emily Barton</t>
  </si>
  <si>
    <t>@emilybarton413</t>
  </si>
  <si>
    <t>Musa Raza</t>
  </si>
  <si>
    <t>@Musa-Raza-2</t>
  </si>
  <si>
    <t>Raghav Aggarwal</t>
  </si>
  <si>
    <t>@Valar-Melkor</t>
  </si>
  <si>
    <t>Brian Ross</t>
  </si>
  <si>
    <t>@Brian-Ross-7227</t>
  </si>
  <si>
    <t>Shania Hurtado</t>
  </si>
  <si>
    <t>Varij Shah</t>
  </si>
  <si>
    <t>@Grade-Point-Avarij</t>
  </si>
  <si>
    <t>Felipe Rocha</t>
  </si>
  <si>
    <t>@Felipe-Rocha-14</t>
  </si>
  <si>
    <t>Kira Azulay</t>
  </si>
  <si>
    <t>@Kira-Az</t>
  </si>
  <si>
    <t>Josh Meaders</t>
  </si>
  <si>
    <t>@JMeaders1</t>
  </si>
  <si>
    <t>Tyler Burkhardt</t>
  </si>
  <si>
    <t>@Tyler-Burkhardt-27</t>
  </si>
  <si>
    <t>Inbar Turjeman</t>
  </si>
  <si>
    <t>@InbarTurj</t>
  </si>
  <si>
    <t>Pranay Srivastava</t>
  </si>
  <si>
    <t>@pranaysrvstv</t>
  </si>
  <si>
    <t>Demetrius Garza</t>
  </si>
  <si>
    <t>@Demetri-Garza</t>
  </si>
  <si>
    <t>Mateo Alcoser</t>
  </si>
  <si>
    <t>@MateoAlcoser</t>
  </si>
  <si>
    <t>Saamia Imtiaz</t>
  </si>
  <si>
    <t>@saamia-imtiaz</t>
  </si>
  <si>
    <t>Andrew Butemeyer</t>
  </si>
  <si>
    <t>@Andrew-Butemeyer</t>
  </si>
  <si>
    <t>Sumer Brito</t>
  </si>
  <si>
    <t>@naeema-shah</t>
  </si>
  <si>
    <t>Anath Moorthy</t>
  </si>
  <si>
    <t>@AnanthMoorthy</t>
  </si>
  <si>
    <t>Jackie Cheng</t>
  </si>
  <si>
    <t>@Jackie-Cheng-10</t>
  </si>
  <si>
    <t>Jake Cosgrove</t>
  </si>
  <si>
    <t>@Jake-Cosgrove-2</t>
  </si>
  <si>
    <t>Jason Qui</t>
  </si>
  <si>
    <t>Wrong Account?</t>
  </si>
  <si>
    <t>Trisha Lobo</t>
  </si>
  <si>
    <t>@Trisha-Lobo-1</t>
  </si>
  <si>
    <t>Gabe Murillo</t>
  </si>
  <si>
    <t>@Gabe-Murillo-2</t>
  </si>
  <si>
    <t>Diego Collazo</t>
  </si>
  <si>
    <t>Diya Sharma</t>
  </si>
  <si>
    <t>@Diya_Sharma</t>
  </si>
  <si>
    <t>Lekha Surapanei</t>
  </si>
  <si>
    <t>@lekhas</t>
  </si>
  <si>
    <t>Trinity Erales</t>
  </si>
  <si>
    <t>@Trinity-Erales</t>
  </si>
  <si>
    <t>Felipe Martins Rocha</t>
  </si>
  <si>
    <t>Veda Velamuri</t>
  </si>
  <si>
    <t>@Veda-Velamuri</t>
  </si>
  <si>
    <t>Siddharth Khurana</t>
  </si>
  <si>
    <t>@siddharth-khurana</t>
  </si>
  <si>
    <t>Sam Mills</t>
  </si>
  <si>
    <t>@sammillsy</t>
  </si>
  <si>
    <t>@malec-moghadam</t>
  </si>
  <si>
    <t>Arthur H Ji</t>
  </si>
  <si>
    <t>Andre Barjau</t>
  </si>
  <si>
    <t>@andre-barjau</t>
  </si>
  <si>
    <t>Nandini Parikh</t>
  </si>
  <si>
    <t>@Nandini-Parikh</t>
  </si>
  <si>
    <t>@valar-melkor</t>
  </si>
  <si>
    <t>@JD-Carlton</t>
  </si>
  <si>
    <t>Maansa Cherukuvada</t>
  </si>
  <si>
    <t>@Finlayscanlon</t>
  </si>
  <si>
    <t>Varij S. Shah</t>
  </si>
  <si>
    <t>Zachary Engelhart</t>
  </si>
  <si>
    <t>@Zachary-Engelhart</t>
  </si>
  <si>
    <t>Samuel Mills</t>
  </si>
  <si>
    <t>Note: 15 of this is for the first training</t>
  </si>
  <si>
    <t>@treasure-ibe</t>
  </si>
  <si>
    <t>For 4 people</t>
  </si>
  <si>
    <t>@Devikakumar</t>
  </si>
  <si>
    <t>Anna Pate</t>
  </si>
  <si>
    <t>@annagpate</t>
  </si>
  <si>
    <t>Lakha Surapaneni</t>
  </si>
  <si>
    <t>Chanmye Myintthu</t>
  </si>
  <si>
    <t>Kelsia Adil</t>
  </si>
  <si>
    <t>@Kelsia-Adil</t>
  </si>
  <si>
    <t>@ manlikevirus</t>
  </si>
  <si>
    <t>@jmeaders1</t>
  </si>
  <si>
    <t>Also venmo 24.41</t>
  </si>
  <si>
    <t>Mario DePavia</t>
  </si>
  <si>
    <t>@Mario-Depavia</t>
  </si>
  <si>
    <t xml:space="preserve">Diego Collazo </t>
  </si>
  <si>
    <t>Ross Trivisonno</t>
  </si>
  <si>
    <t>@</t>
  </si>
  <si>
    <t>Cash Flow Statement For the Year 01/31/2020 - 01/31/2021</t>
  </si>
  <si>
    <t>February 13rd, 2020</t>
  </si>
  <si>
    <t>Expected Revenue</t>
  </si>
  <si>
    <t>Expected Expenses</t>
  </si>
  <si>
    <t>Net Expected</t>
  </si>
  <si>
    <t>Actual</t>
  </si>
  <si>
    <t>Difference</t>
  </si>
  <si>
    <t>Crisis Conference</t>
  </si>
  <si>
    <t>Cash receipts from</t>
  </si>
  <si>
    <t>Delegate fees</t>
  </si>
  <si>
    <t>Spring Variables</t>
  </si>
  <si>
    <t>Lunch fees</t>
  </si>
  <si>
    <t>Address</t>
  </si>
  <si>
    <t>Cash paid for</t>
  </si>
  <si>
    <t>Room reservations</t>
  </si>
  <si>
    <t>Was $670 last year but seemed to be a fluke. Previous years significantly cheaper</t>
  </si>
  <si>
    <t>P.O. Box 7579</t>
  </si>
  <si>
    <t>Placards</t>
  </si>
  <si>
    <t>$423 last year and estimated growth and cushion</t>
  </si>
  <si>
    <t>Austin, TX 78713</t>
  </si>
  <si>
    <t xml:space="preserve">1100 covers 100 pizzas, 400 waters, and 350 chips -- cost was ~$1190 last year, need a cushion. </t>
  </si>
  <si>
    <t>Lunch supplies</t>
  </si>
  <si>
    <t>$395 last year and increased cushion and growth</t>
  </si>
  <si>
    <t>Conference supplies</t>
  </si>
  <si>
    <t>Was $700 last year but we will not be needing to buy plastic containers</t>
  </si>
  <si>
    <t>30 gavels @ $20/per + significant cushion for shipping</t>
  </si>
  <si>
    <t>Staff hospitality</t>
  </si>
  <si>
    <t>Stickers, coffee, snacks, and ceremonial gifts</t>
  </si>
  <si>
    <t>Staff transportation</t>
  </si>
  <si>
    <t>Any travel costs/parking reimbursements</t>
  </si>
  <si>
    <t>Printing</t>
  </si>
  <si>
    <t>Might purchase a new printer or use UT Print. Was $275 last year</t>
  </si>
  <si>
    <t>Crisis Props</t>
  </si>
  <si>
    <t>Spent 382 last year. Lost about 1/3 to HAMUN. Granting $550 plus emergency $100 just in case</t>
  </si>
  <si>
    <t>Programs</t>
  </si>
  <si>
    <t>Was $765 last year, but don't forsee spending that much</t>
  </si>
  <si>
    <t>Office Snacks</t>
  </si>
  <si>
    <t>For office hours/ OSG meetings. 14 OSG meetings per semester, 2 semesters. $10 per meeting (do not expect to use this all in 2020, but I think it's a good precedent to allocate some money toward OSG meetings)</t>
  </si>
  <si>
    <t>Office Reservation</t>
  </si>
  <si>
    <t>Set Payment</t>
  </si>
  <si>
    <t>Mid-Semester Social Event</t>
  </si>
  <si>
    <t>This will take the place of the second mock-conference. Was kinda done last year but was not budgeted for (BBQ last year)</t>
  </si>
  <si>
    <t>Staff Photos</t>
  </si>
  <si>
    <t>Photographer usually costs around $60. Need for OSG photos and general staff</t>
  </si>
  <si>
    <t>Net cash flow</t>
  </si>
  <si>
    <t>PROFIT:</t>
  </si>
  <si>
    <t>CONFERENCE CANCELLED DUE TO PUBLIC HEALTH CONCERNS</t>
  </si>
  <si>
    <t>Fall Conference</t>
  </si>
  <si>
    <t>Fall Variables</t>
  </si>
  <si>
    <t>T-Shirt</t>
  </si>
  <si>
    <t>Lapel Pin</t>
  </si>
  <si>
    <t>Candygram</t>
  </si>
  <si>
    <t>Proft for Fall:</t>
  </si>
  <si>
    <t>Organization</t>
  </si>
  <si>
    <t>Staff Shirts and Sweatshirts</t>
  </si>
  <si>
    <t>Spring senate appropriations</t>
  </si>
  <si>
    <t>Fall senate appropriations</t>
  </si>
  <si>
    <t>Fall student government appropriations</t>
  </si>
  <si>
    <t>Fall student government excellence fund appropriations</t>
  </si>
  <si>
    <t>TexMUN Conference Fees</t>
  </si>
  <si>
    <t>Was allocated for last 2 years, 2018 had 1000. Under Discussion.</t>
  </si>
  <si>
    <t>Office Payment</t>
  </si>
  <si>
    <t>Office for 2020</t>
  </si>
  <si>
    <t>Daytime Social Events</t>
  </si>
  <si>
    <t>Separate from some of the other social events. Copy of last year.</t>
  </si>
  <si>
    <t>P.O. Box</t>
  </si>
  <si>
    <t>2020 Renewal until 02/28/2021</t>
  </si>
  <si>
    <t>Domain Name</t>
  </si>
  <si>
    <t>Website Host</t>
  </si>
  <si>
    <t>$3/Month Fee</t>
  </si>
  <si>
    <t>Office of the Dean of Students Registration</t>
  </si>
  <si>
    <t>Annual. Flat Payment</t>
  </si>
  <si>
    <t>OSG T-shirts</t>
  </si>
  <si>
    <t>Wasn't used last year- May remain unused but wanted to keep the option</t>
  </si>
  <si>
    <t>OSG Dinner</t>
  </si>
  <si>
    <t>Overspent last year. 12 members @ $30 each</t>
  </si>
  <si>
    <t>Wells Fargo Direct Pay</t>
  </si>
  <si>
    <t>Recurring Payment. Needs to be investigated if-used</t>
  </si>
  <si>
    <t>USG of Finance Assets</t>
  </si>
  <si>
    <t>Stamps, folders, etc. Should stay far below</t>
  </si>
  <si>
    <t>Sam's Club Membership</t>
  </si>
  <si>
    <t>Flat payment</t>
  </si>
  <si>
    <t>Server Hosting</t>
  </si>
  <si>
    <t>5.44 per month, 12 months</t>
  </si>
  <si>
    <t>Amazon Prime</t>
  </si>
  <si>
    <t>Flat payment. Savings come from switching from monthly to annual</t>
  </si>
  <si>
    <t>Postnet Overflow from last year</t>
  </si>
  <si>
    <t>Note: Last year this was budgeted for but the actual payment was made this calendar year.</t>
  </si>
  <si>
    <t>Total Cash paid</t>
  </si>
  <si>
    <t>Total cash flow</t>
  </si>
  <si>
    <t>Profit for Year:</t>
  </si>
  <si>
    <t xml:space="preserve">Revenue for tax year: </t>
  </si>
  <si>
    <t>Right now we are at a form 990-N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</si>
</sst>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mm/dd/yy"/>
    <numFmt numFmtId="166" formatCode="mm/dd/yyyy"/>
    <numFmt numFmtId="167" formatCode="m/d/yyyy"/>
    <numFmt numFmtId="168" formatCode="mm/dd"/>
    <numFmt numFmtId="169" formatCode="&quot;$&quot;#,##0.00"/>
    <numFmt numFmtId="170" formatCode="m/d"/>
  </numFmts>
  <fonts count="45">
    <font>
      <sz val="12"/>
      <color rgb="FF000000"/>
      <name val="Calibri"/>
    </font>
    <font>
      <sz val="12"/>
      <color rgb="FF999999"/>
      <name val="Calibri"/>
    </font>
    <font>
      <sz val="12"/>
      <name val="Calibri"/>
    </font>
    <font>
      <sz val="12"/>
      <color rgb="FF000000"/>
      <name val="Arial"/>
    </font>
    <font>
      <i/>
      <sz val="12"/>
      <color rgb="FF000000"/>
      <name val="Arial"/>
    </font>
    <font>
      <i/>
      <sz val="12"/>
      <color rgb="FF1155CC"/>
      <name val="Arial"/>
    </font>
    <font>
      <b/>
      <sz val="12"/>
      <color rgb="FFFFFFFF"/>
      <name val="Arial"/>
    </font>
    <font>
      <i/>
      <sz val="12"/>
      <color rgb="FFB4B4B4"/>
      <name val="Arial"/>
    </font>
    <font>
      <b/>
      <u/>
      <sz val="12"/>
      <color rgb="FFB4B4B4"/>
      <name val="Arial"/>
    </font>
    <font>
      <b/>
      <u/>
      <sz val="12"/>
      <color rgb="FF000000"/>
      <name val="Arial"/>
    </font>
    <font>
      <b/>
      <u/>
      <sz val="12"/>
      <color rgb="FF9F9F9F"/>
      <name val="Arial"/>
    </font>
    <font>
      <b/>
      <u/>
      <sz val="12"/>
      <color rgb="FF000000"/>
      <name val="Arial"/>
    </font>
    <font>
      <b/>
      <sz val="12"/>
      <color rgb="FF000000"/>
      <name val="Arial"/>
    </font>
    <font>
      <sz val="12"/>
      <color rgb="FFB4B4B4"/>
      <name val="Arial"/>
    </font>
    <font>
      <sz val="12"/>
      <color rgb="FF9F9F9F"/>
      <name val="Arial"/>
    </font>
    <font>
      <sz val="12"/>
      <name val="Arial"/>
    </font>
    <font>
      <sz val="12"/>
      <color rgb="FFCCCCCC"/>
      <name val="Arial"/>
    </font>
    <font>
      <sz val="12"/>
      <color rgb="FF999999"/>
      <name val="Arial"/>
    </font>
    <font>
      <sz val="12"/>
      <color rgb="FF000000"/>
      <name val="Source_sans"/>
    </font>
    <font>
      <sz val="12"/>
      <color rgb="FFB4B4B4"/>
      <name val="Calibri"/>
    </font>
    <font>
      <sz val="12"/>
      <color rgb="FF9F9F9F"/>
      <name val="Calibri"/>
    </font>
    <font>
      <sz val="12"/>
      <color rgb="FF000000"/>
      <name val="Calibri"/>
    </font>
    <font>
      <sz val="12"/>
      <color rgb="FFB4B4B4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sz val="12"/>
      <color rgb="FFFFFFFF"/>
      <name val="Arial"/>
    </font>
    <font>
      <sz val="12"/>
      <color rgb="FFFFFFFF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Arial"/>
    </font>
    <font>
      <b/>
      <sz val="12"/>
      <color rgb="FF000000"/>
      <name val="Calibri"/>
    </font>
    <font>
      <b/>
      <sz val="12"/>
      <name val="Calibri"/>
    </font>
    <font>
      <sz val="12"/>
      <color rgb="FFFFFFFF"/>
      <name val="Calibri"/>
    </font>
    <font>
      <sz val="12"/>
      <color rgb="FFFF0000"/>
      <name val="Calibri"/>
    </font>
    <font>
      <b/>
      <sz val="12"/>
      <color rgb="FF0B5394"/>
      <name val="Calibri"/>
    </font>
    <font>
      <b/>
      <sz val="12"/>
      <color rgb="FF38761D"/>
      <name val="Calibri"/>
    </font>
    <font>
      <sz val="12"/>
      <color rgb="FF0B5394"/>
      <name val="Times New Roman"/>
    </font>
    <font>
      <sz val="12"/>
      <color rgb="FF38761D"/>
      <name val="Times New Roman"/>
    </font>
    <font>
      <sz val="12"/>
      <name val="Times New Roman"/>
    </font>
    <font>
      <sz val="12"/>
      <color rgb="FF222222"/>
      <name val="Times New Roman"/>
    </font>
    <font>
      <sz val="12"/>
      <color rgb="FF0B5394"/>
      <name val="Calibri"/>
    </font>
    <font>
      <sz val="12"/>
      <color rgb="FF38761D"/>
      <name val="Calibri"/>
    </font>
    <font>
      <sz val="12"/>
      <color rgb="FF222222"/>
      <name val="Arial"/>
    </font>
    <font>
      <sz val="12"/>
      <color rgb="FF0B5394"/>
      <name val="Arial"/>
    </font>
    <font>
      <sz val="12"/>
      <color rgb="FF4472C4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FFF2CC"/>
        <bgColor rgb="FFFFF2CC"/>
      </patternFill>
    </fill>
    <fill>
      <patternFill patternType="solid">
        <fgColor rgb="FF9F9F9F"/>
        <bgColor rgb="FF9F9F9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6" fillId="2" borderId="0" xfId="0" applyFont="1" applyFill="1" applyAlignment="1"/>
    <xf numFmtId="0" fontId="3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1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2" fontId="3" fillId="0" borderId="0" xfId="0" applyNumberFormat="1" applyFont="1" applyAlignment="1"/>
    <xf numFmtId="3" fontId="13" fillId="0" borderId="0" xfId="0" applyNumberFormat="1" applyFont="1" applyAlignment="1"/>
    <xf numFmtId="3" fontId="3" fillId="0" borderId="0" xfId="0" applyNumberFormat="1" applyFont="1" applyAlignment="1"/>
    <xf numFmtId="0" fontId="3" fillId="0" borderId="0" xfId="0" applyFont="1" applyAlignment="1">
      <alignment horizontal="left"/>
    </xf>
    <xf numFmtId="0" fontId="12" fillId="0" borderId="2" xfId="0" applyFont="1" applyBorder="1" applyAlignment="1"/>
    <xf numFmtId="0" fontId="13" fillId="0" borderId="2" xfId="0" applyFont="1" applyBorder="1" applyAlignment="1"/>
    <xf numFmtId="2" fontId="3" fillId="0" borderId="2" xfId="0" applyNumberFormat="1" applyFont="1" applyBorder="1" applyAlignment="1"/>
    <xf numFmtId="3" fontId="13" fillId="0" borderId="2" xfId="0" applyNumberFormat="1" applyFont="1" applyBorder="1" applyAlignment="1"/>
    <xf numFmtId="3" fontId="3" fillId="0" borderId="2" xfId="0" applyNumberFormat="1" applyFont="1" applyBorder="1" applyAlignment="1"/>
    <xf numFmtId="0" fontId="3" fillId="0" borderId="2" xfId="0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3" fillId="0" borderId="1" xfId="0" applyFont="1" applyBorder="1" applyAlignment="1"/>
    <xf numFmtId="0" fontId="13" fillId="2" borderId="0" xfId="0" applyFont="1" applyFill="1" applyAlignment="1"/>
    <xf numFmtId="0" fontId="14" fillId="2" borderId="0" xfId="0" applyFont="1" applyFill="1" applyAlignment="1"/>
    <xf numFmtId="0" fontId="3" fillId="2" borderId="1" xfId="0" applyFont="1" applyFill="1" applyBorder="1" applyAlignment="1"/>
    <xf numFmtId="3" fontId="15" fillId="0" borderId="0" xfId="0" applyNumberFormat="1" applyFont="1" applyAlignment="1"/>
    <xf numFmtId="4" fontId="3" fillId="0" borderId="2" xfId="0" applyNumberFormat="1" applyFont="1" applyBorder="1" applyAlignment="1"/>
    <xf numFmtId="3" fontId="14" fillId="0" borderId="2" xfId="0" applyNumberFormat="1" applyFont="1" applyBorder="1" applyAlignment="1"/>
    <xf numFmtId="3" fontId="3" fillId="0" borderId="2" xfId="0" applyNumberFormat="1" applyFont="1" applyBorder="1" applyAlignment="1"/>
    <xf numFmtId="0" fontId="3" fillId="0" borderId="3" xfId="0" applyFont="1" applyBorder="1" applyAlignment="1"/>
    <xf numFmtId="0" fontId="13" fillId="0" borderId="3" xfId="0" applyFont="1" applyBorder="1" applyAlignment="1"/>
    <xf numFmtId="0" fontId="14" fillId="0" borderId="3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3" fontId="16" fillId="3" borderId="5" xfId="0" applyNumberFormat="1" applyFont="1" applyFill="1" applyBorder="1" applyAlignment="1"/>
    <xf numFmtId="2" fontId="3" fillId="0" borderId="5" xfId="0" applyNumberFormat="1" applyFont="1" applyBorder="1" applyAlignment="1"/>
    <xf numFmtId="3" fontId="13" fillId="0" borderId="5" xfId="0" applyNumberFormat="1" applyFont="1" applyBorder="1" applyAlignment="1"/>
    <xf numFmtId="3" fontId="3" fillId="0" borderId="5" xfId="0" applyNumberFormat="1" applyFont="1" applyBorder="1" applyAlignment="1"/>
    <xf numFmtId="0" fontId="3" fillId="0" borderId="5" xfId="0" applyFont="1" applyBorder="1" applyAlignment="1"/>
    <xf numFmtId="0" fontId="3" fillId="4" borderId="0" xfId="0" applyFont="1" applyFill="1" applyAlignment="1"/>
    <xf numFmtId="0" fontId="13" fillId="4" borderId="0" xfId="0" applyFont="1" applyFill="1" applyAlignment="1"/>
    <xf numFmtId="0" fontId="14" fillId="4" borderId="0" xfId="0" applyFont="1" applyFill="1" applyAlignment="1"/>
    <xf numFmtId="0" fontId="3" fillId="4" borderId="1" xfId="0" applyFont="1" applyFill="1" applyBorder="1" applyAlignment="1"/>
    <xf numFmtId="0" fontId="3" fillId="0" borderId="0" xfId="0" applyFont="1" applyAlignment="1">
      <alignment horizontal="left"/>
    </xf>
    <xf numFmtId="2" fontId="2" fillId="0" borderId="0" xfId="0" applyNumberFormat="1" applyFont="1" applyAlignment="1"/>
    <xf numFmtId="3" fontId="14" fillId="0" borderId="0" xfId="0" applyNumberFormat="1" applyFont="1" applyAlignment="1"/>
    <xf numFmtId="3" fontId="17" fillId="0" borderId="1" xfId="0" applyNumberFormat="1" applyFont="1" applyBorder="1" applyAlignment="1"/>
    <xf numFmtId="3" fontId="3" fillId="0" borderId="1" xfId="0" applyNumberFormat="1" applyFont="1" applyBorder="1" applyAlignment="1"/>
    <xf numFmtId="0" fontId="14" fillId="0" borderId="0" xfId="0" applyFont="1" applyAlignment="1"/>
    <xf numFmtId="0" fontId="17" fillId="0" borderId="1" xfId="0" applyFont="1" applyBorder="1" applyAlignment="1"/>
    <xf numFmtId="0" fontId="3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5" borderId="0" xfId="0" applyFont="1" applyFill="1" applyAlignment="1">
      <alignment horizontal="right"/>
    </xf>
    <xf numFmtId="0" fontId="3" fillId="0" borderId="1" xfId="0" applyFont="1" applyBorder="1" applyAlignme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horizontal="right"/>
    </xf>
    <xf numFmtId="0" fontId="19" fillId="0" borderId="0" xfId="0" applyFont="1" applyAlignment="1"/>
    <xf numFmtId="0" fontId="17" fillId="0" borderId="0" xfId="0" applyFont="1" applyAlignment="1"/>
    <xf numFmtId="0" fontId="3" fillId="0" borderId="6" xfId="0" applyFont="1" applyBorder="1" applyAlignment="1"/>
    <xf numFmtId="0" fontId="23" fillId="0" borderId="7" xfId="0" applyFont="1" applyBorder="1" applyAlignment="1"/>
    <xf numFmtId="0" fontId="24" fillId="0" borderId="8" xfId="0" applyFont="1" applyBorder="1" applyAlignment="1"/>
    <xf numFmtId="0" fontId="25" fillId="2" borderId="1" xfId="0" applyFont="1" applyFill="1" applyBorder="1" applyAlignment="1"/>
    <xf numFmtId="0" fontId="26" fillId="2" borderId="0" xfId="0" applyFont="1" applyFill="1" applyAlignment="1"/>
    <xf numFmtId="0" fontId="26" fillId="2" borderId="9" xfId="0" applyFont="1" applyFill="1" applyBorder="1" applyAlignment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/>
    <xf numFmtId="0" fontId="3" fillId="0" borderId="9" xfId="0" applyFont="1" applyBorder="1" applyAlignment="1"/>
    <xf numFmtId="0" fontId="25" fillId="2" borderId="10" xfId="0" applyFont="1" applyFill="1" applyBorder="1" applyAlignment="1"/>
    <xf numFmtId="0" fontId="3" fillId="0" borderId="11" xfId="0" applyFont="1" applyBorder="1" applyAlignment="1">
      <alignment horizontal="left"/>
    </xf>
    <xf numFmtId="164" fontId="3" fillId="0" borderId="3" xfId="0" applyNumberFormat="1" applyFont="1" applyBorder="1" applyAlignment="1"/>
    <xf numFmtId="164" fontId="3" fillId="0" borderId="12" xfId="0" applyNumberFormat="1" applyFont="1" applyBorder="1" applyAlignment="1"/>
    <xf numFmtId="2" fontId="27" fillId="6" borderId="0" xfId="0" applyNumberFormat="1" applyFont="1" applyFill="1" applyAlignment="1"/>
    <xf numFmtId="0" fontId="27" fillId="6" borderId="0" xfId="0" applyFont="1" applyFill="1" applyAlignment="1"/>
    <xf numFmtId="0" fontId="27" fillId="7" borderId="0" xfId="0" applyFont="1" applyFill="1" applyAlignment="1"/>
    <xf numFmtId="0" fontId="27" fillId="8" borderId="0" xfId="0" applyFont="1" applyFill="1" applyAlignment="1"/>
    <xf numFmtId="2" fontId="27" fillId="9" borderId="0" xfId="0" applyNumberFormat="1" applyFont="1" applyFill="1"/>
    <xf numFmtId="0" fontId="27" fillId="9" borderId="0" xfId="0" applyFont="1" applyFill="1" applyAlignment="1"/>
    <xf numFmtId="0" fontId="27" fillId="10" borderId="0" xfId="0" applyFont="1" applyFill="1"/>
    <xf numFmtId="0" fontId="27" fillId="10" borderId="0" xfId="0" applyFont="1" applyFill="1" applyAlignment="1"/>
    <xf numFmtId="2" fontId="27" fillId="11" borderId="0" xfId="0" applyNumberFormat="1" applyFont="1" applyFill="1"/>
    <xf numFmtId="2" fontId="27" fillId="0" borderId="0" xfId="0" applyNumberFormat="1" applyFont="1" applyAlignment="1"/>
    <xf numFmtId="0" fontId="27" fillId="0" borderId="0" xfId="0" applyFont="1" applyAlignment="1"/>
    <xf numFmtId="0" fontId="27" fillId="0" borderId="0" xfId="0" applyFont="1"/>
    <xf numFmtId="0" fontId="27" fillId="12" borderId="0" xfId="0" applyFont="1" applyFill="1" applyAlignment="1"/>
    <xf numFmtId="0" fontId="28" fillId="12" borderId="0" xfId="0" applyFont="1" applyFill="1" applyAlignment="1">
      <alignment horizontal="left"/>
    </xf>
    <xf numFmtId="165" fontId="27" fillId="12" borderId="0" xfId="0" applyNumberFormat="1" applyFont="1" applyFill="1" applyAlignment="1"/>
    <xf numFmtId="2" fontId="27" fillId="13" borderId="0" xfId="0" applyNumberFormat="1" applyFont="1" applyFill="1" applyAlignment="1"/>
    <xf numFmtId="0" fontId="27" fillId="13" borderId="0" xfId="0" applyFont="1" applyFill="1" applyAlignment="1"/>
    <xf numFmtId="165" fontId="27" fillId="13" borderId="0" xfId="0" applyNumberFormat="1" applyFont="1" applyFill="1" applyAlignment="1"/>
    <xf numFmtId="2" fontId="29" fillId="13" borderId="0" xfId="0" applyNumberFormat="1" applyFont="1" applyFill="1" applyAlignment="1">
      <alignment horizontal="right"/>
    </xf>
    <xf numFmtId="14" fontId="27" fillId="13" borderId="0" xfId="0" applyNumberFormat="1" applyFont="1" applyFill="1" applyAlignment="1"/>
    <xf numFmtId="14" fontId="27" fillId="12" borderId="0" xfId="0" applyNumberFormat="1" applyFont="1" applyFill="1" applyAlignment="1"/>
    <xf numFmtId="0" fontId="27" fillId="12" borderId="0" xfId="0" applyFont="1" applyFill="1" applyAlignment="1"/>
    <xf numFmtId="165" fontId="27" fillId="12" borderId="0" xfId="0" applyNumberFormat="1" applyFont="1" applyFill="1" applyAlignment="1"/>
    <xf numFmtId="166" fontId="27" fillId="13" borderId="0" xfId="0" applyNumberFormat="1" applyFont="1" applyFill="1" applyAlignment="1"/>
    <xf numFmtId="167" fontId="27" fillId="13" borderId="0" xfId="0" applyNumberFormat="1" applyFont="1" applyFill="1" applyAlignment="1"/>
    <xf numFmtId="0" fontId="27" fillId="12" borderId="0" xfId="0" applyFont="1" applyFill="1" applyAlignment="1">
      <alignment horizontal="right"/>
    </xf>
    <xf numFmtId="0" fontId="27" fillId="12" borderId="0" xfId="0" applyFont="1" applyFill="1" applyAlignment="1"/>
    <xf numFmtId="165" fontId="27" fillId="12" borderId="0" xfId="0" applyNumberFormat="1" applyFont="1" applyFill="1" applyAlignment="1">
      <alignment horizontal="right"/>
    </xf>
    <xf numFmtId="14" fontId="27" fillId="0" borderId="0" xfId="0" applyNumberFormat="1" applyFont="1" applyAlignment="1"/>
    <xf numFmtId="0" fontId="27" fillId="0" borderId="0" xfId="0" applyFont="1" applyAlignment="1"/>
    <xf numFmtId="2" fontId="2" fillId="13" borderId="0" xfId="0" applyNumberFormat="1" applyFont="1" applyFill="1" applyAlignment="1"/>
    <xf numFmtId="0" fontId="2" fillId="13" borderId="0" xfId="0" applyFont="1" applyFill="1" applyAlignment="1"/>
    <xf numFmtId="164" fontId="2" fillId="13" borderId="0" xfId="0" applyNumberFormat="1" applyFont="1" applyFill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165" fontId="2" fillId="0" borderId="0" xfId="0" applyNumberFormat="1" applyFont="1" applyAlignment="1"/>
    <xf numFmtId="168" fontId="2" fillId="0" borderId="0" xfId="0" applyNumberFormat="1" applyFont="1" applyAlignment="1"/>
    <xf numFmtId="167" fontId="2" fillId="13" borderId="0" xfId="0" applyNumberFormat="1" applyFont="1" applyFill="1" applyAlignment="1"/>
    <xf numFmtId="169" fontId="2" fillId="0" borderId="0" xfId="0" applyNumberFormat="1" applyFont="1" applyAlignment="1"/>
    <xf numFmtId="2" fontId="21" fillId="13" borderId="0" xfId="0" applyNumberFormat="1" applyFont="1" applyFill="1" applyAlignment="1"/>
    <xf numFmtId="0" fontId="21" fillId="13" borderId="0" xfId="0" applyFont="1" applyFill="1" applyAlignment="1"/>
    <xf numFmtId="167" fontId="21" fillId="13" borderId="0" xfId="0" applyNumberFormat="1" applyFont="1" applyFill="1" applyAlignment="1"/>
    <xf numFmtId="2" fontId="2" fillId="0" borderId="0" xfId="0" applyNumberFormat="1" applyFont="1"/>
    <xf numFmtId="167" fontId="2" fillId="0" borderId="0" xfId="0" applyNumberFormat="1" applyFont="1" applyAlignment="1"/>
    <xf numFmtId="0" fontId="2" fillId="14" borderId="0" xfId="0" applyFont="1" applyFill="1" applyAlignment="1"/>
    <xf numFmtId="14" fontId="2" fillId="14" borderId="0" xfId="0" applyNumberFormat="1" applyFont="1" applyFill="1" applyAlignment="1"/>
    <xf numFmtId="0" fontId="2" fillId="14" borderId="0" xfId="0" applyFont="1" applyFill="1"/>
    <xf numFmtId="44" fontId="0" fillId="0" borderId="0" xfId="0" applyNumberFormat="1" applyFont="1" applyAlignment="1"/>
    <xf numFmtId="0" fontId="30" fillId="15" borderId="13" xfId="0" applyFont="1" applyFill="1" applyBorder="1"/>
    <xf numFmtId="14" fontId="30" fillId="15" borderId="13" xfId="0" applyNumberFormat="1" applyFont="1" applyFill="1" applyBorder="1" applyAlignment="1"/>
    <xf numFmtId="14" fontId="30" fillId="15" borderId="13" xfId="0" applyNumberFormat="1" applyFont="1" applyFill="1" applyBorder="1" applyAlignment="1"/>
    <xf numFmtId="0" fontId="31" fillId="0" borderId="0" xfId="0" applyFont="1"/>
    <xf numFmtId="44" fontId="0" fillId="0" borderId="0" xfId="0" applyNumberFormat="1" applyFont="1"/>
    <xf numFmtId="44" fontId="32" fillId="0" borderId="0" xfId="0" applyNumberFormat="1" applyFont="1"/>
    <xf numFmtId="170" fontId="2" fillId="0" borderId="0" xfId="0" applyNumberFormat="1" applyFont="1" applyAlignment="1"/>
    <xf numFmtId="0" fontId="33" fillId="0" borderId="0" xfId="0" applyFont="1" applyAlignment="1"/>
    <xf numFmtId="169" fontId="33" fillId="0" borderId="0" xfId="0" applyNumberFormat="1" applyFont="1" applyAlignment="1"/>
    <xf numFmtId="170" fontId="33" fillId="0" borderId="0" xfId="0" applyNumberFormat="1" applyFont="1" applyAlignment="1"/>
    <xf numFmtId="169" fontId="2" fillId="0" borderId="0" xfId="0" applyNumberFormat="1" applyFont="1" applyAlignment="1"/>
    <xf numFmtId="169" fontId="2" fillId="0" borderId="0" xfId="0" applyNumberFormat="1" applyFont="1"/>
    <xf numFmtId="0" fontId="34" fillId="2" borderId="0" xfId="0" applyFont="1" applyFill="1" applyAlignment="1"/>
    <xf numFmtId="169" fontId="35" fillId="2" borderId="0" xfId="0" applyNumberFormat="1" applyFont="1" applyFill="1" applyAlignment="1"/>
    <xf numFmtId="0" fontId="31" fillId="2" borderId="0" xfId="0" applyFont="1" applyFill="1" applyAlignment="1"/>
    <xf numFmtId="0" fontId="36" fillId="0" borderId="0" xfId="0" applyFont="1" applyAlignment="1"/>
    <xf numFmtId="169" fontId="37" fillId="0" borderId="0" xfId="0" applyNumberFormat="1" applyFont="1" applyAlignment="1"/>
    <xf numFmtId="0" fontId="38" fillId="0" borderId="0" xfId="0" applyFont="1" applyAlignment="1"/>
    <xf numFmtId="0" fontId="31" fillId="0" borderId="0" xfId="0" applyFont="1" applyAlignment="1"/>
    <xf numFmtId="0" fontId="31" fillId="0" borderId="0" xfId="0" applyFont="1" applyAlignment="1">
      <alignment horizontal="right"/>
    </xf>
    <xf numFmtId="3" fontId="2" fillId="0" borderId="0" xfId="0" applyNumberFormat="1" applyFont="1" applyAlignment="1"/>
    <xf numFmtId="170" fontId="31" fillId="0" borderId="0" xfId="0" applyNumberFormat="1" applyFont="1" applyAlignment="1">
      <alignment horizontal="right"/>
    </xf>
    <xf numFmtId="0" fontId="39" fillId="0" borderId="0" xfId="0" applyFont="1" applyAlignment="1"/>
    <xf numFmtId="0" fontId="36" fillId="0" borderId="0" xfId="0" applyFont="1" applyAlignment="1"/>
    <xf numFmtId="0" fontId="36" fillId="0" borderId="0" xfId="0" applyFont="1" applyAlignment="1">
      <alignment horizontal="left"/>
    </xf>
    <xf numFmtId="0" fontId="36" fillId="0" borderId="0" xfId="0" applyFont="1" applyAlignment="1"/>
    <xf numFmtId="169" fontId="37" fillId="0" borderId="0" xfId="0" applyNumberFormat="1" applyFont="1" applyAlignment="1"/>
    <xf numFmtId="0" fontId="38" fillId="0" borderId="0" xfId="0" applyFont="1" applyAlignment="1"/>
    <xf numFmtId="0" fontId="36" fillId="16" borderId="0" xfId="0" applyFont="1" applyFill="1" applyAlignment="1"/>
    <xf numFmtId="169" fontId="37" fillId="16" borderId="0" xfId="0" applyNumberFormat="1" applyFont="1" applyFill="1" applyAlignment="1"/>
    <xf numFmtId="0" fontId="38" fillId="16" borderId="0" xfId="0" applyFont="1" applyFill="1" applyAlignment="1"/>
    <xf numFmtId="0" fontId="2" fillId="16" borderId="0" xfId="0" applyFont="1" applyFill="1"/>
    <xf numFmtId="0" fontId="40" fillId="0" borderId="0" xfId="0" applyFont="1" applyAlignment="1"/>
    <xf numFmtId="169" fontId="41" fillId="0" borderId="0" xfId="0" applyNumberFormat="1" applyFont="1" applyAlignment="1"/>
    <xf numFmtId="0" fontId="39" fillId="5" borderId="0" xfId="0" applyFont="1" applyFill="1" applyAlignment="1"/>
    <xf numFmtId="0" fontId="40" fillId="17" borderId="0" xfId="0" applyFont="1" applyFill="1"/>
    <xf numFmtId="169" fontId="41" fillId="17" borderId="0" xfId="0" applyNumberFormat="1" applyFont="1" applyFill="1"/>
    <xf numFmtId="0" fontId="2" fillId="17" borderId="0" xfId="0" applyFont="1" applyFill="1"/>
    <xf numFmtId="0" fontId="38" fillId="0" borderId="0" xfId="0" applyFont="1"/>
    <xf numFmtId="0" fontId="36" fillId="0" borderId="0" xfId="0" applyFont="1" applyAlignment="1">
      <alignment horizontal="left"/>
    </xf>
    <xf numFmtId="0" fontId="42" fillId="0" borderId="0" xfId="0" applyFont="1" applyAlignment="1"/>
    <xf numFmtId="0" fontId="40" fillId="0" borderId="0" xfId="0" applyFont="1" applyAlignment="1"/>
    <xf numFmtId="0" fontId="40" fillId="0" borderId="0" xfId="0" applyFont="1"/>
    <xf numFmtId="0" fontId="43" fillId="0" borderId="0" xfId="0" applyFont="1" applyAlignment="1"/>
    <xf numFmtId="169" fontId="41" fillId="0" borderId="0" xfId="0" applyNumberFormat="1" applyFont="1"/>
    <xf numFmtId="0" fontId="34" fillId="0" borderId="0" xfId="0" applyFont="1" applyAlignment="1"/>
    <xf numFmtId="44" fontId="30" fillId="15" borderId="16" xfId="0" applyNumberFormat="1" applyFont="1" applyFill="1" applyBorder="1" applyAlignment="1"/>
    <xf numFmtId="44" fontId="30" fillId="15" borderId="16" xfId="0" applyNumberFormat="1" applyFont="1" applyFill="1" applyBorder="1"/>
    <xf numFmtId="44" fontId="0" fillId="0" borderId="3" xfId="0" applyNumberFormat="1" applyFont="1" applyBorder="1"/>
    <xf numFmtId="0" fontId="2" fillId="0" borderId="3" xfId="0" applyFont="1" applyBorder="1"/>
    <xf numFmtId="44" fontId="0" fillId="18" borderId="0" xfId="0" applyNumberFormat="1" applyFont="1" applyFill="1" applyAlignment="1"/>
    <xf numFmtId="44" fontId="0" fillId="0" borderId="1" xfId="0" applyNumberFormat="1" applyFont="1" applyBorder="1"/>
    <xf numFmtId="44" fontId="0" fillId="0" borderId="9" xfId="0" applyNumberFormat="1" applyFont="1" applyBorder="1" applyAlignment="1"/>
    <xf numFmtId="0" fontId="28" fillId="0" borderId="17" xfId="0" applyFont="1" applyBorder="1" applyAlignment="1"/>
    <xf numFmtId="44" fontId="0" fillId="0" borderId="9" xfId="0" applyNumberFormat="1" applyFont="1" applyBorder="1"/>
    <xf numFmtId="0" fontId="28" fillId="0" borderId="10" xfId="0" applyFont="1" applyBorder="1" applyAlignment="1"/>
    <xf numFmtId="44" fontId="2" fillId="0" borderId="0" xfId="0" applyNumberFormat="1" applyFont="1"/>
    <xf numFmtId="44" fontId="0" fillId="0" borderId="4" xfId="0" applyNumberFormat="1" applyFont="1" applyBorder="1"/>
    <xf numFmtId="44" fontId="0" fillId="0" borderId="12" xfId="0" applyNumberFormat="1" applyFont="1" applyBorder="1" applyAlignment="1"/>
    <xf numFmtId="0" fontId="28" fillId="0" borderId="11" xfId="0" applyFont="1" applyBorder="1" applyAlignment="1"/>
    <xf numFmtId="44" fontId="0" fillId="19" borderId="13" xfId="0" applyNumberFormat="1" applyFont="1" applyFill="1" applyBorder="1"/>
    <xf numFmtId="44" fontId="0" fillId="19" borderId="0" xfId="0" applyNumberFormat="1" applyFont="1" applyFill="1" applyAlignment="1">
      <alignment horizontal="left"/>
    </xf>
    <xf numFmtId="169" fontId="0" fillId="0" borderId="0" xfId="0" applyNumberFormat="1" applyFont="1"/>
    <xf numFmtId="169" fontId="0" fillId="20" borderId="0" xfId="0" applyNumberFormat="1" applyFont="1" applyFill="1" applyAlignment="1"/>
    <xf numFmtId="169" fontId="0" fillId="20" borderId="0" xfId="0" applyNumberFormat="1" applyFont="1" applyFill="1"/>
    <xf numFmtId="44" fontId="0" fillId="21" borderId="0" xfId="0" applyNumberFormat="1" applyFont="1" applyFill="1" applyAlignment="1"/>
    <xf numFmtId="44" fontId="0" fillId="21" borderId="0" xfId="0" applyNumberFormat="1" applyFont="1" applyFill="1"/>
    <xf numFmtId="0" fontId="0" fillId="0" borderId="0" xfId="0" applyFont="1"/>
    <xf numFmtId="44" fontId="0" fillId="0" borderId="13" xfId="0" applyNumberFormat="1" applyFont="1" applyBorder="1" applyAlignment="1"/>
    <xf numFmtId="44" fontId="0" fillId="0" borderId="13" xfId="0" applyNumberFormat="1" applyFont="1" applyBorder="1"/>
    <xf numFmtId="44" fontId="44" fillId="0" borderId="0" xfId="0" applyNumberFormat="1" applyFont="1"/>
    <xf numFmtId="0" fontId="0" fillId="0" borderId="13" xfId="0" applyFont="1" applyBorder="1"/>
    <xf numFmtId="44" fontId="2" fillId="0" borderId="0" xfId="0" applyNumberFormat="1" applyFont="1" applyAlignment="1"/>
    <xf numFmtId="0" fontId="0" fillId="0" borderId="0" xfId="0" applyFont="1" applyAlignment="1"/>
    <xf numFmtId="44" fontId="0" fillId="5" borderId="0" xfId="0" applyNumberFormat="1" applyFont="1" applyFill="1" applyAlignment="1">
      <alignment horizontal="right"/>
    </xf>
    <xf numFmtId="44" fontId="30" fillId="0" borderId="0" xfId="0" applyNumberFormat="1" applyFont="1"/>
    <xf numFmtId="44" fontId="30" fillId="19" borderId="13" xfId="0" applyNumberFormat="1" applyFont="1" applyFill="1" applyBorder="1"/>
    <xf numFmtId="44" fontId="30" fillId="0" borderId="13" xfId="0" applyNumberFormat="1" applyFont="1" applyBorder="1"/>
    <xf numFmtId="44" fontId="0" fillId="20" borderId="0" xfId="0" applyNumberFormat="1" applyFont="1" applyFill="1" applyAlignment="1"/>
    <xf numFmtId="44" fontId="0" fillId="20" borderId="0" xfId="0" applyNumberFormat="1" applyFont="1" applyFill="1"/>
    <xf numFmtId="44" fontId="0" fillId="22" borderId="0" xfId="0" applyNumberFormat="1" applyFont="1" applyFill="1" applyAlignment="1"/>
    <xf numFmtId="44" fontId="0" fillId="22" borderId="0" xfId="0" applyNumberFormat="1" applyFont="1" applyFill="1"/>
    <xf numFmtId="0" fontId="3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44" fontId="3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44" fontId="30" fillId="15" borderId="14" xfId="0" applyNumberFormat="1" applyFont="1" applyFill="1" applyBorder="1" applyAlignment="1">
      <alignment horizontal="center"/>
    </xf>
    <xf numFmtId="0" fontId="2" fillId="0" borderId="15" xfId="0" applyFont="1" applyBorder="1"/>
    <xf numFmtId="44" fontId="30" fillId="15" borderId="0" xfId="0" applyNumberFormat="1" applyFont="1" applyFill="1" applyAlignment="1">
      <alignment horizontal="center"/>
    </xf>
    <xf numFmtId="44" fontId="30" fillId="0" borderId="6" xfId="0" applyNumberFormat="1" applyFont="1" applyBorder="1" applyAlignment="1">
      <alignment horizontal="center"/>
    </xf>
    <xf numFmtId="0" fontId="2" fillId="0" borderId="8" xfId="0" applyFont="1" applyBorder="1"/>
    <xf numFmtId="44" fontId="30" fillId="15" borderId="18" xfId="0" applyNumberFormat="1" applyFont="1" applyFill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</cellXfs>
  <cellStyles count="1">
    <cellStyle name="Normal" xfId="0" builtinId="0"/>
  </cellStyles>
  <dxfs count="2">
    <dxf>
      <font>
        <color rgb="FF274E13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42"/>
  <sheetViews>
    <sheetView showGridLines="0" tabSelected="1" topLeftCell="A53" workbookViewId="0"/>
  </sheetViews>
  <sheetFormatPr baseColWidth="10" defaultColWidth="11.1640625" defaultRowHeight="15" customHeight="1"/>
  <cols>
    <col min="1" max="1" width="8.1640625" customWidth="1"/>
    <col min="2" max="2" width="43.5" customWidth="1"/>
    <col min="3" max="3" width="15.83203125" customWidth="1"/>
    <col min="4" max="4" width="12.5" customWidth="1"/>
    <col min="5" max="5" width="14.5" customWidth="1"/>
    <col min="7" max="7" width="13.83203125" customWidth="1"/>
  </cols>
  <sheetData>
    <row r="1" spans="1:23" ht="16">
      <c r="H1" s="1" t="s">
        <v>0</v>
      </c>
      <c r="I1" s="2" t="s">
        <v>1</v>
      </c>
    </row>
    <row r="2" spans="1:23" ht="16">
      <c r="A2" s="3"/>
      <c r="B2" s="4" t="s">
        <v>2</v>
      </c>
      <c r="C2" s="3"/>
      <c r="D2" s="3"/>
      <c r="E2" s="3"/>
      <c r="F2" s="3"/>
      <c r="G2" s="3"/>
      <c r="H2" s="3"/>
      <c r="I2" s="5"/>
      <c r="J2" s="3"/>
      <c r="K2" s="3"/>
      <c r="L2" s="3"/>
      <c r="M2" s="3"/>
      <c r="N2" s="3"/>
      <c r="O2" s="3"/>
      <c r="P2" s="3"/>
      <c r="Q2" s="3"/>
      <c r="R2" s="3"/>
    </row>
    <row r="3" spans="1:23" ht="16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9" t="s">
        <v>3</v>
      </c>
    </row>
    <row r="4" spans="1:23" ht="16">
      <c r="A4" s="3"/>
      <c r="B4" s="3"/>
      <c r="C4" s="10" t="s">
        <v>5</v>
      </c>
      <c r="D4" s="11" t="s">
        <v>6</v>
      </c>
      <c r="E4" s="12" t="s">
        <v>7</v>
      </c>
      <c r="F4" s="11" t="s">
        <v>8</v>
      </c>
      <c r="G4" s="13" t="s">
        <v>9</v>
      </c>
      <c r="H4" s="13" t="s">
        <v>10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9" t="s">
        <v>3</v>
      </c>
    </row>
    <row r="5" spans="1:23" ht="16">
      <c r="A5" s="3"/>
      <c r="B5" s="14" t="s">
        <v>11</v>
      </c>
      <c r="C5" s="15">
        <f t="shared" ref="C5:H5" si="0">SUM(C33:C37)</f>
        <v>7500</v>
      </c>
      <c r="D5" s="16">
        <f t="shared" si="0"/>
        <v>9586.69</v>
      </c>
      <c r="E5" s="17">
        <f t="shared" si="0"/>
        <v>33800</v>
      </c>
      <c r="F5" s="18">
        <f t="shared" si="0"/>
        <v>0</v>
      </c>
      <c r="G5" s="17">
        <f t="shared" si="0"/>
        <v>41300</v>
      </c>
      <c r="H5" s="18">
        <f t="shared" si="0"/>
        <v>9586.69</v>
      </c>
      <c r="I5" s="1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9" t="s">
        <v>3</v>
      </c>
    </row>
    <row r="6" spans="1:23" ht="16">
      <c r="A6" s="3"/>
      <c r="B6" s="14" t="s">
        <v>12</v>
      </c>
      <c r="C6" s="15">
        <f t="shared" ref="C6:H6" si="1">SUM(C39:C42)</f>
        <v>0</v>
      </c>
      <c r="D6" s="6">
        <f t="shared" si="1"/>
        <v>0</v>
      </c>
      <c r="E6" s="15">
        <f t="shared" si="1"/>
        <v>0</v>
      </c>
      <c r="F6" s="6">
        <f t="shared" si="1"/>
        <v>0</v>
      </c>
      <c r="G6" s="17">
        <f t="shared" si="1"/>
        <v>0</v>
      </c>
      <c r="H6" s="18">
        <f t="shared" si="1"/>
        <v>0</v>
      </c>
      <c r="I6" s="1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9" t="s">
        <v>3</v>
      </c>
    </row>
    <row r="7" spans="1:23" ht="16">
      <c r="A7" s="3"/>
      <c r="B7" s="14" t="s">
        <v>13</v>
      </c>
      <c r="C7" s="15">
        <f>SUM(C44)</f>
        <v>0</v>
      </c>
      <c r="D7" s="6">
        <f>SUM(D44:D45)</f>
        <v>630</v>
      </c>
      <c r="E7" s="15">
        <f t="shared" ref="E7:G7" si="2">SUM(E44)</f>
        <v>0</v>
      </c>
      <c r="F7" s="6">
        <f t="shared" si="2"/>
        <v>0</v>
      </c>
      <c r="G7" s="17">
        <f t="shared" si="2"/>
        <v>0</v>
      </c>
      <c r="H7" s="6">
        <f>SUM(D7+F7)</f>
        <v>630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9" t="s">
        <v>3</v>
      </c>
    </row>
    <row r="8" spans="1:23" ht="16">
      <c r="A8" s="3"/>
      <c r="B8" s="20" t="s">
        <v>14</v>
      </c>
      <c r="C8" s="21">
        <f t="shared" ref="C8:H8" si="3">SUM(C5:C7)</f>
        <v>7500</v>
      </c>
      <c r="D8" s="22">
        <f t="shared" si="3"/>
        <v>10216.69</v>
      </c>
      <c r="E8" s="23">
        <f t="shared" si="3"/>
        <v>33800</v>
      </c>
      <c r="F8" s="24">
        <f t="shared" si="3"/>
        <v>0</v>
      </c>
      <c r="G8" s="23">
        <f t="shared" si="3"/>
        <v>41300</v>
      </c>
      <c r="H8" s="24">
        <f t="shared" si="3"/>
        <v>10216.69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9" t="s">
        <v>3</v>
      </c>
    </row>
    <row r="9" spans="1:23" ht="16">
      <c r="A9" s="3"/>
      <c r="B9" s="3"/>
      <c r="C9" s="26"/>
      <c r="D9" s="3"/>
      <c r="E9" s="27"/>
      <c r="F9" s="3"/>
      <c r="G9" s="28"/>
      <c r="H9" s="2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9" t="s">
        <v>3</v>
      </c>
    </row>
    <row r="10" spans="1:23" ht="16">
      <c r="A10" s="6" t="s">
        <v>3</v>
      </c>
      <c r="B10" s="7" t="s">
        <v>15</v>
      </c>
      <c r="C10" s="29"/>
      <c r="D10" s="8"/>
      <c r="E10" s="30"/>
      <c r="F10" s="8"/>
      <c r="G10" s="31"/>
      <c r="H10" s="3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 t="s">
        <v>3</v>
      </c>
    </row>
    <row r="11" spans="1:23" ht="16">
      <c r="A11" s="3"/>
      <c r="B11" s="3"/>
      <c r="C11" s="10" t="s">
        <v>5</v>
      </c>
      <c r="D11" s="11" t="s">
        <v>6</v>
      </c>
      <c r="E11" s="12" t="s">
        <v>7</v>
      </c>
      <c r="F11" s="11" t="s">
        <v>8</v>
      </c>
      <c r="G11" s="13" t="s">
        <v>9</v>
      </c>
      <c r="H11" s="13" t="s">
        <v>16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 t="s">
        <v>3</v>
      </c>
    </row>
    <row r="12" spans="1:23" ht="16">
      <c r="A12" s="3"/>
      <c r="B12" s="14" t="s">
        <v>17</v>
      </c>
      <c r="C12" s="17">
        <f t="shared" ref="C12:H12" si="4">SUM(C49:C64)</f>
        <v>850</v>
      </c>
      <c r="D12" s="18">
        <f t="shared" si="4"/>
        <v>297.18</v>
      </c>
      <c r="E12" s="17">
        <f t="shared" si="4"/>
        <v>5400</v>
      </c>
      <c r="F12" s="18">
        <f t="shared" si="4"/>
        <v>0</v>
      </c>
      <c r="G12" s="17">
        <f t="shared" si="4"/>
        <v>6250</v>
      </c>
      <c r="H12" s="32">
        <f t="shared" si="4"/>
        <v>297.18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9" t="s">
        <v>3</v>
      </c>
    </row>
    <row r="13" spans="1:23" ht="16">
      <c r="A13" s="3"/>
      <c r="B13" s="14" t="s">
        <v>18</v>
      </c>
      <c r="C13" s="15">
        <f t="shared" ref="C13:H13" si="5">SUM(C66:C73)</f>
        <v>2000</v>
      </c>
      <c r="D13" s="6">
        <f t="shared" si="5"/>
        <v>1768.03</v>
      </c>
      <c r="E13" s="15">
        <f t="shared" si="5"/>
        <v>2600</v>
      </c>
      <c r="F13" s="6">
        <f t="shared" si="5"/>
        <v>0</v>
      </c>
      <c r="G13" s="17">
        <f t="shared" si="5"/>
        <v>4600</v>
      </c>
      <c r="H13" s="32">
        <f t="shared" si="5"/>
        <v>1768.03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9" t="s">
        <v>3</v>
      </c>
    </row>
    <row r="14" spans="1:23" ht="16">
      <c r="A14" s="3"/>
      <c r="B14" s="14" t="s">
        <v>19</v>
      </c>
      <c r="C14" s="17">
        <f t="shared" ref="C14:H14" si="6">SUM(C76:C78)</f>
        <v>335.77</v>
      </c>
      <c r="D14" s="18">
        <f t="shared" si="6"/>
        <v>266.45999999999998</v>
      </c>
      <c r="E14" s="17">
        <f t="shared" si="6"/>
        <v>0</v>
      </c>
      <c r="F14" s="18">
        <f t="shared" si="6"/>
        <v>0</v>
      </c>
      <c r="G14" s="17">
        <f t="shared" si="6"/>
        <v>335.77</v>
      </c>
      <c r="H14" s="32">
        <f t="shared" si="6"/>
        <v>266.45999999999998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9" t="s">
        <v>3</v>
      </c>
    </row>
    <row r="15" spans="1:23" ht="16">
      <c r="A15" s="3"/>
      <c r="B15" s="14" t="s">
        <v>20</v>
      </c>
      <c r="C15" s="17">
        <f t="shared" ref="C15:H15" si="7">SUM(C80:C89)</f>
        <v>608</v>
      </c>
      <c r="D15" s="18">
        <f t="shared" si="7"/>
        <v>410</v>
      </c>
      <c r="E15" s="17">
        <f t="shared" si="7"/>
        <v>430</v>
      </c>
      <c r="F15" s="18">
        <f t="shared" si="7"/>
        <v>0</v>
      </c>
      <c r="G15" s="17">
        <f t="shared" si="7"/>
        <v>1038</v>
      </c>
      <c r="H15" s="32">
        <f t="shared" si="7"/>
        <v>410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9" t="s">
        <v>3</v>
      </c>
    </row>
    <row r="16" spans="1:23" ht="16">
      <c r="A16" s="3"/>
      <c r="B16" s="14" t="s">
        <v>21</v>
      </c>
      <c r="C16" s="17">
        <f t="shared" ref="C16:H16" si="8">SUM(C90+C91)</f>
        <v>0</v>
      </c>
      <c r="D16" s="18">
        <f t="shared" si="8"/>
        <v>0</v>
      </c>
      <c r="E16" s="17">
        <f t="shared" si="8"/>
        <v>3000</v>
      </c>
      <c r="F16" s="18">
        <f t="shared" si="8"/>
        <v>0</v>
      </c>
      <c r="G16" s="17">
        <f t="shared" si="8"/>
        <v>3000</v>
      </c>
      <c r="H16" s="32">
        <f t="shared" si="8"/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9" t="s">
        <v>3</v>
      </c>
    </row>
    <row r="17" spans="1:23" ht="16">
      <c r="A17" s="3"/>
      <c r="B17" s="14" t="s">
        <v>22</v>
      </c>
      <c r="C17" s="17">
        <f t="shared" ref="C17:H17" si="9">SUM(C92)</f>
        <v>0</v>
      </c>
      <c r="D17" s="32">
        <f t="shared" si="9"/>
        <v>0</v>
      </c>
      <c r="E17" s="17">
        <f t="shared" si="9"/>
        <v>1000</v>
      </c>
      <c r="F17" s="32">
        <f t="shared" si="9"/>
        <v>0</v>
      </c>
      <c r="G17" s="17">
        <f t="shared" si="9"/>
        <v>0</v>
      </c>
      <c r="H17" s="32">
        <f t="shared" si="9"/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9"/>
    </row>
    <row r="18" spans="1:23" ht="16">
      <c r="A18" s="3"/>
      <c r="B18" s="14" t="s">
        <v>23</v>
      </c>
      <c r="C18" s="17">
        <f t="shared" ref="C18:H18" si="10">SUM(C93)</f>
        <v>3000</v>
      </c>
      <c r="D18" s="18">
        <f t="shared" si="10"/>
        <v>440</v>
      </c>
      <c r="E18" s="17">
        <f t="shared" si="10"/>
        <v>7000</v>
      </c>
      <c r="F18" s="18">
        <f t="shared" si="10"/>
        <v>0</v>
      </c>
      <c r="G18" s="17">
        <f t="shared" si="10"/>
        <v>10000</v>
      </c>
      <c r="H18" s="32">
        <f t="shared" si="10"/>
        <v>440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9" t="s">
        <v>3</v>
      </c>
    </row>
    <row r="19" spans="1:23" ht="16">
      <c r="A19" s="3"/>
      <c r="B19" s="20" t="s">
        <v>24</v>
      </c>
      <c r="C19" s="23">
        <f t="shared" ref="C19:H19" si="11">SUM(C12:C18)</f>
        <v>6793.77</v>
      </c>
      <c r="D19" s="33">
        <f t="shared" si="11"/>
        <v>3181.67</v>
      </c>
      <c r="E19" s="34">
        <f t="shared" si="11"/>
        <v>19430</v>
      </c>
      <c r="F19" s="35">
        <f t="shared" si="11"/>
        <v>0</v>
      </c>
      <c r="G19" s="34">
        <f t="shared" si="11"/>
        <v>25223.77</v>
      </c>
      <c r="H19" s="35">
        <f t="shared" si="11"/>
        <v>3181.67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9" t="s">
        <v>3</v>
      </c>
    </row>
    <row r="20" spans="1:23" ht="16">
      <c r="A20" s="3"/>
      <c r="B20" s="3"/>
      <c r="C20" s="26"/>
      <c r="D20" s="3"/>
      <c r="E20" s="27"/>
      <c r="F20" s="3"/>
      <c r="G20" s="28"/>
      <c r="H20" s="2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9" t="s">
        <v>3</v>
      </c>
    </row>
    <row r="21" spans="1:23" ht="16">
      <c r="A21" s="6" t="s">
        <v>3</v>
      </c>
      <c r="B21" s="7" t="s">
        <v>25</v>
      </c>
      <c r="C21" s="29"/>
      <c r="D21" s="8"/>
      <c r="E21" s="30"/>
      <c r="F21" s="8"/>
      <c r="G21" s="31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 t="s">
        <v>3</v>
      </c>
    </row>
    <row r="22" spans="1:23" ht="16">
      <c r="A22" s="3"/>
      <c r="B22" s="3"/>
      <c r="C22" s="10" t="s">
        <v>6</v>
      </c>
      <c r="D22" s="11" t="s">
        <v>6</v>
      </c>
      <c r="E22" s="12" t="s">
        <v>26</v>
      </c>
      <c r="F22" s="11" t="s">
        <v>8</v>
      </c>
      <c r="G22" s="13" t="s">
        <v>9</v>
      </c>
      <c r="H22" s="13" t="s">
        <v>16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9" t="s">
        <v>3</v>
      </c>
    </row>
    <row r="23" spans="1:23" ht="16">
      <c r="A23" s="3"/>
      <c r="B23" s="36"/>
      <c r="C23" s="37"/>
      <c r="D23" s="36"/>
      <c r="E23" s="38"/>
      <c r="F23" s="39"/>
      <c r="G23" s="40"/>
      <c r="H23" s="40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9" t="s">
        <v>3</v>
      </c>
    </row>
    <row r="24" spans="1:23" ht="16">
      <c r="A24" s="3"/>
      <c r="B24" s="41" t="s">
        <v>25</v>
      </c>
      <c r="C24" s="42">
        <f t="shared" ref="C24:H24" si="12">SUM(C8-C19)</f>
        <v>706.22999999999956</v>
      </c>
      <c r="D24" s="43">
        <f t="shared" si="12"/>
        <v>7035.02</v>
      </c>
      <c r="E24" s="44">
        <f t="shared" si="12"/>
        <v>14370</v>
      </c>
      <c r="F24" s="45">
        <f t="shared" si="12"/>
        <v>0</v>
      </c>
      <c r="G24" s="44">
        <f t="shared" si="12"/>
        <v>16076.23</v>
      </c>
      <c r="H24" s="45">
        <f t="shared" si="12"/>
        <v>7035.02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9" t="s">
        <v>3</v>
      </c>
    </row>
    <row r="25" spans="1:23" ht="16">
      <c r="A25" s="3"/>
      <c r="B25" s="3"/>
      <c r="C25" s="26"/>
      <c r="D25" s="3"/>
      <c r="E25" s="27"/>
      <c r="F25" s="3"/>
      <c r="G25" s="28"/>
      <c r="H25" s="2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9" t="s">
        <v>3</v>
      </c>
    </row>
    <row r="26" spans="1:23" ht="16">
      <c r="A26" s="3"/>
      <c r="B26" s="3"/>
      <c r="C26" s="26"/>
      <c r="D26" s="3"/>
      <c r="E26" s="27"/>
      <c r="F26" s="3"/>
      <c r="G26" s="28"/>
      <c r="H26" s="2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9" t="s">
        <v>3</v>
      </c>
    </row>
    <row r="27" spans="1:23" ht="16">
      <c r="A27" s="47"/>
      <c r="B27" s="47"/>
      <c r="C27" s="48"/>
      <c r="D27" s="47"/>
      <c r="E27" s="49"/>
      <c r="F27" s="47"/>
      <c r="G27" s="50"/>
      <c r="H27" s="50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9" t="s">
        <v>3</v>
      </c>
    </row>
    <row r="28" spans="1:23" ht="16">
      <c r="A28" s="3"/>
      <c r="B28" s="3"/>
      <c r="C28" s="26"/>
      <c r="D28" s="3"/>
      <c r="E28" s="27"/>
      <c r="F28" s="3"/>
      <c r="G28" s="28"/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9" t="s">
        <v>3</v>
      </c>
    </row>
    <row r="29" spans="1:23" ht="16">
      <c r="A29" s="3"/>
      <c r="B29" s="4" t="s">
        <v>27</v>
      </c>
      <c r="C29" s="26"/>
      <c r="D29" s="3"/>
      <c r="E29" s="27"/>
      <c r="F29" s="3"/>
      <c r="G29" s="28"/>
      <c r="H29" s="2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9" t="s">
        <v>3</v>
      </c>
    </row>
    <row r="30" spans="1:23" ht="16">
      <c r="A30" s="6" t="s">
        <v>3</v>
      </c>
      <c r="B30" s="7" t="s">
        <v>4</v>
      </c>
      <c r="C30" s="29"/>
      <c r="D30" s="8"/>
      <c r="E30" s="30"/>
      <c r="F30" s="8"/>
      <c r="G30" s="31"/>
      <c r="H30" s="3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 t="s">
        <v>3</v>
      </c>
    </row>
    <row r="31" spans="1:23" ht="16">
      <c r="A31" s="3"/>
      <c r="B31" s="3"/>
      <c r="C31" s="10" t="s">
        <v>5</v>
      </c>
      <c r="D31" s="11" t="s">
        <v>6</v>
      </c>
      <c r="E31" s="12" t="s">
        <v>7</v>
      </c>
      <c r="F31" s="11"/>
      <c r="G31" s="13" t="s">
        <v>9</v>
      </c>
      <c r="H31" s="13" t="s">
        <v>16</v>
      </c>
      <c r="I31" s="14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9" t="s">
        <v>3</v>
      </c>
    </row>
    <row r="32" spans="1:23" ht="16">
      <c r="A32" s="6" t="s">
        <v>3</v>
      </c>
      <c r="B32" s="14" t="s">
        <v>11</v>
      </c>
      <c r="C32" s="26"/>
      <c r="D32" s="3"/>
      <c r="E32" s="27"/>
      <c r="F32" s="3"/>
      <c r="G32" s="28"/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9" t="s">
        <v>3</v>
      </c>
    </row>
    <row r="33" spans="1:23" ht="16">
      <c r="A33" s="3"/>
      <c r="B33" s="51" t="s">
        <v>28</v>
      </c>
      <c r="C33" s="15">
        <v>7500</v>
      </c>
      <c r="D33" s="52">
        <v>9586.69</v>
      </c>
      <c r="E33" s="53">
        <v>30000</v>
      </c>
      <c r="F33" s="18">
        <v>0</v>
      </c>
      <c r="G33" s="54">
        <f t="shared" ref="G33:H33" si="13">SUM(C33+E33)</f>
        <v>37500</v>
      </c>
      <c r="H33" s="55">
        <f t="shared" si="13"/>
        <v>9586.69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9" t="s">
        <v>3</v>
      </c>
    </row>
    <row r="34" spans="1:23" ht="16">
      <c r="A34" s="3"/>
      <c r="B34" s="51" t="s">
        <v>29</v>
      </c>
      <c r="C34" s="15">
        <v>0</v>
      </c>
      <c r="D34" s="6">
        <v>0</v>
      </c>
      <c r="E34" s="53">
        <v>1000</v>
      </c>
      <c r="F34" s="6">
        <v>0</v>
      </c>
      <c r="G34" s="54">
        <f t="shared" ref="G34:H34" si="14">SUM(C34+E34)</f>
        <v>1000</v>
      </c>
      <c r="H34" s="55">
        <f t="shared" si="14"/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9" t="s">
        <v>3</v>
      </c>
    </row>
    <row r="35" spans="1:23" ht="16">
      <c r="A35" s="3"/>
      <c r="B35" s="51" t="s">
        <v>30</v>
      </c>
      <c r="C35" s="15">
        <v>0</v>
      </c>
      <c r="D35" s="6">
        <v>0</v>
      </c>
      <c r="E35" s="53">
        <v>1800</v>
      </c>
      <c r="F35" s="6">
        <v>0</v>
      </c>
      <c r="G35" s="54">
        <f t="shared" ref="G35:H35" si="15">SUM(C35+E35)</f>
        <v>1800</v>
      </c>
      <c r="H35" s="55">
        <f t="shared" si="15"/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9" t="s">
        <v>3</v>
      </c>
    </row>
    <row r="36" spans="1:23" ht="16">
      <c r="A36" s="3"/>
      <c r="B36" s="51" t="s">
        <v>31</v>
      </c>
      <c r="C36" s="15">
        <v>0</v>
      </c>
      <c r="D36" s="6">
        <v>0</v>
      </c>
      <c r="E36" s="53">
        <v>1000</v>
      </c>
      <c r="F36" s="6">
        <v>0</v>
      </c>
      <c r="G36" s="54">
        <f t="shared" ref="G36:H36" si="16">SUM(C36+E36)</f>
        <v>1000</v>
      </c>
      <c r="H36" s="55">
        <f t="shared" si="16"/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9" t="s">
        <v>3</v>
      </c>
    </row>
    <row r="37" spans="1:23" ht="16">
      <c r="A37" s="3"/>
      <c r="B37" s="51" t="s">
        <v>32</v>
      </c>
      <c r="C37" s="15">
        <v>0</v>
      </c>
      <c r="D37" s="6">
        <v>0</v>
      </c>
      <c r="E37" s="56">
        <v>0</v>
      </c>
      <c r="F37" s="6">
        <v>0</v>
      </c>
      <c r="G37" s="54">
        <f t="shared" ref="G37:H37" si="17">SUM(C37+E37)</f>
        <v>0</v>
      </c>
      <c r="H37" s="55">
        <f t="shared" si="17"/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9" t="s">
        <v>3</v>
      </c>
    </row>
    <row r="38" spans="1:23" ht="16">
      <c r="A38" s="6" t="s">
        <v>3</v>
      </c>
      <c r="B38" s="14" t="s">
        <v>12</v>
      </c>
      <c r="C38" s="26"/>
      <c r="D38" s="3"/>
      <c r="E38" s="27"/>
      <c r="F38" s="3"/>
      <c r="G38" s="57"/>
      <c r="H38" s="2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9" t="s">
        <v>3</v>
      </c>
    </row>
    <row r="39" spans="1:23" ht="16">
      <c r="A39" s="3"/>
      <c r="B39" s="58" t="s">
        <v>33</v>
      </c>
      <c r="C39" s="15">
        <v>0</v>
      </c>
      <c r="D39" s="6">
        <v>0</v>
      </c>
      <c r="E39" s="56">
        <v>0</v>
      </c>
      <c r="F39" s="6">
        <v>0</v>
      </c>
      <c r="G39" s="54">
        <f t="shared" ref="G39:H39" si="18">SUM(C39+E39)</f>
        <v>0</v>
      </c>
      <c r="H39" s="55">
        <f t="shared" si="18"/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9" t="s">
        <v>3</v>
      </c>
    </row>
    <row r="40" spans="1:23" ht="16">
      <c r="A40" s="3"/>
      <c r="B40" s="51" t="s">
        <v>34</v>
      </c>
      <c r="C40" s="15">
        <v>0</v>
      </c>
      <c r="D40" s="6">
        <v>0</v>
      </c>
      <c r="E40" s="56">
        <v>0</v>
      </c>
      <c r="F40" s="6">
        <v>0</v>
      </c>
      <c r="G40" s="54">
        <f t="shared" ref="G40:H40" si="19">SUM(C40+E40)</f>
        <v>0</v>
      </c>
      <c r="H40" s="55">
        <f t="shared" si="19"/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9" t="s">
        <v>3</v>
      </c>
    </row>
    <row r="41" spans="1:23" ht="16">
      <c r="A41" s="3"/>
      <c r="B41" s="51" t="s">
        <v>35</v>
      </c>
      <c r="C41" s="15">
        <v>0</v>
      </c>
      <c r="D41" s="6">
        <v>0</v>
      </c>
      <c r="E41" s="59">
        <v>0</v>
      </c>
      <c r="F41" s="60">
        <v>0</v>
      </c>
      <c r="G41" s="54">
        <f t="shared" ref="G41:H41" si="20">SUM(C41+E41)</f>
        <v>0</v>
      </c>
      <c r="H41" s="55">
        <f t="shared" si="20"/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9" t="s">
        <v>3</v>
      </c>
    </row>
    <row r="42" spans="1:23" ht="16">
      <c r="A42" s="3"/>
      <c r="B42" s="51" t="s">
        <v>36</v>
      </c>
      <c r="C42" s="15">
        <v>0</v>
      </c>
      <c r="D42" s="6">
        <v>0</v>
      </c>
      <c r="E42" s="56">
        <v>0</v>
      </c>
      <c r="F42" s="6">
        <v>0</v>
      </c>
      <c r="G42" s="54">
        <f t="shared" ref="G42:H42" si="21">SUM(C42+E42)</f>
        <v>0</v>
      </c>
      <c r="H42" s="55">
        <f t="shared" si="21"/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9" t="s">
        <v>3</v>
      </c>
    </row>
    <row r="43" spans="1:23" ht="16">
      <c r="A43" s="6" t="s">
        <v>3</v>
      </c>
      <c r="B43" s="14" t="s">
        <v>13</v>
      </c>
      <c r="C43" s="26"/>
      <c r="D43" s="3"/>
      <c r="E43" s="27"/>
      <c r="F43" s="3"/>
      <c r="G43" s="57"/>
      <c r="H43" s="2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9" t="s">
        <v>3</v>
      </c>
    </row>
    <row r="44" spans="1:23" ht="16">
      <c r="A44" s="3"/>
      <c r="B44" s="51" t="s">
        <v>37</v>
      </c>
      <c r="C44" s="15">
        <v>0</v>
      </c>
      <c r="D44" s="6">
        <v>180</v>
      </c>
      <c r="E44" s="56">
        <v>0</v>
      </c>
      <c r="F44" s="6">
        <v>0</v>
      </c>
      <c r="G44" s="54">
        <f t="shared" ref="G44:H44" si="22">SUM(C44+E44)</f>
        <v>0</v>
      </c>
      <c r="H44" s="55">
        <f t="shared" si="22"/>
        <v>180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9" t="s">
        <v>3</v>
      </c>
    </row>
    <row r="45" spans="1:23" ht="16">
      <c r="A45" s="3"/>
      <c r="B45" s="58" t="s">
        <v>38</v>
      </c>
      <c r="C45" s="15">
        <v>0</v>
      </c>
      <c r="D45" s="6">
        <v>450</v>
      </c>
      <c r="E45" s="56">
        <v>0</v>
      </c>
      <c r="F45" s="6">
        <v>0</v>
      </c>
      <c r="G45" s="54">
        <f>SUM(C45+E45)</f>
        <v>0</v>
      </c>
      <c r="H45" s="28">
        <f>D45+F45</f>
        <v>450</v>
      </c>
      <c r="I45" s="6" t="s">
        <v>39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9" t="s">
        <v>3</v>
      </c>
    </row>
    <row r="46" spans="1:23" ht="16">
      <c r="A46" s="6" t="s">
        <v>3</v>
      </c>
      <c r="B46" s="7" t="s">
        <v>15</v>
      </c>
      <c r="C46" s="29"/>
      <c r="D46" s="8"/>
      <c r="E46" s="30"/>
      <c r="F46" s="8"/>
      <c r="G46" s="31"/>
      <c r="H46" s="3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 t="s">
        <v>3</v>
      </c>
    </row>
    <row r="47" spans="1:23" ht="16">
      <c r="A47" s="3"/>
      <c r="B47" s="3"/>
      <c r="C47" s="10" t="s">
        <v>5</v>
      </c>
      <c r="D47" s="11" t="s">
        <v>6</v>
      </c>
      <c r="E47" s="12" t="s">
        <v>7</v>
      </c>
      <c r="F47" s="11" t="s">
        <v>26</v>
      </c>
      <c r="G47" s="13" t="s">
        <v>9</v>
      </c>
      <c r="H47" s="13" t="s">
        <v>16</v>
      </c>
      <c r="I47" s="14" t="s">
        <v>40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9" t="s">
        <v>3</v>
      </c>
    </row>
    <row r="48" spans="1:23" ht="16">
      <c r="A48" s="6" t="s">
        <v>3</v>
      </c>
      <c r="B48" s="14" t="s">
        <v>17</v>
      </c>
      <c r="C48" s="26"/>
      <c r="D48" s="3"/>
      <c r="E48" s="27"/>
      <c r="F48" s="3"/>
      <c r="G48" s="28"/>
      <c r="H48" s="2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9" t="s">
        <v>3</v>
      </c>
    </row>
    <row r="49" spans="1:23" ht="16">
      <c r="A49" s="3"/>
      <c r="B49" s="51" t="s">
        <v>41</v>
      </c>
      <c r="C49" s="15">
        <v>0</v>
      </c>
      <c r="D49" s="6">
        <v>0</v>
      </c>
      <c r="E49" s="56">
        <v>100</v>
      </c>
      <c r="F49" s="6"/>
      <c r="G49" s="54">
        <f t="shared" ref="G49:H49" si="23">SUM(C49+E49)</f>
        <v>100</v>
      </c>
      <c r="H49" s="55">
        <f t="shared" si="23"/>
        <v>0</v>
      </c>
      <c r="I49" s="3"/>
      <c r="J49" s="3"/>
      <c r="K49" s="3"/>
      <c r="L49" s="3"/>
      <c r="M49" s="3"/>
      <c r="N49" s="3"/>
      <c r="O49" s="3"/>
      <c r="P49" s="3"/>
      <c r="Q49" s="3"/>
      <c r="W49" s="9" t="s">
        <v>3</v>
      </c>
    </row>
    <row r="50" spans="1:23" ht="16">
      <c r="A50" s="3"/>
      <c r="B50" s="51" t="s">
        <v>42</v>
      </c>
      <c r="C50" s="15">
        <v>0</v>
      </c>
      <c r="D50" s="6">
        <v>0</v>
      </c>
      <c r="E50" s="56">
        <v>400</v>
      </c>
      <c r="F50" s="6"/>
      <c r="G50" s="54">
        <f t="shared" ref="G50:H50" si="24">SUM(C50+E50)</f>
        <v>400</v>
      </c>
      <c r="H50" s="55">
        <f t="shared" si="24"/>
        <v>0</v>
      </c>
      <c r="I50" s="3"/>
      <c r="J50" s="3"/>
      <c r="K50" s="3"/>
      <c r="L50" s="3"/>
      <c r="M50" s="3"/>
      <c r="N50" s="3"/>
      <c r="O50" s="3"/>
      <c r="P50" s="3"/>
      <c r="Q50" s="3"/>
      <c r="W50" s="9" t="s">
        <v>3</v>
      </c>
    </row>
    <row r="51" spans="1:23" ht="16">
      <c r="A51" s="3"/>
      <c r="B51" s="51" t="s">
        <v>43</v>
      </c>
      <c r="C51" s="15">
        <v>0</v>
      </c>
      <c r="D51" s="6">
        <v>0</v>
      </c>
      <c r="E51" s="56">
        <v>1500</v>
      </c>
      <c r="F51" s="6"/>
      <c r="G51" s="54">
        <f t="shared" ref="G51:H51" si="25">SUM(C51+E51)</f>
        <v>1500</v>
      </c>
      <c r="H51" s="55">
        <f t="shared" si="25"/>
        <v>0</v>
      </c>
      <c r="I51" s="3"/>
      <c r="J51" s="3"/>
      <c r="K51" s="3"/>
      <c r="L51" s="3"/>
      <c r="M51" s="3"/>
      <c r="N51" s="3"/>
      <c r="O51" s="3"/>
      <c r="P51" s="3"/>
      <c r="Q51" s="3"/>
      <c r="W51" s="9" t="s">
        <v>3</v>
      </c>
    </row>
    <row r="52" spans="1:23" ht="16">
      <c r="A52" s="3"/>
      <c r="B52" s="51" t="s">
        <v>44</v>
      </c>
      <c r="C52" s="15">
        <v>0</v>
      </c>
      <c r="D52" s="6">
        <v>0</v>
      </c>
      <c r="E52" s="56">
        <v>200</v>
      </c>
      <c r="F52" s="6"/>
      <c r="G52" s="54">
        <f t="shared" ref="G52:H52" si="26">SUM(C52+E52)</f>
        <v>200</v>
      </c>
      <c r="H52" s="55">
        <f t="shared" si="26"/>
        <v>0</v>
      </c>
      <c r="I52" s="3"/>
      <c r="J52" s="3"/>
      <c r="K52" s="3"/>
      <c r="L52" s="3"/>
      <c r="M52" s="3"/>
      <c r="N52" s="3"/>
      <c r="O52" s="3"/>
      <c r="P52" s="3"/>
      <c r="Q52" s="3"/>
      <c r="W52" s="9" t="s">
        <v>3</v>
      </c>
    </row>
    <row r="53" spans="1:23" ht="16">
      <c r="A53" s="3"/>
      <c r="B53" s="51" t="s">
        <v>45</v>
      </c>
      <c r="C53" s="15">
        <v>0</v>
      </c>
      <c r="D53" s="6">
        <v>0</v>
      </c>
      <c r="E53" s="56">
        <v>700</v>
      </c>
      <c r="F53" s="6"/>
      <c r="G53" s="54">
        <f t="shared" ref="G53:H53" si="27">SUM(C53+E53)</f>
        <v>700</v>
      </c>
      <c r="H53" s="55">
        <f t="shared" si="27"/>
        <v>0</v>
      </c>
      <c r="I53" s="3"/>
      <c r="J53" s="3"/>
      <c r="K53" s="3"/>
      <c r="L53" s="3"/>
      <c r="M53" s="3"/>
      <c r="N53" s="3"/>
      <c r="O53" s="3"/>
      <c r="P53" s="3"/>
      <c r="Q53" s="3"/>
      <c r="W53" s="9" t="s">
        <v>3</v>
      </c>
    </row>
    <row r="54" spans="1:23" ht="16">
      <c r="A54" s="3"/>
      <c r="B54" s="58" t="s">
        <v>46</v>
      </c>
      <c r="C54" s="15">
        <v>350</v>
      </c>
      <c r="D54" s="6">
        <v>262.56</v>
      </c>
      <c r="E54" s="56">
        <v>500</v>
      </c>
      <c r="F54" s="61">
        <v>0</v>
      </c>
      <c r="G54" s="54">
        <f t="shared" ref="G54:H54" si="28">SUM(C54+E54)</f>
        <v>850</v>
      </c>
      <c r="H54" s="55">
        <f t="shared" si="28"/>
        <v>262.56</v>
      </c>
      <c r="I54" s="3"/>
      <c r="J54" s="3"/>
      <c r="K54" s="3"/>
      <c r="L54" s="3"/>
      <c r="M54" s="3"/>
      <c r="N54" s="3"/>
      <c r="O54" s="3"/>
      <c r="P54" s="3"/>
      <c r="Q54" s="3"/>
      <c r="W54" s="9" t="s">
        <v>3</v>
      </c>
    </row>
    <row r="55" spans="1:23" ht="16">
      <c r="A55" s="3"/>
      <c r="B55" s="51" t="s">
        <v>47</v>
      </c>
      <c r="C55" s="15">
        <v>250</v>
      </c>
      <c r="D55" s="6">
        <v>0</v>
      </c>
      <c r="E55" s="56">
        <v>250</v>
      </c>
      <c r="F55" s="6">
        <v>0</v>
      </c>
      <c r="G55" s="54">
        <f t="shared" ref="G55:H55" si="29">SUM(C55+E55)</f>
        <v>500</v>
      </c>
      <c r="H55" s="55">
        <f t="shared" si="29"/>
        <v>0</v>
      </c>
      <c r="I55" s="6"/>
      <c r="J55" s="3"/>
      <c r="K55" s="3"/>
      <c r="L55" s="3"/>
      <c r="M55" s="3"/>
      <c r="N55" s="3"/>
      <c r="O55" s="3"/>
      <c r="P55" s="3"/>
      <c r="Q55" s="3"/>
      <c r="W55" s="9" t="s">
        <v>3</v>
      </c>
    </row>
    <row r="56" spans="1:23" ht="16">
      <c r="A56" s="3"/>
      <c r="B56" s="51" t="s">
        <v>48</v>
      </c>
      <c r="C56" s="15">
        <v>0</v>
      </c>
      <c r="D56" s="6">
        <v>0</v>
      </c>
      <c r="E56" s="56">
        <v>50</v>
      </c>
      <c r="F56" s="6">
        <v>0</v>
      </c>
      <c r="G56" s="54">
        <f t="shared" ref="G56:H56" si="30">SUM(C56+E56)</f>
        <v>50</v>
      </c>
      <c r="H56" s="55">
        <f t="shared" si="30"/>
        <v>0</v>
      </c>
      <c r="I56" s="3"/>
      <c r="J56" s="3"/>
      <c r="K56" s="3"/>
      <c r="L56" s="3"/>
      <c r="M56" s="3"/>
      <c r="N56" s="3"/>
      <c r="O56" s="3"/>
      <c r="P56" s="3"/>
      <c r="Q56" s="3"/>
      <c r="W56" s="9" t="s">
        <v>3</v>
      </c>
    </row>
    <row r="57" spans="1:23" ht="16">
      <c r="A57" s="3"/>
      <c r="B57" s="51" t="s">
        <v>49</v>
      </c>
      <c r="C57" s="15">
        <v>0</v>
      </c>
      <c r="D57" s="6">
        <v>0</v>
      </c>
      <c r="E57" s="56">
        <v>1000</v>
      </c>
      <c r="F57" s="6">
        <v>0</v>
      </c>
      <c r="G57" s="54">
        <f t="shared" ref="G57:H57" si="31">SUM(C57+E57)</f>
        <v>1000</v>
      </c>
      <c r="H57" s="55">
        <f t="shared" si="31"/>
        <v>0</v>
      </c>
      <c r="I57" s="3"/>
      <c r="J57" s="3"/>
      <c r="K57" s="3"/>
      <c r="L57" s="3"/>
      <c r="M57" s="3"/>
      <c r="N57" s="3"/>
      <c r="O57" s="3"/>
      <c r="P57" s="3"/>
      <c r="Q57" s="3"/>
      <c r="W57" s="9" t="s">
        <v>3</v>
      </c>
    </row>
    <row r="58" spans="1:23" ht="16">
      <c r="A58" s="3"/>
      <c r="B58" s="51" t="s">
        <v>50</v>
      </c>
      <c r="C58" s="15">
        <v>250</v>
      </c>
      <c r="D58" s="6">
        <v>34.619999999999997</v>
      </c>
      <c r="E58" s="56">
        <v>600</v>
      </c>
      <c r="F58" s="6">
        <v>0</v>
      </c>
      <c r="G58" s="54">
        <f t="shared" ref="G58:H58" si="32">SUM(C58+E58)</f>
        <v>850</v>
      </c>
      <c r="H58" s="55">
        <f t="shared" si="32"/>
        <v>34.619999999999997</v>
      </c>
      <c r="I58" s="3"/>
      <c r="J58" s="3"/>
      <c r="K58" s="3"/>
      <c r="L58" s="3"/>
      <c r="M58" s="3"/>
      <c r="N58" s="3"/>
      <c r="O58" s="3"/>
      <c r="P58" s="3"/>
      <c r="Q58" s="3"/>
      <c r="W58" s="9" t="s">
        <v>3</v>
      </c>
    </row>
    <row r="59" spans="1:23" ht="16">
      <c r="A59" s="3"/>
      <c r="B59" s="51" t="s">
        <v>51</v>
      </c>
      <c r="C59" s="15">
        <v>0</v>
      </c>
      <c r="D59" s="6">
        <v>0</v>
      </c>
      <c r="E59" s="56">
        <v>0</v>
      </c>
      <c r="F59" s="6">
        <v>0</v>
      </c>
      <c r="G59" s="54">
        <f t="shared" ref="G59:H59" si="33">SUM(C59+E59)</f>
        <v>0</v>
      </c>
      <c r="H59" s="55">
        <f t="shared" si="33"/>
        <v>0</v>
      </c>
      <c r="I59" s="3"/>
      <c r="J59" s="3"/>
      <c r="K59" s="3"/>
      <c r="L59" s="3"/>
      <c r="M59" s="3"/>
      <c r="N59" s="3"/>
      <c r="O59" s="3"/>
      <c r="P59" s="3"/>
      <c r="Q59" s="3"/>
      <c r="W59" s="9" t="s">
        <v>3</v>
      </c>
    </row>
    <row r="60" spans="1:23" ht="16">
      <c r="A60" s="3"/>
      <c r="B60" s="51" t="s">
        <v>52</v>
      </c>
      <c r="C60" s="15">
        <v>0</v>
      </c>
      <c r="D60" s="6">
        <v>0</v>
      </c>
      <c r="E60" s="56">
        <v>0</v>
      </c>
      <c r="F60" s="6">
        <v>0</v>
      </c>
      <c r="G60" s="54">
        <f t="shared" ref="G60:H60" si="34">SUM(C60+E60)</f>
        <v>0</v>
      </c>
      <c r="H60" s="55">
        <f t="shared" si="34"/>
        <v>0</v>
      </c>
      <c r="I60" s="3"/>
      <c r="J60" s="3"/>
      <c r="K60" s="3"/>
      <c r="L60" s="3"/>
      <c r="M60" s="3"/>
      <c r="N60" s="3"/>
      <c r="O60" s="3"/>
      <c r="P60" s="3"/>
      <c r="Q60" s="3"/>
      <c r="W60" s="9" t="s">
        <v>3</v>
      </c>
    </row>
    <row r="61" spans="1:23" ht="16">
      <c r="A61" s="3"/>
      <c r="B61" s="51" t="s">
        <v>53</v>
      </c>
      <c r="C61" s="15">
        <v>0</v>
      </c>
      <c r="D61" s="6">
        <v>0</v>
      </c>
      <c r="E61" s="56">
        <v>0</v>
      </c>
      <c r="F61" s="6">
        <v>0</v>
      </c>
      <c r="G61" s="54">
        <f t="shared" ref="G61:H61" si="35">SUM(C61+E61)</f>
        <v>0</v>
      </c>
      <c r="H61" s="55">
        <f t="shared" si="35"/>
        <v>0</v>
      </c>
      <c r="I61" s="3"/>
      <c r="J61" s="3"/>
      <c r="K61" s="3"/>
      <c r="L61" s="3"/>
      <c r="M61" s="3"/>
      <c r="N61" s="3"/>
      <c r="O61" s="3"/>
      <c r="P61" s="3"/>
      <c r="Q61" s="3"/>
      <c r="W61" s="9" t="s">
        <v>3</v>
      </c>
    </row>
    <row r="62" spans="1:23" ht="16">
      <c r="A62" s="3"/>
      <c r="B62" s="51" t="s">
        <v>54</v>
      </c>
      <c r="C62" s="15">
        <v>0</v>
      </c>
      <c r="D62" s="6">
        <v>0</v>
      </c>
      <c r="E62" s="56">
        <v>0</v>
      </c>
      <c r="F62" s="6">
        <v>0</v>
      </c>
      <c r="G62" s="54">
        <f t="shared" ref="G62:H62" si="36">SUM(C62+E62)</f>
        <v>0</v>
      </c>
      <c r="H62" s="55">
        <f t="shared" si="36"/>
        <v>0</v>
      </c>
      <c r="I62" s="3"/>
      <c r="J62" s="3"/>
      <c r="K62" s="3"/>
      <c r="L62" s="3"/>
      <c r="M62" s="3"/>
      <c r="N62" s="3"/>
      <c r="O62" s="3"/>
      <c r="P62" s="3"/>
      <c r="Q62" s="3"/>
      <c r="W62" s="9" t="s">
        <v>3</v>
      </c>
    </row>
    <row r="63" spans="1:23" ht="16">
      <c r="A63" s="3"/>
      <c r="B63" s="51" t="s">
        <v>55</v>
      </c>
      <c r="C63" s="15">
        <v>0</v>
      </c>
      <c r="D63" s="6">
        <v>0</v>
      </c>
      <c r="E63" s="56">
        <v>100</v>
      </c>
      <c r="F63" s="6">
        <v>0</v>
      </c>
      <c r="G63" s="54">
        <f t="shared" ref="G63:H63" si="37">SUM(C63+E63)</f>
        <v>100</v>
      </c>
      <c r="H63" s="55">
        <f t="shared" si="37"/>
        <v>0</v>
      </c>
      <c r="I63" s="3"/>
      <c r="J63" s="3"/>
      <c r="K63" s="3"/>
      <c r="L63" s="3"/>
      <c r="M63" s="3"/>
      <c r="N63" s="3"/>
      <c r="O63" s="3"/>
      <c r="P63" s="3"/>
      <c r="Q63" s="3"/>
      <c r="W63" s="9" t="s">
        <v>3</v>
      </c>
    </row>
    <row r="64" spans="1:23" ht="16">
      <c r="A64" s="3"/>
      <c r="B64" s="51" t="s">
        <v>56</v>
      </c>
      <c r="C64" s="15">
        <v>0</v>
      </c>
      <c r="D64" s="6">
        <v>0</v>
      </c>
      <c r="E64" s="56">
        <v>0</v>
      </c>
      <c r="F64" s="6">
        <v>0</v>
      </c>
      <c r="G64" s="54">
        <f t="shared" ref="G64:H64" si="38">SUM(C64+E64)</f>
        <v>0</v>
      </c>
      <c r="H64" s="55">
        <f t="shared" si="38"/>
        <v>0</v>
      </c>
      <c r="I64" s="3"/>
      <c r="J64" s="3"/>
      <c r="K64" s="3"/>
      <c r="L64" s="3"/>
      <c r="M64" s="3"/>
      <c r="N64" s="3"/>
      <c r="O64" s="3"/>
      <c r="P64" s="3"/>
      <c r="Q64" s="3"/>
      <c r="W64" s="9" t="s">
        <v>3</v>
      </c>
    </row>
    <row r="65" spans="1:23" ht="16">
      <c r="A65" s="6" t="s">
        <v>3</v>
      </c>
      <c r="B65" s="14" t="s">
        <v>18</v>
      </c>
      <c r="C65" s="26"/>
      <c r="D65" s="3"/>
      <c r="E65" s="27"/>
      <c r="F65" s="3"/>
      <c r="G65" s="57"/>
      <c r="H65" s="55">
        <f>SUM(D65+F65)</f>
        <v>0</v>
      </c>
      <c r="I65" s="3"/>
      <c r="J65" s="3"/>
      <c r="K65" s="3"/>
      <c r="L65" s="3"/>
      <c r="M65" s="3"/>
      <c r="N65" s="3"/>
      <c r="O65" s="3"/>
      <c r="P65" s="3"/>
      <c r="Q65" s="3"/>
      <c r="W65" s="9" t="s">
        <v>3</v>
      </c>
    </row>
    <row r="66" spans="1:23" ht="16">
      <c r="A66" s="3"/>
      <c r="B66" s="51" t="s">
        <v>57</v>
      </c>
      <c r="C66" s="15">
        <v>0</v>
      </c>
      <c r="D66" s="6">
        <v>0</v>
      </c>
      <c r="E66" s="56">
        <v>100</v>
      </c>
      <c r="F66" s="6">
        <v>0</v>
      </c>
      <c r="G66" s="54">
        <f t="shared" ref="G66:H66" si="39">SUM(C66+E66)</f>
        <v>100</v>
      </c>
      <c r="H66" s="55">
        <f t="shared" si="39"/>
        <v>0</v>
      </c>
      <c r="I66" s="3"/>
      <c r="J66" s="3"/>
      <c r="K66" s="3"/>
      <c r="L66" s="3"/>
      <c r="M66" s="3"/>
      <c r="N66" s="3"/>
      <c r="O66" s="3"/>
      <c r="P66" s="3"/>
      <c r="Q66" s="3"/>
      <c r="W66" s="9" t="s">
        <v>3</v>
      </c>
    </row>
    <row r="67" spans="1:23" ht="16">
      <c r="A67" s="3"/>
      <c r="B67" s="51" t="s">
        <v>58</v>
      </c>
      <c r="C67" s="15">
        <v>0</v>
      </c>
      <c r="D67" s="6">
        <v>0</v>
      </c>
      <c r="E67" s="56">
        <v>0</v>
      </c>
      <c r="F67" s="18">
        <v>0</v>
      </c>
      <c r="G67" s="54">
        <f t="shared" ref="G67:H67" si="40">SUM(C67+E67)</f>
        <v>0</v>
      </c>
      <c r="H67" s="55">
        <f t="shared" si="40"/>
        <v>0</v>
      </c>
      <c r="I67" s="3"/>
      <c r="J67" s="3"/>
      <c r="K67" s="3"/>
      <c r="L67" s="3"/>
      <c r="M67" s="3"/>
      <c r="N67" s="3"/>
      <c r="O67" s="3"/>
      <c r="P67" s="3"/>
      <c r="Q67" s="3"/>
      <c r="W67" s="9" t="s">
        <v>3</v>
      </c>
    </row>
    <row r="68" spans="1:23" ht="16">
      <c r="A68" s="3"/>
      <c r="B68" s="51" t="s">
        <v>59</v>
      </c>
      <c r="C68" s="15">
        <v>0</v>
      </c>
      <c r="D68" s="6">
        <v>0</v>
      </c>
      <c r="E68" s="56">
        <v>0</v>
      </c>
      <c r="F68" s="6">
        <v>0</v>
      </c>
      <c r="G68" s="54">
        <f t="shared" ref="G68:G73" si="41">SUM(C68+E68)</f>
        <v>0</v>
      </c>
      <c r="H68" s="62">
        <f>SUM(E68+F68)</f>
        <v>0</v>
      </c>
      <c r="I68" s="3"/>
      <c r="J68" s="3"/>
      <c r="K68" s="3"/>
      <c r="L68" s="3"/>
      <c r="M68" s="3"/>
      <c r="N68" s="3"/>
      <c r="O68" s="3"/>
      <c r="P68" s="3"/>
      <c r="Q68" s="3"/>
      <c r="W68" s="9" t="s">
        <v>3</v>
      </c>
    </row>
    <row r="69" spans="1:23" ht="16">
      <c r="A69" s="3"/>
      <c r="B69" s="51" t="s">
        <v>60</v>
      </c>
      <c r="C69" s="15">
        <v>2000</v>
      </c>
      <c r="D69" s="63">
        <v>1768.03</v>
      </c>
      <c r="E69" s="56">
        <v>2500</v>
      </c>
      <c r="F69" s="18">
        <v>0</v>
      </c>
      <c r="G69" s="54">
        <f t="shared" si="41"/>
        <v>4500</v>
      </c>
      <c r="H69" s="55">
        <f t="shared" ref="H69:H73" si="42">SUM(D69+F69)</f>
        <v>1768.03</v>
      </c>
      <c r="I69" s="3"/>
      <c r="J69" s="3"/>
      <c r="K69" s="3"/>
      <c r="L69" s="3"/>
      <c r="M69" s="3"/>
      <c r="N69" s="3"/>
      <c r="O69" s="3"/>
      <c r="P69" s="3"/>
      <c r="Q69" s="3"/>
      <c r="W69" s="9" t="s">
        <v>3</v>
      </c>
    </row>
    <row r="70" spans="1:23" ht="16">
      <c r="A70" s="3"/>
      <c r="B70" s="58" t="s">
        <v>52</v>
      </c>
      <c r="C70" s="15">
        <v>0</v>
      </c>
      <c r="D70" s="6">
        <v>0</v>
      </c>
      <c r="E70" s="56">
        <v>0</v>
      </c>
      <c r="F70" s="6">
        <v>0</v>
      </c>
      <c r="G70" s="54">
        <f t="shared" si="41"/>
        <v>0</v>
      </c>
      <c r="H70" s="55">
        <f t="shared" si="42"/>
        <v>0</v>
      </c>
      <c r="I70" s="3"/>
      <c r="J70" s="3"/>
      <c r="K70" s="3"/>
      <c r="L70" s="3"/>
      <c r="M70" s="3"/>
      <c r="N70" s="3"/>
      <c r="O70" s="3"/>
      <c r="P70" s="3"/>
      <c r="Q70" s="3"/>
      <c r="W70" s="9" t="s">
        <v>3</v>
      </c>
    </row>
    <row r="71" spans="1:23" ht="16">
      <c r="A71" s="3"/>
      <c r="B71" s="51" t="s">
        <v>61</v>
      </c>
      <c r="C71" s="15">
        <v>0</v>
      </c>
      <c r="D71" s="6">
        <v>0</v>
      </c>
      <c r="E71" s="56">
        <v>0</v>
      </c>
      <c r="F71" s="6">
        <v>0</v>
      </c>
      <c r="G71" s="54">
        <f t="shared" si="41"/>
        <v>0</v>
      </c>
      <c r="H71" s="55">
        <f t="shared" si="42"/>
        <v>0</v>
      </c>
      <c r="I71" s="3"/>
      <c r="J71" s="3"/>
      <c r="K71" s="3"/>
      <c r="L71" s="3"/>
      <c r="M71" s="3"/>
      <c r="N71" s="3"/>
      <c r="O71" s="3"/>
      <c r="P71" s="3"/>
      <c r="Q71" s="3"/>
      <c r="W71" s="9" t="s">
        <v>3</v>
      </c>
    </row>
    <row r="72" spans="1:23" ht="16">
      <c r="A72" s="3"/>
      <c r="B72" s="58" t="s">
        <v>62</v>
      </c>
      <c r="C72" s="15">
        <v>0</v>
      </c>
      <c r="D72" s="6">
        <v>0</v>
      </c>
      <c r="E72" s="56">
        <v>0</v>
      </c>
      <c r="F72" s="6">
        <v>0</v>
      </c>
      <c r="G72" s="54">
        <f t="shared" si="41"/>
        <v>0</v>
      </c>
      <c r="H72" s="55">
        <f t="shared" si="42"/>
        <v>0</v>
      </c>
      <c r="I72" s="3"/>
      <c r="J72" s="3"/>
      <c r="K72" s="3"/>
      <c r="L72" s="3"/>
      <c r="M72" s="3"/>
      <c r="N72" s="3"/>
      <c r="O72" s="3"/>
      <c r="P72" s="3"/>
      <c r="Q72" s="3"/>
      <c r="W72" s="9" t="s">
        <v>3</v>
      </c>
    </row>
    <row r="73" spans="1:23" ht="16">
      <c r="A73" s="3"/>
      <c r="B73" s="51" t="s">
        <v>63</v>
      </c>
      <c r="C73" s="15">
        <v>0</v>
      </c>
      <c r="D73" s="6">
        <v>0</v>
      </c>
      <c r="E73" s="56">
        <v>0</v>
      </c>
      <c r="F73" s="6">
        <v>0</v>
      </c>
      <c r="G73" s="54">
        <f t="shared" si="41"/>
        <v>0</v>
      </c>
      <c r="H73" s="55">
        <f t="shared" si="42"/>
        <v>0</v>
      </c>
      <c r="I73" s="3"/>
      <c r="J73" s="3"/>
      <c r="K73" s="3"/>
      <c r="L73" s="3"/>
      <c r="M73" s="3"/>
      <c r="N73" s="3"/>
      <c r="O73" s="3"/>
      <c r="P73" s="3"/>
      <c r="Q73" s="3"/>
      <c r="W73" s="9" t="s">
        <v>3</v>
      </c>
    </row>
    <row r="74" spans="1:23" ht="16">
      <c r="C74" s="64"/>
      <c r="E74" s="65"/>
      <c r="F74" s="66"/>
      <c r="G74" s="67"/>
      <c r="H74" s="66"/>
      <c r="I74" s="3"/>
      <c r="J74" s="3"/>
      <c r="K74" s="3"/>
      <c r="L74" s="3"/>
      <c r="M74" s="3"/>
      <c r="N74" s="3"/>
      <c r="O74" s="3"/>
      <c r="P74" s="3"/>
      <c r="Q74" s="3"/>
      <c r="W74" s="9" t="s">
        <v>3</v>
      </c>
    </row>
    <row r="75" spans="1:23" ht="16">
      <c r="A75" s="6" t="s">
        <v>3</v>
      </c>
      <c r="B75" s="14" t="s">
        <v>19</v>
      </c>
      <c r="C75" s="26"/>
      <c r="D75" s="3"/>
      <c r="E75" s="27"/>
      <c r="F75" s="3"/>
      <c r="G75" s="57"/>
      <c r="H75" s="28"/>
      <c r="I75" s="3"/>
      <c r="J75" s="3"/>
      <c r="K75" s="3"/>
      <c r="L75" s="3"/>
      <c r="M75" s="3"/>
      <c r="N75" s="3"/>
      <c r="O75" s="3"/>
      <c r="P75" s="3"/>
      <c r="Q75" s="3"/>
      <c r="W75" s="9" t="s">
        <v>3</v>
      </c>
    </row>
    <row r="76" spans="1:23" ht="16">
      <c r="A76" s="3"/>
      <c r="B76" s="51" t="s">
        <v>64</v>
      </c>
      <c r="C76" s="68">
        <v>38.08</v>
      </c>
      <c r="D76" s="6">
        <v>32.64</v>
      </c>
      <c r="E76" s="56">
        <v>0</v>
      </c>
      <c r="F76" s="6">
        <v>0</v>
      </c>
      <c r="G76" s="54">
        <f t="shared" ref="G76:H76" si="43">SUM(C76+E76)</f>
        <v>38.08</v>
      </c>
      <c r="H76" s="55">
        <f t="shared" si="43"/>
        <v>32.64</v>
      </c>
      <c r="I76" s="3"/>
      <c r="J76" s="3"/>
      <c r="K76" s="3"/>
      <c r="L76" s="3"/>
      <c r="M76" s="3"/>
      <c r="N76" s="3"/>
      <c r="O76" s="3"/>
      <c r="P76" s="3"/>
      <c r="Q76" s="3"/>
      <c r="W76" s="9" t="s">
        <v>3</v>
      </c>
    </row>
    <row r="77" spans="1:23" ht="16">
      <c r="A77" s="3"/>
      <c r="B77" s="51" t="s">
        <v>65</v>
      </c>
      <c r="C77" s="68">
        <v>233.82</v>
      </c>
      <c r="D77" s="6">
        <v>233.82</v>
      </c>
      <c r="E77" s="56">
        <v>0</v>
      </c>
      <c r="F77" s="6">
        <v>0</v>
      </c>
      <c r="G77" s="54">
        <f t="shared" ref="G77:H77" si="44">SUM(C77+E77)</f>
        <v>233.82</v>
      </c>
      <c r="H77" s="55">
        <f t="shared" si="44"/>
        <v>233.82</v>
      </c>
      <c r="I77" s="3"/>
      <c r="J77" s="3"/>
      <c r="K77" s="3"/>
      <c r="L77" s="3"/>
      <c r="M77" s="3"/>
      <c r="N77" s="3"/>
      <c r="O77" s="3"/>
      <c r="P77" s="3"/>
      <c r="Q77" s="3"/>
      <c r="W77" s="9" t="s">
        <v>3</v>
      </c>
    </row>
    <row r="78" spans="1:23" ht="16">
      <c r="A78" s="3"/>
      <c r="B78" s="51" t="s">
        <v>66</v>
      </c>
      <c r="C78" s="68">
        <v>63.87</v>
      </c>
      <c r="D78" s="6">
        <v>0</v>
      </c>
      <c r="E78" s="56">
        <v>0</v>
      </c>
      <c r="F78" s="6">
        <v>0</v>
      </c>
      <c r="G78" s="54">
        <f t="shared" ref="G78:H78" si="45">SUM(C78+E78)</f>
        <v>63.87</v>
      </c>
      <c r="H78" s="55">
        <f t="shared" si="45"/>
        <v>0</v>
      </c>
      <c r="I78" s="3"/>
      <c r="J78" s="3"/>
      <c r="K78" s="3"/>
      <c r="L78" s="3"/>
      <c r="M78" s="3"/>
      <c r="N78" s="3"/>
      <c r="O78" s="3"/>
      <c r="P78" s="3"/>
      <c r="Q78" s="3"/>
      <c r="W78" s="9" t="s">
        <v>3</v>
      </c>
    </row>
    <row r="79" spans="1:23" ht="16">
      <c r="A79" s="6" t="s">
        <v>3</v>
      </c>
      <c r="B79" s="14" t="s">
        <v>20</v>
      </c>
      <c r="C79" s="26"/>
      <c r="D79" s="3"/>
      <c r="E79" s="27"/>
      <c r="F79" s="6">
        <v>0</v>
      </c>
      <c r="G79" s="57"/>
      <c r="H79" s="28"/>
      <c r="I79" s="3"/>
      <c r="J79" s="3"/>
      <c r="K79" s="3"/>
      <c r="L79" s="3"/>
      <c r="M79" s="3"/>
      <c r="N79" s="3"/>
      <c r="O79" s="3"/>
      <c r="P79" s="3"/>
      <c r="Q79" s="3"/>
      <c r="W79" s="9" t="s">
        <v>3</v>
      </c>
    </row>
    <row r="80" spans="1:23" ht="16">
      <c r="A80" s="3"/>
      <c r="B80" s="51" t="s">
        <v>67</v>
      </c>
      <c r="C80" s="69">
        <v>200</v>
      </c>
      <c r="D80" s="2">
        <v>0</v>
      </c>
      <c r="E80" s="56">
        <v>0</v>
      </c>
      <c r="F80" s="6">
        <v>0</v>
      </c>
      <c r="G80" s="54">
        <f t="shared" ref="G80:H80" si="46">SUM(C80+E80)</f>
        <v>200</v>
      </c>
      <c r="H80" s="55">
        <f t="shared" si="46"/>
        <v>0</v>
      </c>
      <c r="I80" s="3"/>
      <c r="J80" s="3"/>
      <c r="K80" s="3"/>
      <c r="L80" s="3"/>
      <c r="M80" s="3"/>
      <c r="N80" s="3"/>
      <c r="O80" s="3"/>
      <c r="P80" s="3"/>
      <c r="Q80" s="3"/>
      <c r="W80" s="9" t="s">
        <v>3</v>
      </c>
    </row>
    <row r="81" spans="1:23" ht="16">
      <c r="A81" s="3"/>
      <c r="B81" s="51" t="s">
        <v>68</v>
      </c>
      <c r="C81" s="15">
        <v>288</v>
      </c>
      <c r="D81" s="6">
        <v>350</v>
      </c>
      <c r="E81" s="56">
        <v>0</v>
      </c>
      <c r="F81" s="6">
        <v>0</v>
      </c>
      <c r="G81" s="54">
        <f t="shared" ref="G81:H81" si="47">SUM(C81+E81)</f>
        <v>288</v>
      </c>
      <c r="H81" s="55">
        <f t="shared" si="47"/>
        <v>350</v>
      </c>
      <c r="I81" s="3"/>
      <c r="J81" s="3"/>
      <c r="K81" s="3"/>
      <c r="L81" s="3"/>
      <c r="M81" s="3"/>
      <c r="N81" s="3"/>
      <c r="O81" s="3"/>
      <c r="P81" s="3"/>
      <c r="Q81" s="3"/>
      <c r="W81" s="9" t="s">
        <v>3</v>
      </c>
    </row>
    <row r="82" spans="1:23" ht="16">
      <c r="A82" s="3"/>
      <c r="B82" s="51" t="s">
        <v>69</v>
      </c>
      <c r="C82" s="15">
        <v>120</v>
      </c>
      <c r="D82" s="6">
        <v>60</v>
      </c>
      <c r="E82" s="56">
        <v>0</v>
      </c>
      <c r="F82" s="6">
        <v>0</v>
      </c>
      <c r="G82" s="54">
        <f t="shared" ref="G82:H82" si="48">SUM(C82+E82)</f>
        <v>120</v>
      </c>
      <c r="H82" s="55">
        <f t="shared" si="48"/>
        <v>60</v>
      </c>
      <c r="I82" s="3"/>
      <c r="J82" s="3"/>
      <c r="K82" s="3"/>
      <c r="L82" s="3"/>
      <c r="M82" s="3"/>
      <c r="N82" s="3"/>
      <c r="O82" s="3"/>
      <c r="P82" s="3"/>
      <c r="Q82" s="3"/>
      <c r="W82" s="9" t="s">
        <v>3</v>
      </c>
    </row>
    <row r="83" spans="1:23" ht="16">
      <c r="A83" s="3"/>
      <c r="B83" s="51" t="s">
        <v>70</v>
      </c>
      <c r="C83" s="69">
        <v>0</v>
      </c>
      <c r="D83" s="2">
        <v>0</v>
      </c>
      <c r="E83" s="56">
        <v>0</v>
      </c>
      <c r="F83" s="6">
        <v>0</v>
      </c>
      <c r="G83" s="54">
        <f t="shared" ref="G83:H83" si="49">SUM(C83+E83)</f>
        <v>0</v>
      </c>
      <c r="H83" s="55">
        <f t="shared" si="49"/>
        <v>0</v>
      </c>
      <c r="I83" s="3"/>
      <c r="J83" s="3"/>
      <c r="K83" s="3"/>
      <c r="L83" s="3"/>
      <c r="M83" s="3"/>
      <c r="N83" s="3"/>
      <c r="O83" s="3"/>
      <c r="P83" s="3"/>
      <c r="Q83" s="3"/>
      <c r="W83" s="9" t="s">
        <v>3</v>
      </c>
    </row>
    <row r="84" spans="1:23" ht="16">
      <c r="A84" s="3"/>
      <c r="B84" s="51" t="s">
        <v>71</v>
      </c>
      <c r="C84" s="15">
        <v>0</v>
      </c>
      <c r="D84" s="6">
        <v>0</v>
      </c>
      <c r="E84" s="56">
        <v>0</v>
      </c>
      <c r="F84" s="6">
        <v>0</v>
      </c>
      <c r="G84" s="54">
        <f t="shared" ref="G84:H84" si="50">SUM(C84+E84)</f>
        <v>0</v>
      </c>
      <c r="H84" s="55">
        <f t="shared" si="50"/>
        <v>0</v>
      </c>
      <c r="I84" s="3"/>
      <c r="J84" s="3"/>
      <c r="K84" s="3"/>
      <c r="L84" s="3"/>
      <c r="M84" s="3"/>
      <c r="N84" s="3"/>
      <c r="O84" s="3"/>
      <c r="P84" s="3"/>
      <c r="Q84" s="3"/>
      <c r="W84" s="9" t="s">
        <v>3</v>
      </c>
    </row>
    <row r="85" spans="1:23" ht="16">
      <c r="A85" s="3"/>
      <c r="B85" s="51" t="s">
        <v>72</v>
      </c>
      <c r="C85" s="15">
        <v>0</v>
      </c>
      <c r="D85" s="6">
        <v>0</v>
      </c>
      <c r="E85" s="56">
        <v>350</v>
      </c>
      <c r="F85" s="6">
        <v>0</v>
      </c>
      <c r="G85" s="54">
        <f t="shared" ref="G85:H85" si="51">SUM(C85+E85)</f>
        <v>350</v>
      </c>
      <c r="H85" s="55">
        <f t="shared" si="51"/>
        <v>0</v>
      </c>
      <c r="I85" s="3"/>
      <c r="J85" s="3"/>
      <c r="K85" s="3"/>
      <c r="L85" s="3"/>
      <c r="M85" s="3"/>
      <c r="N85" s="3"/>
      <c r="O85" s="3"/>
      <c r="P85" s="3"/>
      <c r="Q85" s="3"/>
      <c r="W85" s="9" t="s">
        <v>3</v>
      </c>
    </row>
    <row r="86" spans="1:23" ht="16">
      <c r="A86" s="3"/>
      <c r="B86" s="58" t="s">
        <v>73</v>
      </c>
      <c r="C86" s="15">
        <v>0</v>
      </c>
      <c r="D86" s="6">
        <v>0</v>
      </c>
      <c r="E86" s="56">
        <v>0</v>
      </c>
      <c r="F86" s="6">
        <v>0</v>
      </c>
      <c r="G86" s="54">
        <f t="shared" ref="G86:G91" si="52">SUM(C86+E86)</f>
        <v>0</v>
      </c>
      <c r="H86" s="62"/>
      <c r="I86" s="3"/>
      <c r="J86" s="3"/>
      <c r="K86" s="3"/>
      <c r="L86" s="3"/>
      <c r="M86" s="3"/>
      <c r="N86" s="3"/>
      <c r="O86" s="3"/>
      <c r="P86" s="3"/>
      <c r="Q86" s="3"/>
      <c r="W86" s="9"/>
    </row>
    <row r="87" spans="1:23" ht="16" hidden="1">
      <c r="A87" s="3"/>
      <c r="B87" s="51" t="s">
        <v>74</v>
      </c>
      <c r="C87" s="15">
        <v>0</v>
      </c>
      <c r="D87" s="6">
        <v>0</v>
      </c>
      <c r="E87" s="56">
        <v>50</v>
      </c>
      <c r="F87" s="6">
        <v>0</v>
      </c>
      <c r="G87" s="54">
        <f t="shared" si="52"/>
        <v>50</v>
      </c>
      <c r="H87" s="55">
        <f t="shared" ref="H87:H91" si="53">SUM(D87+F87)</f>
        <v>0</v>
      </c>
      <c r="I87" s="3"/>
      <c r="J87" s="3"/>
      <c r="K87" s="3"/>
      <c r="L87" s="3"/>
      <c r="M87" s="3"/>
      <c r="N87" s="3"/>
      <c r="O87" s="3"/>
      <c r="P87" s="3"/>
      <c r="Q87" s="3"/>
      <c r="W87" s="9" t="s">
        <v>3</v>
      </c>
    </row>
    <row r="88" spans="1:23" ht="16">
      <c r="A88" s="3"/>
      <c r="B88" s="51" t="s">
        <v>75</v>
      </c>
      <c r="C88" s="15">
        <v>0</v>
      </c>
      <c r="D88" s="6">
        <v>0</v>
      </c>
      <c r="E88" s="56">
        <v>30</v>
      </c>
      <c r="F88" s="6">
        <v>0</v>
      </c>
      <c r="G88" s="54">
        <f t="shared" si="52"/>
        <v>30</v>
      </c>
      <c r="H88" s="55">
        <f t="shared" si="53"/>
        <v>0</v>
      </c>
      <c r="I88" s="3"/>
      <c r="J88" s="3"/>
      <c r="K88" s="3"/>
      <c r="L88" s="3"/>
      <c r="M88" s="3"/>
      <c r="N88" s="3"/>
      <c r="O88" s="3"/>
      <c r="P88" s="3"/>
      <c r="Q88" s="3"/>
      <c r="W88" s="9" t="s">
        <v>3</v>
      </c>
    </row>
    <row r="89" spans="1:23" ht="16">
      <c r="A89" s="3"/>
      <c r="B89" s="51" t="s">
        <v>76</v>
      </c>
      <c r="C89" s="15">
        <v>0</v>
      </c>
      <c r="D89" s="6">
        <v>0</v>
      </c>
      <c r="E89" s="56">
        <v>0</v>
      </c>
      <c r="F89" s="6">
        <v>0</v>
      </c>
      <c r="G89" s="54">
        <f t="shared" si="52"/>
        <v>0</v>
      </c>
      <c r="H89" s="55">
        <f t="shared" si="53"/>
        <v>0</v>
      </c>
      <c r="I89" s="3"/>
      <c r="J89" s="3"/>
      <c r="K89" s="3"/>
      <c r="L89" s="3"/>
      <c r="M89" s="3"/>
      <c r="N89" s="3"/>
      <c r="O89" s="3"/>
      <c r="P89" s="3"/>
      <c r="Q89" s="3"/>
      <c r="W89" s="9" t="s">
        <v>3</v>
      </c>
    </row>
    <row r="90" spans="1:23" ht="16">
      <c r="A90" s="6" t="s">
        <v>3</v>
      </c>
      <c r="B90" s="14" t="s">
        <v>77</v>
      </c>
      <c r="C90" s="15">
        <v>0</v>
      </c>
      <c r="D90" s="6">
        <v>0</v>
      </c>
      <c r="E90" s="53">
        <v>1000</v>
      </c>
      <c r="F90" s="18">
        <v>0</v>
      </c>
      <c r="G90" s="54">
        <f t="shared" si="52"/>
        <v>1000</v>
      </c>
      <c r="H90" s="55">
        <f t="shared" si="53"/>
        <v>0</v>
      </c>
      <c r="I90" s="3"/>
      <c r="J90" s="3"/>
      <c r="K90" s="3"/>
      <c r="L90" s="3"/>
      <c r="M90" s="3"/>
      <c r="N90" s="3"/>
      <c r="O90" s="3"/>
      <c r="P90" s="3"/>
      <c r="Q90" s="3"/>
      <c r="W90" s="9" t="s">
        <v>3</v>
      </c>
    </row>
    <row r="91" spans="1:23" ht="16">
      <c r="A91" s="6"/>
      <c r="B91" s="14" t="s">
        <v>78</v>
      </c>
      <c r="C91" s="15">
        <v>0</v>
      </c>
      <c r="D91" s="6">
        <v>0</v>
      </c>
      <c r="E91" s="53">
        <v>2000</v>
      </c>
      <c r="F91" s="18">
        <v>0</v>
      </c>
      <c r="G91" s="54">
        <f t="shared" si="52"/>
        <v>2000</v>
      </c>
      <c r="H91" s="55">
        <f t="shared" si="53"/>
        <v>0</v>
      </c>
      <c r="I91" s="3"/>
      <c r="J91" s="3"/>
      <c r="K91" s="3"/>
      <c r="L91" s="3"/>
      <c r="M91" s="3"/>
      <c r="N91" s="3"/>
      <c r="O91" s="3"/>
      <c r="P91" s="3"/>
      <c r="Q91" s="3"/>
      <c r="W91" s="9"/>
    </row>
    <row r="92" spans="1:23" ht="16">
      <c r="A92" s="6"/>
      <c r="B92" s="14" t="s">
        <v>22</v>
      </c>
      <c r="C92" s="15">
        <v>0</v>
      </c>
      <c r="D92" s="6">
        <v>0</v>
      </c>
      <c r="E92" s="53">
        <v>1000</v>
      </c>
      <c r="F92" s="18">
        <v>0</v>
      </c>
      <c r="G92" s="54"/>
      <c r="H92" s="55"/>
      <c r="I92" s="3"/>
      <c r="J92" s="3"/>
      <c r="K92" s="3"/>
      <c r="L92" s="3"/>
      <c r="M92" s="3"/>
      <c r="N92" s="3"/>
      <c r="O92" s="3"/>
      <c r="P92" s="3"/>
      <c r="Q92" s="3"/>
      <c r="W92" s="9"/>
    </row>
    <row r="93" spans="1:23" ht="16">
      <c r="A93" s="6" t="s">
        <v>3</v>
      </c>
      <c r="B93" s="14" t="s">
        <v>23</v>
      </c>
      <c r="C93" s="17">
        <v>3000</v>
      </c>
      <c r="D93" s="6">
        <v>440</v>
      </c>
      <c r="E93" s="53">
        <v>7000</v>
      </c>
      <c r="F93" s="70">
        <v>0</v>
      </c>
      <c r="G93" s="54">
        <f t="shared" ref="G93:H93" si="54">SUM(C93+E93)</f>
        <v>10000</v>
      </c>
      <c r="H93" s="55">
        <f t="shared" si="54"/>
        <v>440</v>
      </c>
      <c r="I93" s="3"/>
      <c r="J93" s="3"/>
      <c r="K93" s="3"/>
      <c r="L93" s="3"/>
      <c r="M93" s="3"/>
      <c r="N93" s="3"/>
      <c r="O93" s="3"/>
      <c r="P93" s="3"/>
      <c r="Q93" s="3"/>
      <c r="W93" s="9" t="s">
        <v>3</v>
      </c>
    </row>
    <row r="94" spans="1:23" ht="16">
      <c r="C94" s="64"/>
      <c r="E94" s="65"/>
      <c r="F94" s="67"/>
      <c r="G94" s="67"/>
      <c r="H94" s="66"/>
      <c r="I94" s="66"/>
    </row>
    <row r="95" spans="1:23" ht="16">
      <c r="C95" s="64"/>
      <c r="E95" s="65"/>
      <c r="F95" s="67"/>
      <c r="G95" s="67"/>
      <c r="H95" s="66"/>
      <c r="I95" s="66"/>
    </row>
    <row r="96" spans="1:23" ht="16">
      <c r="H96" s="66"/>
      <c r="I96" s="66"/>
    </row>
    <row r="97" spans="8:9" ht="16">
      <c r="H97" s="66"/>
      <c r="I97" s="66"/>
    </row>
    <row r="98" spans="8:9" ht="16">
      <c r="H98" s="66"/>
      <c r="I98" s="66"/>
    </row>
    <row r="99" spans="8:9" ht="16">
      <c r="H99" s="66"/>
      <c r="I99" s="66"/>
    </row>
    <row r="100" spans="8:9" ht="16">
      <c r="H100" s="66"/>
      <c r="I100" s="66"/>
    </row>
    <row r="101" spans="8:9" ht="16">
      <c r="H101" s="66"/>
      <c r="I101" s="66"/>
    </row>
    <row r="102" spans="8:9" ht="16">
      <c r="H102" s="66"/>
      <c r="I102" s="66"/>
    </row>
    <row r="103" spans="8:9" ht="16">
      <c r="H103" s="66"/>
      <c r="I103" s="66"/>
    </row>
    <row r="104" spans="8:9" ht="16">
      <c r="H104" s="66"/>
      <c r="I104" s="66"/>
    </row>
    <row r="105" spans="8:9" ht="16">
      <c r="H105" s="66"/>
      <c r="I105" s="66"/>
    </row>
    <row r="106" spans="8:9" ht="16">
      <c r="H106" s="66"/>
      <c r="I106" s="66"/>
    </row>
    <row r="107" spans="8:9" ht="16">
      <c r="H107" s="66"/>
      <c r="I107" s="66"/>
    </row>
    <row r="108" spans="8:9" ht="16">
      <c r="H108" s="66"/>
      <c r="I108" s="66"/>
    </row>
    <row r="109" spans="8:9" ht="16">
      <c r="H109" s="66"/>
      <c r="I109" s="66"/>
    </row>
    <row r="110" spans="8:9" ht="16">
      <c r="H110" s="66"/>
      <c r="I110" s="66"/>
    </row>
    <row r="111" spans="8:9" ht="16">
      <c r="H111" s="66"/>
      <c r="I111" s="66"/>
    </row>
    <row r="112" spans="8:9" ht="16">
      <c r="H112" s="66"/>
      <c r="I112" s="66"/>
    </row>
    <row r="113" spans="8:9" ht="16">
      <c r="H113" s="66"/>
      <c r="I113" s="66"/>
    </row>
    <row r="114" spans="8:9" ht="16">
      <c r="H114" s="66"/>
      <c r="I114" s="66"/>
    </row>
    <row r="115" spans="8:9" ht="16">
      <c r="H115" s="66"/>
      <c r="I115" s="66"/>
    </row>
    <row r="116" spans="8:9" ht="16">
      <c r="H116" s="66"/>
      <c r="I116" s="66"/>
    </row>
    <row r="117" spans="8:9" ht="16">
      <c r="H117" s="66"/>
      <c r="I117" s="66"/>
    </row>
    <row r="118" spans="8:9" ht="16">
      <c r="H118" s="66"/>
      <c r="I118" s="66"/>
    </row>
    <row r="119" spans="8:9" ht="16">
      <c r="H119" s="66"/>
      <c r="I119" s="66"/>
    </row>
    <row r="120" spans="8:9" ht="16">
      <c r="H120" s="66"/>
      <c r="I120" s="66"/>
    </row>
    <row r="121" spans="8:9" ht="16">
      <c r="H121" s="66"/>
      <c r="I121" s="66"/>
    </row>
    <row r="122" spans="8:9" ht="16">
      <c r="H122" s="66"/>
      <c r="I122" s="66"/>
    </row>
    <row r="123" spans="8:9" ht="16">
      <c r="H123" s="66"/>
      <c r="I123" s="66"/>
    </row>
    <row r="124" spans="8:9" ht="16">
      <c r="H124" s="66"/>
      <c r="I124" s="66"/>
    </row>
    <row r="125" spans="8:9" ht="16">
      <c r="H125" s="66"/>
      <c r="I125" s="66"/>
    </row>
    <row r="126" spans="8:9" ht="16">
      <c r="H126" s="66"/>
      <c r="I126" s="66"/>
    </row>
    <row r="127" spans="8:9" ht="16">
      <c r="H127" s="66"/>
      <c r="I127" s="66"/>
    </row>
    <row r="128" spans="8:9" ht="16">
      <c r="H128" s="66"/>
      <c r="I128" s="66"/>
    </row>
    <row r="129" spans="8:9" ht="16">
      <c r="H129" s="66"/>
      <c r="I129" s="66"/>
    </row>
    <row r="130" spans="8:9" ht="16">
      <c r="H130" s="66"/>
      <c r="I130" s="66"/>
    </row>
    <row r="131" spans="8:9" ht="16">
      <c r="H131" s="66"/>
      <c r="I131" s="66"/>
    </row>
    <row r="132" spans="8:9" ht="16">
      <c r="H132" s="66"/>
      <c r="I132" s="66"/>
    </row>
    <row r="133" spans="8:9" ht="16">
      <c r="H133" s="66"/>
      <c r="I133" s="66"/>
    </row>
    <row r="134" spans="8:9" ht="16">
      <c r="H134" s="66"/>
      <c r="I134" s="66"/>
    </row>
    <row r="135" spans="8:9" ht="16">
      <c r="H135" s="66"/>
      <c r="I135" s="66"/>
    </row>
    <row r="136" spans="8:9" ht="16">
      <c r="H136" s="66"/>
      <c r="I136" s="66"/>
    </row>
    <row r="137" spans="8:9" ht="16">
      <c r="H137" s="66"/>
      <c r="I137" s="66"/>
    </row>
    <row r="138" spans="8:9" ht="16">
      <c r="H138" s="66"/>
      <c r="I138" s="66"/>
    </row>
    <row r="139" spans="8:9" ht="16">
      <c r="H139" s="66"/>
      <c r="I139" s="66"/>
    </row>
    <row r="140" spans="8:9" ht="16">
      <c r="H140" s="66"/>
      <c r="I140" s="66"/>
    </row>
    <row r="141" spans="8:9" ht="16">
      <c r="H141" s="66"/>
      <c r="I141" s="66"/>
    </row>
    <row r="142" spans="8:9" ht="16">
      <c r="H142" s="66"/>
      <c r="I142" s="66"/>
    </row>
  </sheetData>
  <conditionalFormatting sqref="C24:H24">
    <cfRule type="cellIs" dxfId="1" priority="1" operator="lessThan">
      <formula>0</formula>
    </cfRule>
  </conditionalFormatting>
  <conditionalFormatting sqref="C24:H24">
    <cfRule type="cellIs" dxfId="0" priority="2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D24"/>
  <sheetViews>
    <sheetView showGridLines="0" workbookViewId="0"/>
  </sheetViews>
  <sheetFormatPr baseColWidth="10" defaultColWidth="11.1640625" defaultRowHeight="15" customHeight="1"/>
  <cols>
    <col min="2" max="2" width="23.1640625" customWidth="1"/>
  </cols>
  <sheetData>
    <row r="2" spans="2:4">
      <c r="B2" s="4" t="s">
        <v>79</v>
      </c>
      <c r="C2" s="3"/>
      <c r="D2" s="3"/>
    </row>
    <row r="3" spans="2:4">
      <c r="B3" s="71"/>
      <c r="C3" s="72" t="s">
        <v>6</v>
      </c>
      <c r="D3" s="73" t="s">
        <v>26</v>
      </c>
    </row>
    <row r="4" spans="2:4">
      <c r="B4" s="74" t="s">
        <v>80</v>
      </c>
      <c r="C4" s="75"/>
      <c r="D4" s="76"/>
    </row>
    <row r="5" spans="2:4">
      <c r="B5" s="77" t="s">
        <v>81</v>
      </c>
      <c r="C5" s="6">
        <v>12</v>
      </c>
      <c r="D5" s="78">
        <v>12</v>
      </c>
    </row>
    <row r="6" spans="2:4">
      <c r="B6" s="77" t="s">
        <v>82</v>
      </c>
      <c r="C6" s="6">
        <v>0</v>
      </c>
      <c r="D6" s="79"/>
    </row>
    <row r="7" spans="2:4">
      <c r="B7" s="77" t="s">
        <v>83</v>
      </c>
      <c r="C7" s="3"/>
      <c r="D7" s="79"/>
    </row>
    <row r="8" spans="2:4">
      <c r="B8" s="77" t="s">
        <v>84</v>
      </c>
      <c r="C8" s="3"/>
      <c r="D8" s="79"/>
    </row>
    <row r="9" spans="2:4">
      <c r="B9" s="80" t="s">
        <v>85</v>
      </c>
      <c r="C9" s="75"/>
      <c r="D9" s="76"/>
    </row>
    <row r="10" spans="2:4">
      <c r="B10" s="77" t="s">
        <v>86</v>
      </c>
      <c r="C10" s="6">
        <v>30</v>
      </c>
      <c r="D10" s="78"/>
    </row>
    <row r="11" spans="2:4">
      <c r="B11" s="77" t="s">
        <v>87</v>
      </c>
      <c r="C11" s="3"/>
      <c r="D11" s="78">
        <v>0</v>
      </c>
    </row>
    <row r="12" spans="2:4">
      <c r="B12" s="77" t="s">
        <v>88</v>
      </c>
      <c r="C12" s="3"/>
      <c r="D12" s="78">
        <v>0</v>
      </c>
    </row>
    <row r="13" spans="2:4">
      <c r="B13" s="80" t="s">
        <v>89</v>
      </c>
      <c r="C13" s="75"/>
      <c r="D13" s="76"/>
    </row>
    <row r="14" spans="2:4">
      <c r="B14" s="77" t="s">
        <v>90</v>
      </c>
      <c r="C14" s="6">
        <v>0</v>
      </c>
      <c r="D14" s="78">
        <v>0</v>
      </c>
    </row>
    <row r="15" spans="2:4">
      <c r="B15" s="77" t="s">
        <v>91</v>
      </c>
      <c r="C15" s="6">
        <v>0</v>
      </c>
      <c r="D15" s="78">
        <v>0</v>
      </c>
    </row>
    <row r="16" spans="2:4">
      <c r="B16" s="77" t="s">
        <v>92</v>
      </c>
      <c r="C16" s="6">
        <v>0</v>
      </c>
      <c r="D16" s="78">
        <v>0</v>
      </c>
    </row>
    <row r="17" spans="2:4">
      <c r="B17" s="77" t="s">
        <v>93</v>
      </c>
      <c r="C17" s="6">
        <v>0</v>
      </c>
      <c r="D17" s="78">
        <v>0</v>
      </c>
    </row>
    <row r="18" spans="2:4">
      <c r="B18" s="80" t="s">
        <v>94</v>
      </c>
      <c r="C18" s="75"/>
      <c r="D18" s="76"/>
    </row>
    <row r="19" spans="2:4">
      <c r="B19" s="77" t="s">
        <v>95</v>
      </c>
      <c r="C19" s="6">
        <v>0</v>
      </c>
      <c r="D19" s="78">
        <v>0</v>
      </c>
    </row>
    <row r="20" spans="2:4">
      <c r="B20" s="77" t="s">
        <v>96</v>
      </c>
      <c r="C20" s="6">
        <v>0</v>
      </c>
      <c r="D20" s="78">
        <v>0</v>
      </c>
    </row>
    <row r="21" spans="2:4">
      <c r="B21" s="77" t="s">
        <v>97</v>
      </c>
      <c r="C21" s="6">
        <v>0</v>
      </c>
      <c r="D21" s="78">
        <v>0</v>
      </c>
    </row>
    <row r="22" spans="2:4">
      <c r="B22" s="77" t="s">
        <v>98</v>
      </c>
      <c r="C22" s="6">
        <v>0</v>
      </c>
      <c r="D22" s="78">
        <v>0</v>
      </c>
    </row>
    <row r="23" spans="2:4">
      <c r="B23" s="80" t="s">
        <v>99</v>
      </c>
      <c r="C23" s="75"/>
      <c r="D23" s="76"/>
    </row>
    <row r="24" spans="2:4">
      <c r="B24" s="81" t="s">
        <v>100</v>
      </c>
      <c r="C24" s="82">
        <v>5000</v>
      </c>
      <c r="D24" s="83"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/>
  <cols>
    <col min="1" max="1" width="7.83203125" customWidth="1"/>
    <col min="2" max="2" width="32.33203125" customWidth="1"/>
    <col min="3" max="3" width="9.33203125" customWidth="1"/>
    <col min="4" max="4" width="12.83203125" customWidth="1"/>
    <col min="5" max="5" width="15.5" customWidth="1"/>
    <col min="6" max="6" width="9.5" customWidth="1"/>
    <col min="7" max="7" width="21.5" customWidth="1"/>
    <col min="8" max="8" width="9.5" customWidth="1"/>
    <col min="9" max="9" width="19.33203125" customWidth="1"/>
  </cols>
  <sheetData>
    <row r="1" spans="1:11">
      <c r="A1" s="84" t="s">
        <v>101</v>
      </c>
      <c r="B1" s="85" t="s">
        <v>102</v>
      </c>
      <c r="C1" s="85" t="s">
        <v>103</v>
      </c>
      <c r="D1" s="85" t="s">
        <v>104</v>
      </c>
      <c r="E1" s="85" t="s">
        <v>105</v>
      </c>
      <c r="F1" s="86" t="s">
        <v>106</v>
      </c>
      <c r="G1" s="86" t="s">
        <v>102</v>
      </c>
      <c r="H1" s="86" t="s">
        <v>103</v>
      </c>
      <c r="I1" s="86" t="s">
        <v>104</v>
      </c>
      <c r="J1" s="86" t="s">
        <v>105</v>
      </c>
      <c r="K1" s="87" t="s">
        <v>107</v>
      </c>
    </row>
    <row r="2" spans="1:11">
      <c r="A2" s="88">
        <f>SUM(A3:A503)</f>
        <v>10216.690000000002</v>
      </c>
      <c r="B2" s="89" t="s">
        <v>108</v>
      </c>
      <c r="C2" s="89" t="s">
        <v>109</v>
      </c>
      <c r="D2" s="89"/>
      <c r="E2" s="89"/>
      <c r="F2" s="90">
        <f>SUM(F3:F503)</f>
        <v>3181.67</v>
      </c>
      <c r="G2" s="91" t="s">
        <v>110</v>
      </c>
      <c r="H2" s="91" t="s">
        <v>109</v>
      </c>
      <c r="I2" s="91" t="s">
        <v>109</v>
      </c>
      <c r="J2" s="91" t="s">
        <v>111</v>
      </c>
      <c r="K2" s="92">
        <f>A2-F2</f>
        <v>7035.0200000000023</v>
      </c>
    </row>
    <row r="3" spans="1:11">
      <c r="A3" s="93"/>
      <c r="B3" s="94"/>
      <c r="C3" s="95"/>
      <c r="D3" s="94"/>
      <c r="E3" s="94"/>
      <c r="F3" s="96">
        <v>5.44</v>
      </c>
      <c r="G3" s="97" t="s">
        <v>112</v>
      </c>
      <c r="H3" s="98">
        <v>44200</v>
      </c>
      <c r="I3" s="97" t="s">
        <v>112</v>
      </c>
      <c r="J3" s="96" t="s">
        <v>113</v>
      </c>
      <c r="K3" s="95"/>
    </row>
    <row r="4" spans="1:11">
      <c r="A4" s="99">
        <v>450</v>
      </c>
      <c r="B4" s="100" t="s">
        <v>114</v>
      </c>
      <c r="C4" s="101">
        <v>44258</v>
      </c>
      <c r="D4" s="100" t="s">
        <v>115</v>
      </c>
      <c r="E4" s="100" t="s">
        <v>113</v>
      </c>
      <c r="F4" s="96">
        <v>10</v>
      </c>
      <c r="G4" s="96" t="s">
        <v>116</v>
      </c>
      <c r="H4" s="98">
        <v>44207</v>
      </c>
      <c r="I4" s="96" t="s">
        <v>116</v>
      </c>
      <c r="J4" s="96" t="s">
        <v>113</v>
      </c>
      <c r="K4" s="95"/>
    </row>
    <row r="5" spans="1:11">
      <c r="A5" s="102">
        <v>29.89</v>
      </c>
      <c r="B5" s="100" t="s">
        <v>117</v>
      </c>
      <c r="C5" s="103">
        <v>44274</v>
      </c>
      <c r="D5" s="100" t="s">
        <v>118</v>
      </c>
      <c r="E5" s="100" t="s">
        <v>119</v>
      </c>
      <c r="F5" s="96">
        <v>5.44</v>
      </c>
      <c r="G5" s="96" t="s">
        <v>112</v>
      </c>
      <c r="H5" s="98">
        <v>44229</v>
      </c>
      <c r="I5" s="97" t="s">
        <v>112</v>
      </c>
      <c r="J5" s="96" t="s">
        <v>113</v>
      </c>
      <c r="K5" s="95"/>
    </row>
    <row r="6" spans="1:11">
      <c r="A6" s="102">
        <v>29.43</v>
      </c>
      <c r="B6" s="100" t="s">
        <v>120</v>
      </c>
      <c r="C6" s="103">
        <v>44274</v>
      </c>
      <c r="D6" s="100" t="s">
        <v>118</v>
      </c>
      <c r="E6" s="100" t="s">
        <v>119</v>
      </c>
      <c r="F6" s="96">
        <v>10</v>
      </c>
      <c r="G6" s="96" t="s">
        <v>116</v>
      </c>
      <c r="H6" s="98">
        <v>44235</v>
      </c>
      <c r="I6" s="96" t="s">
        <v>116</v>
      </c>
      <c r="J6" s="96" t="s">
        <v>113</v>
      </c>
      <c r="K6" s="95"/>
    </row>
    <row r="7" spans="1:11">
      <c r="A7" s="102">
        <v>29.89</v>
      </c>
      <c r="B7" s="100" t="s">
        <v>121</v>
      </c>
      <c r="C7" s="103">
        <v>44274</v>
      </c>
      <c r="D7" s="100" t="s">
        <v>118</v>
      </c>
      <c r="E7" s="100" t="s">
        <v>119</v>
      </c>
      <c r="F7" s="96">
        <v>350</v>
      </c>
      <c r="G7" s="96" t="s">
        <v>122</v>
      </c>
      <c r="H7" s="104">
        <v>44250</v>
      </c>
      <c r="I7" s="96" t="s">
        <v>123</v>
      </c>
      <c r="J7" s="96" t="s">
        <v>113</v>
      </c>
      <c r="K7" s="95"/>
    </row>
    <row r="8" spans="1:11">
      <c r="A8" s="102">
        <v>29.89</v>
      </c>
      <c r="B8" s="100" t="s">
        <v>124</v>
      </c>
      <c r="C8" s="103">
        <v>44275</v>
      </c>
      <c r="D8" s="100" t="s">
        <v>118</v>
      </c>
      <c r="E8" s="100" t="s">
        <v>119</v>
      </c>
      <c r="F8" s="96">
        <v>689.76</v>
      </c>
      <c r="G8" s="105" t="s">
        <v>125</v>
      </c>
      <c r="H8" s="106">
        <v>44252</v>
      </c>
      <c r="I8" s="96" t="s">
        <v>126</v>
      </c>
      <c r="J8" s="96" t="s">
        <v>113</v>
      </c>
      <c r="K8" s="95"/>
    </row>
    <row r="9" spans="1:11">
      <c r="A9" s="102">
        <v>29.89</v>
      </c>
      <c r="B9" s="100" t="s">
        <v>127</v>
      </c>
      <c r="C9" s="107">
        <v>44276</v>
      </c>
      <c r="D9" s="100" t="s">
        <v>118</v>
      </c>
      <c r="E9" s="100" t="s">
        <v>119</v>
      </c>
      <c r="F9" s="96">
        <v>5.44</v>
      </c>
      <c r="G9" s="96" t="s">
        <v>112</v>
      </c>
      <c r="H9" s="98">
        <v>44257</v>
      </c>
      <c r="I9" s="96" t="s">
        <v>112</v>
      </c>
      <c r="J9" s="96" t="s">
        <v>113</v>
      </c>
      <c r="K9" s="95"/>
    </row>
    <row r="10" spans="1:11">
      <c r="A10" s="99">
        <v>140</v>
      </c>
      <c r="B10" s="100" t="s">
        <v>128</v>
      </c>
      <c r="C10" s="103">
        <v>44281</v>
      </c>
      <c r="D10" s="100" t="s">
        <v>129</v>
      </c>
      <c r="E10" s="100" t="s">
        <v>113</v>
      </c>
      <c r="F10" s="96">
        <v>233.82</v>
      </c>
      <c r="G10" s="96" t="s">
        <v>130</v>
      </c>
      <c r="H10" s="98">
        <v>44260</v>
      </c>
      <c r="I10" s="96" t="s">
        <v>131</v>
      </c>
      <c r="J10" s="96" t="s">
        <v>113</v>
      </c>
      <c r="K10" s="95"/>
    </row>
    <row r="11" spans="1:11">
      <c r="A11" s="100">
        <v>30.87</v>
      </c>
      <c r="B11" s="100" t="s">
        <v>132</v>
      </c>
      <c r="C11" s="103">
        <v>44284</v>
      </c>
      <c r="D11" s="100" t="s">
        <v>118</v>
      </c>
      <c r="E11" s="100" t="s">
        <v>119</v>
      </c>
      <c r="F11" s="96">
        <v>10</v>
      </c>
      <c r="G11" s="96" t="s">
        <v>116</v>
      </c>
      <c r="H11" s="98">
        <v>44263</v>
      </c>
      <c r="I11" s="96" t="s">
        <v>116</v>
      </c>
      <c r="J11" s="96" t="s">
        <v>113</v>
      </c>
      <c r="K11" s="95"/>
    </row>
    <row r="12" spans="1:11">
      <c r="A12" s="100">
        <v>30.87</v>
      </c>
      <c r="B12" s="100" t="s">
        <v>133</v>
      </c>
      <c r="C12" s="103">
        <v>44285</v>
      </c>
      <c r="D12" s="100" t="s">
        <v>118</v>
      </c>
      <c r="E12" s="100" t="s">
        <v>119</v>
      </c>
      <c r="F12" s="96">
        <v>190</v>
      </c>
      <c r="G12" s="96" t="s">
        <v>134</v>
      </c>
      <c r="H12" s="98">
        <v>44279</v>
      </c>
      <c r="I12" s="96" t="s">
        <v>135</v>
      </c>
      <c r="J12" s="96" t="s">
        <v>119</v>
      </c>
      <c r="K12" s="95"/>
    </row>
    <row r="13" spans="1:11">
      <c r="A13" s="100">
        <v>586.33000000000004</v>
      </c>
      <c r="B13" s="100" t="s">
        <v>136</v>
      </c>
      <c r="C13" s="103">
        <v>44286</v>
      </c>
      <c r="D13" s="100" t="s">
        <v>118</v>
      </c>
      <c r="E13" s="100" t="s">
        <v>119</v>
      </c>
      <c r="F13" s="96">
        <v>250</v>
      </c>
      <c r="G13" s="96" t="s">
        <v>137</v>
      </c>
      <c r="H13" s="98">
        <v>44288</v>
      </c>
      <c r="I13" s="96" t="s">
        <v>135</v>
      </c>
      <c r="J13" s="96" t="s">
        <v>113</v>
      </c>
      <c r="K13" s="95"/>
    </row>
    <row r="14" spans="1:11">
      <c r="A14" s="102">
        <v>370.44</v>
      </c>
      <c r="B14" s="100" t="s">
        <v>138</v>
      </c>
      <c r="C14" s="108">
        <v>44288</v>
      </c>
      <c r="D14" s="100" t="s">
        <v>118</v>
      </c>
      <c r="E14" s="100" t="s">
        <v>119</v>
      </c>
      <c r="F14" s="96">
        <v>5.44</v>
      </c>
      <c r="G14" s="96" t="s">
        <v>112</v>
      </c>
      <c r="H14" s="98">
        <v>44288</v>
      </c>
      <c r="I14" s="97" t="s">
        <v>112</v>
      </c>
      <c r="J14" s="96" t="s">
        <v>113</v>
      </c>
      <c r="K14" s="95"/>
    </row>
    <row r="15" spans="1:11">
      <c r="A15" s="102">
        <v>123.48</v>
      </c>
      <c r="B15" s="100" t="s">
        <v>139</v>
      </c>
      <c r="C15" s="108">
        <v>44294</v>
      </c>
      <c r="D15" s="100" t="s">
        <v>118</v>
      </c>
      <c r="E15" s="100" t="s">
        <v>119</v>
      </c>
      <c r="F15" s="96">
        <v>10</v>
      </c>
      <c r="G15" s="96" t="s">
        <v>116</v>
      </c>
      <c r="H15" s="98">
        <v>44294</v>
      </c>
      <c r="I15" s="96" t="s">
        <v>116</v>
      </c>
      <c r="J15" s="96" t="s">
        <v>113</v>
      </c>
      <c r="K15" s="95"/>
    </row>
    <row r="16" spans="1:11">
      <c r="A16" s="99">
        <v>30.87</v>
      </c>
      <c r="B16" s="100" t="s">
        <v>140</v>
      </c>
      <c r="C16" s="108">
        <v>44295</v>
      </c>
      <c r="D16" s="100" t="s">
        <v>118</v>
      </c>
      <c r="E16" s="100" t="s">
        <v>119</v>
      </c>
      <c r="F16" s="96">
        <v>531.79</v>
      </c>
      <c r="G16" s="96" t="s">
        <v>141</v>
      </c>
      <c r="H16" s="98">
        <v>44299</v>
      </c>
      <c r="I16" s="96" t="s">
        <v>126</v>
      </c>
      <c r="J16" s="96" t="s">
        <v>113</v>
      </c>
      <c r="K16" s="95"/>
    </row>
    <row r="17" spans="1:11">
      <c r="A17" s="99">
        <v>270</v>
      </c>
      <c r="B17" s="100" t="s">
        <v>142</v>
      </c>
      <c r="C17" s="108">
        <v>44295</v>
      </c>
      <c r="D17" s="100" t="s">
        <v>118</v>
      </c>
      <c r="E17" s="100" t="s">
        <v>113</v>
      </c>
      <c r="F17" s="96">
        <v>262.56</v>
      </c>
      <c r="G17" s="96" t="s">
        <v>143</v>
      </c>
      <c r="H17" s="98">
        <v>44299</v>
      </c>
      <c r="I17" s="96" t="s">
        <v>144</v>
      </c>
      <c r="J17" s="96" t="s">
        <v>113</v>
      </c>
      <c r="K17" s="95"/>
    </row>
    <row r="18" spans="1:11">
      <c r="A18" s="99">
        <v>185.22</v>
      </c>
      <c r="B18" s="100" t="s">
        <v>145</v>
      </c>
      <c r="C18" s="108">
        <v>44295</v>
      </c>
      <c r="D18" s="100" t="s">
        <v>118</v>
      </c>
      <c r="E18" s="100" t="s">
        <v>113</v>
      </c>
      <c r="F18" s="96">
        <v>34.619999999999997</v>
      </c>
      <c r="G18" s="96" t="s">
        <v>146</v>
      </c>
      <c r="H18" s="98">
        <v>44310</v>
      </c>
      <c r="I18" s="96" t="s">
        <v>83</v>
      </c>
      <c r="J18" s="96" t="s">
        <v>113</v>
      </c>
      <c r="K18" s="95"/>
    </row>
    <row r="19" spans="1:11">
      <c r="A19" s="99">
        <v>240</v>
      </c>
      <c r="B19" s="100" t="s">
        <v>147</v>
      </c>
      <c r="C19" s="108">
        <v>44295</v>
      </c>
      <c r="D19" s="100" t="s">
        <v>118</v>
      </c>
      <c r="E19" s="100" t="s">
        <v>113</v>
      </c>
      <c r="F19" s="109">
        <v>546.48</v>
      </c>
      <c r="G19" s="110" t="s">
        <v>148</v>
      </c>
      <c r="H19" s="111">
        <v>44311</v>
      </c>
      <c r="I19" s="110" t="s">
        <v>126</v>
      </c>
      <c r="J19" s="96" t="s">
        <v>113</v>
      </c>
      <c r="K19" s="95"/>
    </row>
    <row r="20" spans="1:11">
      <c r="A20" s="99">
        <v>300</v>
      </c>
      <c r="B20" s="100" t="s">
        <v>149</v>
      </c>
      <c r="C20" s="108">
        <v>44295</v>
      </c>
      <c r="D20" s="100" t="s">
        <v>118</v>
      </c>
      <c r="E20" s="100" t="s">
        <v>113</v>
      </c>
      <c r="F20" s="96">
        <v>5.44</v>
      </c>
      <c r="G20" s="96" t="s">
        <v>112</v>
      </c>
      <c r="H20" s="98">
        <v>44318</v>
      </c>
      <c r="I20" s="97" t="s">
        <v>112</v>
      </c>
      <c r="J20" s="96" t="s">
        <v>113</v>
      </c>
      <c r="K20" s="95"/>
    </row>
    <row r="21" spans="1:11">
      <c r="A21" s="99">
        <v>240</v>
      </c>
      <c r="B21" s="100" t="s">
        <v>150</v>
      </c>
      <c r="C21" s="108">
        <v>44295</v>
      </c>
      <c r="D21" s="100" t="s">
        <v>118</v>
      </c>
      <c r="E21" s="100" t="s">
        <v>113</v>
      </c>
      <c r="F21" s="96">
        <v>10</v>
      </c>
      <c r="G21" s="96" t="s">
        <v>116</v>
      </c>
      <c r="H21" s="98">
        <v>44324</v>
      </c>
      <c r="I21" s="96" t="s">
        <v>116</v>
      </c>
      <c r="J21" s="96" t="s">
        <v>113</v>
      </c>
      <c r="K21" s="95"/>
    </row>
    <row r="22" spans="1:11">
      <c r="A22" s="99">
        <v>240</v>
      </c>
      <c r="B22" s="100" t="s">
        <v>151</v>
      </c>
      <c r="C22" s="108">
        <v>44295</v>
      </c>
      <c r="D22" s="100" t="s">
        <v>118</v>
      </c>
      <c r="E22" s="100" t="s">
        <v>113</v>
      </c>
      <c r="F22" s="96">
        <v>5.44</v>
      </c>
      <c r="G22" s="96" t="s">
        <v>112</v>
      </c>
      <c r="H22" s="98">
        <v>44349</v>
      </c>
      <c r="I22" s="97" t="s">
        <v>112</v>
      </c>
      <c r="J22" s="96" t="s">
        <v>113</v>
      </c>
      <c r="K22" s="95"/>
    </row>
    <row r="23" spans="1:11">
      <c r="A23" s="99">
        <v>29.89</v>
      </c>
      <c r="B23" s="100" t="s">
        <v>152</v>
      </c>
      <c r="C23" s="108">
        <v>44297</v>
      </c>
      <c r="D23" s="100" t="s">
        <v>118</v>
      </c>
      <c r="E23" s="100" t="s">
        <v>119</v>
      </c>
      <c r="F23" s="96">
        <v>10</v>
      </c>
      <c r="G23" s="96" t="s">
        <v>116</v>
      </c>
      <c r="H23" s="98">
        <v>44355</v>
      </c>
      <c r="I23" s="96" t="s">
        <v>116</v>
      </c>
      <c r="J23" s="96" t="s">
        <v>113</v>
      </c>
      <c r="K23" s="95"/>
    </row>
    <row r="24" spans="1:11">
      <c r="A24" s="99">
        <v>452.56</v>
      </c>
      <c r="B24" s="100" t="s">
        <v>153</v>
      </c>
      <c r="C24" s="108">
        <v>44298</v>
      </c>
      <c r="D24" s="100" t="s">
        <v>118</v>
      </c>
      <c r="E24" s="100" t="s">
        <v>119</v>
      </c>
      <c r="F24" s="95"/>
      <c r="G24" s="95"/>
      <c r="H24" s="112"/>
      <c r="I24" s="95"/>
      <c r="J24" s="95"/>
      <c r="K24" s="95"/>
    </row>
    <row r="25" spans="1:11">
      <c r="A25" s="99">
        <v>30.87</v>
      </c>
      <c r="B25" s="100" t="s">
        <v>154</v>
      </c>
      <c r="C25" s="108">
        <v>44298</v>
      </c>
      <c r="D25" s="100" t="s">
        <v>118</v>
      </c>
      <c r="E25" s="100" t="s">
        <v>119</v>
      </c>
      <c r="F25" s="95"/>
      <c r="G25" s="113"/>
      <c r="H25" s="112"/>
      <c r="I25" s="95"/>
      <c r="J25" s="95"/>
      <c r="K25" s="95"/>
    </row>
    <row r="26" spans="1:11">
      <c r="A26" s="99">
        <v>29.89</v>
      </c>
      <c r="B26" s="100" t="s">
        <v>155</v>
      </c>
      <c r="C26" s="108">
        <v>44299</v>
      </c>
      <c r="D26" s="100" t="s">
        <v>118</v>
      </c>
      <c r="E26" s="100" t="s">
        <v>119</v>
      </c>
      <c r="F26" s="95"/>
      <c r="G26" s="95"/>
      <c r="H26" s="112"/>
      <c r="I26" s="95"/>
      <c r="J26" s="95"/>
      <c r="K26" s="95"/>
    </row>
    <row r="27" spans="1:11">
      <c r="A27" s="99">
        <v>29.89</v>
      </c>
      <c r="B27" s="100" t="s">
        <v>156</v>
      </c>
      <c r="C27" s="108">
        <v>44299</v>
      </c>
      <c r="D27" s="100" t="s">
        <v>118</v>
      </c>
      <c r="E27" s="100" t="s">
        <v>119</v>
      </c>
      <c r="F27" s="95"/>
      <c r="G27" s="95"/>
      <c r="H27" s="112"/>
      <c r="I27" s="95"/>
      <c r="J27" s="95"/>
      <c r="K27" s="95"/>
    </row>
    <row r="28" spans="1:11">
      <c r="A28" s="99">
        <v>29.89</v>
      </c>
      <c r="B28" s="100" t="s">
        <v>157</v>
      </c>
      <c r="C28" s="108">
        <v>44299</v>
      </c>
      <c r="D28" s="100" t="s">
        <v>118</v>
      </c>
      <c r="E28" s="100" t="s">
        <v>119</v>
      </c>
      <c r="F28" s="95"/>
      <c r="G28" s="113"/>
      <c r="H28" s="112"/>
      <c r="I28" s="95"/>
      <c r="J28" s="95"/>
      <c r="K28" s="95"/>
    </row>
    <row r="29" spans="1:11">
      <c r="A29" s="100">
        <v>301.61</v>
      </c>
      <c r="B29" s="100" t="s">
        <v>158</v>
      </c>
      <c r="C29" s="103">
        <v>44301</v>
      </c>
      <c r="D29" s="100" t="s">
        <v>118</v>
      </c>
      <c r="E29" s="100" t="s">
        <v>119</v>
      </c>
      <c r="F29" s="95"/>
      <c r="G29" s="113"/>
      <c r="H29" s="112"/>
      <c r="I29" s="95"/>
      <c r="J29" s="95"/>
      <c r="K29" s="95"/>
    </row>
    <row r="30" spans="1:11">
      <c r="A30" s="99">
        <v>29.89</v>
      </c>
      <c r="B30" s="100" t="s">
        <v>159</v>
      </c>
      <c r="C30" s="103">
        <v>44301</v>
      </c>
      <c r="D30" s="100" t="s">
        <v>118</v>
      </c>
      <c r="E30" s="100" t="s">
        <v>119</v>
      </c>
      <c r="F30" s="95"/>
      <c r="G30" s="95"/>
      <c r="H30" s="112"/>
      <c r="I30" s="95"/>
      <c r="J30" s="95"/>
      <c r="K30" s="95"/>
    </row>
    <row r="31" spans="1:11">
      <c r="A31" s="99">
        <v>29.89</v>
      </c>
      <c r="B31" s="100" t="s">
        <v>160</v>
      </c>
      <c r="C31" s="103">
        <v>44301</v>
      </c>
      <c r="D31" s="100" t="s">
        <v>118</v>
      </c>
      <c r="E31" s="100" t="s">
        <v>119</v>
      </c>
      <c r="F31" s="95"/>
      <c r="G31" s="95"/>
      <c r="H31" s="112"/>
      <c r="I31" s="95"/>
      <c r="J31" s="95"/>
      <c r="K31" s="95"/>
    </row>
    <row r="32" spans="1:11">
      <c r="A32" s="99">
        <v>271.42</v>
      </c>
      <c r="B32" s="100" t="s">
        <v>161</v>
      </c>
      <c r="C32" s="103">
        <v>44302</v>
      </c>
      <c r="D32" s="100" t="s">
        <v>118</v>
      </c>
      <c r="E32" s="100" t="s">
        <v>119</v>
      </c>
      <c r="F32" s="95"/>
      <c r="G32" s="95"/>
      <c r="H32" s="112"/>
      <c r="I32" s="95"/>
      <c r="J32" s="95"/>
      <c r="K32" s="95"/>
    </row>
    <row r="33" spans="1:11">
      <c r="A33" s="99">
        <v>90.27</v>
      </c>
      <c r="B33" s="100" t="s">
        <v>162</v>
      </c>
      <c r="C33" s="103">
        <v>44302</v>
      </c>
      <c r="D33" s="100" t="s">
        <v>118</v>
      </c>
      <c r="E33" s="100" t="s">
        <v>119</v>
      </c>
      <c r="F33" s="95"/>
      <c r="G33" s="95"/>
      <c r="H33" s="112"/>
      <c r="I33" s="95"/>
      <c r="J33" s="95"/>
      <c r="K33" s="95"/>
    </row>
    <row r="34" spans="1:11">
      <c r="A34" s="99">
        <v>90.27</v>
      </c>
      <c r="B34" s="100" t="s">
        <v>163</v>
      </c>
      <c r="C34" s="103">
        <v>44302</v>
      </c>
      <c r="D34" s="100" t="s">
        <v>118</v>
      </c>
      <c r="E34" s="100" t="s">
        <v>119</v>
      </c>
      <c r="F34" s="95"/>
      <c r="G34" s="95"/>
      <c r="H34" s="112"/>
      <c r="I34" s="95"/>
      <c r="J34" s="95"/>
      <c r="K34" s="95"/>
    </row>
    <row r="35" spans="1:11">
      <c r="A35" s="99">
        <v>29.89</v>
      </c>
      <c r="B35" s="100" t="s">
        <v>164</v>
      </c>
      <c r="C35" s="108">
        <v>44302</v>
      </c>
      <c r="D35" s="100" t="s">
        <v>118</v>
      </c>
      <c r="E35" s="100" t="s">
        <v>119</v>
      </c>
      <c r="F35" s="95"/>
      <c r="G35" s="95"/>
      <c r="H35" s="112"/>
      <c r="I35" s="95"/>
      <c r="J35" s="95"/>
      <c r="K35" s="95"/>
    </row>
    <row r="36" spans="1:11">
      <c r="A36" s="99">
        <v>30.87</v>
      </c>
      <c r="B36" s="100" t="s">
        <v>165</v>
      </c>
      <c r="C36" s="108">
        <v>44302</v>
      </c>
      <c r="D36" s="100" t="s">
        <v>118</v>
      </c>
      <c r="E36" s="100" t="s">
        <v>119</v>
      </c>
      <c r="F36" s="95"/>
      <c r="G36" s="95"/>
      <c r="H36" s="112"/>
      <c r="I36" s="95"/>
      <c r="J36" s="95"/>
      <c r="K36" s="95"/>
    </row>
    <row r="37" spans="1:11">
      <c r="A37" s="99">
        <v>29.89</v>
      </c>
      <c r="B37" s="100" t="s">
        <v>166</v>
      </c>
      <c r="C37" s="108">
        <v>44302</v>
      </c>
      <c r="D37" s="100" t="s">
        <v>118</v>
      </c>
      <c r="E37" s="100" t="s">
        <v>119</v>
      </c>
      <c r="F37" s="95"/>
      <c r="G37" s="95"/>
      <c r="H37" s="112"/>
      <c r="I37" s="95"/>
      <c r="J37" s="95"/>
      <c r="K37" s="95"/>
    </row>
    <row r="38" spans="1:11">
      <c r="A38" s="99">
        <v>29.89</v>
      </c>
      <c r="B38" s="100" t="s">
        <v>167</v>
      </c>
      <c r="C38" s="108">
        <v>44302</v>
      </c>
      <c r="D38" s="100" t="s">
        <v>118</v>
      </c>
      <c r="E38" s="100" t="s">
        <v>119</v>
      </c>
      <c r="F38" s="95"/>
      <c r="G38" s="95"/>
      <c r="H38" s="112"/>
      <c r="I38" s="95"/>
      <c r="J38" s="95"/>
      <c r="K38" s="95"/>
    </row>
    <row r="39" spans="1:11">
      <c r="A39" s="99">
        <v>29.89</v>
      </c>
      <c r="B39" s="100" t="s">
        <v>168</v>
      </c>
      <c r="C39" s="108">
        <v>44302</v>
      </c>
      <c r="D39" s="100" t="s">
        <v>118</v>
      </c>
      <c r="E39" s="100" t="s">
        <v>119</v>
      </c>
      <c r="F39" s="95"/>
      <c r="G39" s="95"/>
      <c r="H39" s="112"/>
      <c r="I39" s="95"/>
      <c r="J39" s="95"/>
      <c r="K39" s="95"/>
    </row>
    <row r="40" spans="1:11">
      <c r="A40" s="99">
        <v>29.04</v>
      </c>
      <c r="B40" s="100" t="s">
        <v>169</v>
      </c>
      <c r="C40" s="108">
        <v>44302</v>
      </c>
      <c r="D40" s="100" t="s">
        <v>118</v>
      </c>
      <c r="E40" s="100" t="s">
        <v>119</v>
      </c>
      <c r="F40" s="95"/>
      <c r="G40" s="95"/>
      <c r="H40" s="112"/>
      <c r="I40" s="95"/>
      <c r="J40" s="95"/>
      <c r="K40" s="95"/>
    </row>
    <row r="41" spans="1:11">
      <c r="A41" s="99">
        <v>29.89</v>
      </c>
      <c r="B41" s="100" t="s">
        <v>170</v>
      </c>
      <c r="C41" s="108">
        <v>44302</v>
      </c>
      <c r="D41" s="100" t="s">
        <v>118</v>
      </c>
      <c r="E41" s="100" t="s">
        <v>119</v>
      </c>
      <c r="F41" s="95"/>
      <c r="G41" s="95"/>
      <c r="H41" s="112"/>
      <c r="I41" s="95"/>
      <c r="J41" s="95"/>
      <c r="K41" s="95"/>
    </row>
    <row r="42" spans="1:11">
      <c r="A42" s="99">
        <v>29.89</v>
      </c>
      <c r="B42" s="100" t="s">
        <v>171</v>
      </c>
      <c r="C42" s="108">
        <v>44302</v>
      </c>
      <c r="D42" s="100" t="s">
        <v>118</v>
      </c>
      <c r="E42" s="100" t="s">
        <v>119</v>
      </c>
      <c r="F42" s="95"/>
      <c r="G42" s="95"/>
      <c r="H42" s="112"/>
      <c r="I42" s="95"/>
      <c r="J42" s="95"/>
      <c r="K42" s="95"/>
    </row>
    <row r="43" spans="1:11">
      <c r="A43" s="99">
        <v>29.89</v>
      </c>
      <c r="B43" s="100" t="s">
        <v>172</v>
      </c>
      <c r="C43" s="108">
        <v>44302</v>
      </c>
      <c r="D43" s="100" t="s">
        <v>118</v>
      </c>
      <c r="E43" s="100" t="s">
        <v>119</v>
      </c>
      <c r="F43" s="95"/>
      <c r="G43" s="95"/>
      <c r="H43" s="112"/>
      <c r="I43" s="95"/>
      <c r="J43" s="95"/>
      <c r="K43" s="95"/>
    </row>
    <row r="44" spans="1:11">
      <c r="A44" s="99">
        <v>30.87</v>
      </c>
      <c r="B44" s="100" t="s">
        <v>173</v>
      </c>
      <c r="C44" s="108">
        <v>44302</v>
      </c>
      <c r="D44" s="100" t="s">
        <v>118</v>
      </c>
      <c r="E44" s="100" t="s">
        <v>119</v>
      </c>
      <c r="F44" s="95"/>
      <c r="G44" s="95"/>
      <c r="H44" s="112"/>
      <c r="I44" s="95"/>
      <c r="J44" s="95"/>
      <c r="K44" s="95"/>
    </row>
    <row r="45" spans="1:11">
      <c r="A45" s="114">
        <v>210</v>
      </c>
      <c r="B45" s="115" t="s">
        <v>174</v>
      </c>
      <c r="C45" s="108">
        <v>44302</v>
      </c>
      <c r="D45" s="100" t="s">
        <v>118</v>
      </c>
      <c r="E45" s="116" t="s">
        <v>175</v>
      </c>
      <c r="F45" s="117"/>
      <c r="H45" s="118"/>
    </row>
    <row r="46" spans="1:11">
      <c r="A46" s="114">
        <v>270</v>
      </c>
      <c r="B46" s="115" t="s">
        <v>176</v>
      </c>
      <c r="C46" s="108">
        <v>44302</v>
      </c>
      <c r="D46" s="100" t="s">
        <v>118</v>
      </c>
      <c r="E46" s="116" t="s">
        <v>175</v>
      </c>
      <c r="F46" s="117"/>
      <c r="H46" s="118"/>
    </row>
    <row r="47" spans="1:11">
      <c r="A47" s="114">
        <v>30</v>
      </c>
      <c r="B47" s="115" t="s">
        <v>177</v>
      </c>
      <c r="C47" s="108">
        <v>44302</v>
      </c>
      <c r="D47" s="100" t="s">
        <v>118</v>
      </c>
      <c r="E47" s="116" t="s">
        <v>175</v>
      </c>
      <c r="H47" s="118"/>
    </row>
    <row r="48" spans="1:11">
      <c r="A48" s="114">
        <v>150</v>
      </c>
      <c r="B48" s="115" t="s">
        <v>178</v>
      </c>
      <c r="C48" s="108">
        <v>44302</v>
      </c>
      <c r="D48" s="100" t="s">
        <v>118</v>
      </c>
      <c r="E48" s="116" t="s">
        <v>175</v>
      </c>
    </row>
    <row r="49" spans="1:8">
      <c r="A49" s="114">
        <v>240</v>
      </c>
      <c r="B49" s="115" t="s">
        <v>179</v>
      </c>
      <c r="C49" s="108">
        <v>44302</v>
      </c>
      <c r="D49" s="100" t="s">
        <v>118</v>
      </c>
      <c r="E49" s="116" t="s">
        <v>175</v>
      </c>
      <c r="H49" s="118"/>
    </row>
    <row r="50" spans="1:8">
      <c r="A50" s="114">
        <v>241.23</v>
      </c>
      <c r="B50" s="115" t="s">
        <v>180</v>
      </c>
      <c r="C50" s="108">
        <v>44304</v>
      </c>
      <c r="D50" s="100" t="s">
        <v>118</v>
      </c>
      <c r="E50" s="116" t="s">
        <v>119</v>
      </c>
      <c r="H50" s="119"/>
    </row>
    <row r="51" spans="1:8">
      <c r="A51" s="114">
        <v>29.89</v>
      </c>
      <c r="B51" s="115" t="s">
        <v>181</v>
      </c>
      <c r="C51" s="108">
        <v>44304</v>
      </c>
      <c r="D51" s="100" t="s">
        <v>118</v>
      </c>
      <c r="E51" s="116" t="s">
        <v>119</v>
      </c>
      <c r="H51" s="119"/>
    </row>
    <row r="52" spans="1:8">
      <c r="A52" s="114">
        <v>29.89</v>
      </c>
      <c r="B52" s="115" t="s">
        <v>182</v>
      </c>
      <c r="C52" s="108">
        <v>44304</v>
      </c>
      <c r="D52" s="100" t="s">
        <v>118</v>
      </c>
      <c r="E52" s="116" t="s">
        <v>119</v>
      </c>
      <c r="H52" s="118"/>
    </row>
    <row r="53" spans="1:8">
      <c r="A53" s="114">
        <v>29.04</v>
      </c>
      <c r="B53" s="115" t="s">
        <v>183</v>
      </c>
      <c r="C53" s="108">
        <v>44304</v>
      </c>
      <c r="D53" s="100" t="s">
        <v>118</v>
      </c>
      <c r="E53" s="116" t="s">
        <v>119</v>
      </c>
      <c r="H53" s="119"/>
    </row>
    <row r="54" spans="1:8">
      <c r="A54" s="114">
        <v>241.23</v>
      </c>
      <c r="B54" s="115" t="s">
        <v>184</v>
      </c>
      <c r="C54" s="108">
        <v>44304</v>
      </c>
      <c r="D54" s="115" t="s">
        <v>118</v>
      </c>
      <c r="E54" s="115" t="s">
        <v>119</v>
      </c>
      <c r="H54" s="120"/>
    </row>
    <row r="55" spans="1:8">
      <c r="A55" s="114">
        <v>29.89</v>
      </c>
      <c r="B55" s="115" t="s">
        <v>185</v>
      </c>
      <c r="C55" s="108">
        <v>44305</v>
      </c>
      <c r="D55" s="115" t="s">
        <v>118</v>
      </c>
      <c r="E55" s="115" t="s">
        <v>119</v>
      </c>
      <c r="H55" s="119"/>
    </row>
    <row r="56" spans="1:8">
      <c r="A56" s="114">
        <v>0</v>
      </c>
      <c r="B56" s="115" t="s">
        <v>186</v>
      </c>
      <c r="C56" s="108">
        <v>44305</v>
      </c>
      <c r="D56" s="115" t="s">
        <v>118</v>
      </c>
      <c r="E56" s="115" t="s">
        <v>187</v>
      </c>
      <c r="H56" s="119"/>
    </row>
    <row r="57" spans="1:8">
      <c r="A57" s="114">
        <v>724.28</v>
      </c>
      <c r="B57" s="115" t="s">
        <v>188</v>
      </c>
      <c r="C57" s="121">
        <v>44307</v>
      </c>
      <c r="D57" s="115" t="s">
        <v>118</v>
      </c>
      <c r="E57" s="115" t="s">
        <v>119</v>
      </c>
      <c r="H57" s="119"/>
    </row>
    <row r="58" spans="1:8">
      <c r="A58" s="115">
        <v>802.62</v>
      </c>
      <c r="B58" s="115" t="s">
        <v>189</v>
      </c>
      <c r="C58" s="121">
        <v>44307</v>
      </c>
      <c r="D58" s="115" t="s">
        <v>118</v>
      </c>
      <c r="E58" s="115" t="s">
        <v>175</v>
      </c>
      <c r="H58" s="118"/>
    </row>
    <row r="59" spans="1:8">
      <c r="A59" s="114">
        <v>390</v>
      </c>
      <c r="B59" s="115" t="s">
        <v>190</v>
      </c>
      <c r="C59" s="121">
        <v>44307</v>
      </c>
      <c r="D59" s="115" t="s">
        <v>118</v>
      </c>
      <c r="E59" s="115" t="s">
        <v>175</v>
      </c>
      <c r="H59" s="119"/>
    </row>
    <row r="60" spans="1:8">
      <c r="A60" s="114">
        <v>210</v>
      </c>
      <c r="B60" s="115" t="s">
        <v>191</v>
      </c>
      <c r="C60" s="121">
        <v>44307</v>
      </c>
      <c r="D60" s="115" t="s">
        <v>118</v>
      </c>
      <c r="E60" s="115" t="s">
        <v>175</v>
      </c>
      <c r="F60" s="122"/>
      <c r="H60" s="119"/>
    </row>
    <row r="61" spans="1:8">
      <c r="A61" s="114">
        <v>180.85</v>
      </c>
      <c r="B61" s="115" t="s">
        <v>192</v>
      </c>
      <c r="C61" s="121">
        <v>44309</v>
      </c>
      <c r="D61" s="115" t="s">
        <v>118</v>
      </c>
      <c r="E61" s="115" t="s">
        <v>119</v>
      </c>
    </row>
    <row r="62" spans="1:8">
      <c r="A62" s="114">
        <v>90</v>
      </c>
      <c r="B62" s="115" t="s">
        <v>193</v>
      </c>
      <c r="C62" s="121">
        <v>44310</v>
      </c>
      <c r="D62" s="115" t="s">
        <v>118</v>
      </c>
      <c r="E62" s="115" t="s">
        <v>194</v>
      </c>
    </row>
    <row r="63" spans="1:8">
      <c r="A63" s="123">
        <v>210</v>
      </c>
      <c r="B63" s="124" t="s">
        <v>195</v>
      </c>
      <c r="C63" s="125">
        <v>44357</v>
      </c>
      <c r="D63" s="124" t="s">
        <v>118</v>
      </c>
      <c r="E63" s="124" t="s">
        <v>196</v>
      </c>
    </row>
    <row r="64" spans="1:8">
      <c r="A64" s="123">
        <v>60</v>
      </c>
      <c r="B64" s="124" t="s">
        <v>174</v>
      </c>
      <c r="C64" s="125">
        <v>44357</v>
      </c>
      <c r="D64" s="124" t="s">
        <v>118</v>
      </c>
      <c r="E64" s="124" t="s">
        <v>197</v>
      </c>
    </row>
    <row r="65" spans="1:5">
      <c r="A65" s="123">
        <v>540</v>
      </c>
      <c r="B65" s="124" t="s">
        <v>198</v>
      </c>
      <c r="C65" s="125">
        <v>44357</v>
      </c>
      <c r="D65" s="124" t="s">
        <v>118</v>
      </c>
      <c r="E65" s="124" t="s">
        <v>175</v>
      </c>
    </row>
    <row r="66" spans="1:5">
      <c r="A66" s="123">
        <v>210</v>
      </c>
      <c r="B66" s="124" t="s">
        <v>199</v>
      </c>
      <c r="C66" s="125">
        <v>44357</v>
      </c>
      <c r="D66" s="124" t="s">
        <v>118</v>
      </c>
      <c r="E66" s="124" t="s">
        <v>175</v>
      </c>
    </row>
    <row r="67" spans="1:5">
      <c r="A67" s="123">
        <v>154.35</v>
      </c>
      <c r="B67" s="124" t="s">
        <v>200</v>
      </c>
      <c r="C67" s="125">
        <v>44357</v>
      </c>
      <c r="D67" s="124" t="s">
        <v>118</v>
      </c>
      <c r="E67" s="124" t="s">
        <v>175</v>
      </c>
    </row>
    <row r="68" spans="1:5">
      <c r="A68" s="114">
        <v>40</v>
      </c>
      <c r="B68" s="115" t="s">
        <v>201</v>
      </c>
      <c r="C68" s="121">
        <v>44357</v>
      </c>
      <c r="D68" s="115" t="s">
        <v>118</v>
      </c>
      <c r="E68" s="115" t="s">
        <v>202</v>
      </c>
    </row>
    <row r="69" spans="1:5">
      <c r="A69" s="126"/>
    </row>
    <row r="70" spans="1:5">
      <c r="A70" s="126"/>
    </row>
    <row r="71" spans="1:5">
      <c r="A71" s="126"/>
    </row>
    <row r="72" spans="1:5">
      <c r="A72" s="126"/>
    </row>
    <row r="73" spans="1:5">
      <c r="A73" s="126"/>
    </row>
    <row r="74" spans="1:5">
      <c r="A74" s="126"/>
    </row>
    <row r="75" spans="1:5">
      <c r="A75" s="126"/>
    </row>
    <row r="76" spans="1:5">
      <c r="A76" s="126"/>
    </row>
    <row r="77" spans="1:5">
      <c r="A77" s="126"/>
    </row>
    <row r="78" spans="1:5">
      <c r="A78" s="126"/>
    </row>
    <row r="79" spans="1:5">
      <c r="A79" s="126"/>
    </row>
    <row r="80" spans="1:5">
      <c r="A80" s="126"/>
    </row>
    <row r="81" spans="1:1">
      <c r="A81" s="126"/>
    </row>
    <row r="82" spans="1:1">
      <c r="A82" s="126"/>
    </row>
    <row r="83" spans="1:1">
      <c r="A83" s="126"/>
    </row>
    <row r="84" spans="1:1">
      <c r="A84" s="126"/>
    </row>
    <row r="85" spans="1:1">
      <c r="A85" s="126"/>
    </row>
    <row r="86" spans="1:1">
      <c r="A86" s="126"/>
    </row>
    <row r="87" spans="1:1">
      <c r="A87" s="126"/>
    </row>
    <row r="88" spans="1:1">
      <c r="A88" s="126"/>
    </row>
    <row r="89" spans="1:1">
      <c r="A89" s="126"/>
    </row>
    <row r="90" spans="1:1">
      <c r="A90" s="126"/>
    </row>
    <row r="91" spans="1:1">
      <c r="A91" s="126"/>
    </row>
    <row r="92" spans="1:1">
      <c r="A92" s="126"/>
    </row>
    <row r="93" spans="1:1">
      <c r="A93" s="126"/>
    </row>
    <row r="94" spans="1:1">
      <c r="A94" s="126"/>
    </row>
    <row r="95" spans="1:1">
      <c r="A95" s="126"/>
    </row>
    <row r="96" spans="1:1">
      <c r="A96" s="126"/>
    </row>
    <row r="97" spans="1:1">
      <c r="A97" s="126"/>
    </row>
    <row r="98" spans="1:1">
      <c r="A98" s="126"/>
    </row>
    <row r="99" spans="1:1">
      <c r="A99" s="126"/>
    </row>
    <row r="100" spans="1:1">
      <c r="A100" s="126"/>
    </row>
    <row r="101" spans="1:1">
      <c r="A101" s="126"/>
    </row>
    <row r="102" spans="1:1">
      <c r="A102" s="126"/>
    </row>
    <row r="103" spans="1:1">
      <c r="A103" s="126"/>
    </row>
    <row r="104" spans="1:1">
      <c r="A104" s="126"/>
    </row>
    <row r="105" spans="1:1">
      <c r="A105" s="126"/>
    </row>
    <row r="106" spans="1:1">
      <c r="A106" s="126"/>
    </row>
    <row r="107" spans="1:1">
      <c r="A107" s="126"/>
    </row>
    <row r="108" spans="1:1">
      <c r="A108" s="126"/>
    </row>
    <row r="109" spans="1:1">
      <c r="A109" s="126"/>
    </row>
    <row r="110" spans="1:1">
      <c r="A110" s="126"/>
    </row>
    <row r="111" spans="1:1">
      <c r="A111" s="126"/>
    </row>
    <row r="112" spans="1:1">
      <c r="A112" s="126"/>
    </row>
    <row r="113" spans="1:1">
      <c r="A113" s="126"/>
    </row>
    <row r="114" spans="1:1">
      <c r="A114" s="126"/>
    </row>
    <row r="115" spans="1:1">
      <c r="A115" s="126"/>
    </row>
    <row r="116" spans="1:1">
      <c r="A116" s="126"/>
    </row>
    <row r="117" spans="1:1">
      <c r="A117" s="126"/>
    </row>
    <row r="118" spans="1:1">
      <c r="A118" s="126"/>
    </row>
    <row r="119" spans="1:1">
      <c r="A119" s="126"/>
    </row>
    <row r="120" spans="1:1">
      <c r="A120" s="126"/>
    </row>
    <row r="121" spans="1:1">
      <c r="A121" s="126"/>
    </row>
    <row r="122" spans="1:1">
      <c r="A122" s="126"/>
    </row>
    <row r="123" spans="1:1">
      <c r="A123" s="126"/>
    </row>
    <row r="124" spans="1:1">
      <c r="A124" s="126"/>
    </row>
    <row r="125" spans="1:1">
      <c r="A125" s="126"/>
    </row>
    <row r="126" spans="1:1">
      <c r="A126" s="126"/>
    </row>
    <row r="127" spans="1:1">
      <c r="A127" s="126"/>
    </row>
    <row r="128" spans="1:1">
      <c r="A128" s="126"/>
    </row>
    <row r="129" spans="1:1">
      <c r="A129" s="126"/>
    </row>
    <row r="130" spans="1:1">
      <c r="A130" s="126"/>
    </row>
    <row r="131" spans="1:1">
      <c r="A131" s="126"/>
    </row>
    <row r="132" spans="1:1">
      <c r="A132" s="126"/>
    </row>
    <row r="133" spans="1:1">
      <c r="A133" s="126"/>
    </row>
    <row r="134" spans="1:1">
      <c r="A134" s="126"/>
    </row>
    <row r="135" spans="1:1">
      <c r="A135" s="126"/>
    </row>
    <row r="136" spans="1:1">
      <c r="A136" s="126"/>
    </row>
    <row r="137" spans="1:1">
      <c r="A137" s="126"/>
    </row>
    <row r="138" spans="1:1">
      <c r="A138" s="126"/>
    </row>
    <row r="139" spans="1:1">
      <c r="A139" s="126"/>
    </row>
    <row r="140" spans="1:1">
      <c r="A140" s="126"/>
    </row>
    <row r="141" spans="1:1">
      <c r="A141" s="126"/>
    </row>
    <row r="142" spans="1:1">
      <c r="A142" s="126"/>
    </row>
    <row r="143" spans="1:1">
      <c r="A143" s="126"/>
    </row>
    <row r="144" spans="1:1">
      <c r="A144" s="126"/>
    </row>
    <row r="145" spans="1:1">
      <c r="A145" s="126"/>
    </row>
    <row r="146" spans="1:1">
      <c r="A146" s="126"/>
    </row>
    <row r="147" spans="1:1">
      <c r="A147" s="126"/>
    </row>
    <row r="148" spans="1:1">
      <c r="A148" s="126"/>
    </row>
    <row r="149" spans="1:1">
      <c r="A149" s="126"/>
    </row>
    <row r="150" spans="1:1">
      <c r="A150" s="126"/>
    </row>
    <row r="151" spans="1:1">
      <c r="A151" s="126"/>
    </row>
    <row r="152" spans="1:1">
      <c r="A152" s="126"/>
    </row>
    <row r="153" spans="1:1">
      <c r="A153" s="126"/>
    </row>
    <row r="154" spans="1:1">
      <c r="A154" s="126"/>
    </row>
    <row r="155" spans="1:1">
      <c r="A155" s="126"/>
    </row>
    <row r="156" spans="1:1">
      <c r="A156" s="126"/>
    </row>
    <row r="157" spans="1:1">
      <c r="A157" s="126"/>
    </row>
    <row r="158" spans="1:1">
      <c r="A158" s="126"/>
    </row>
    <row r="159" spans="1:1">
      <c r="A159" s="126"/>
    </row>
    <row r="160" spans="1:1">
      <c r="A160" s="126"/>
    </row>
    <row r="161" spans="1:1">
      <c r="A161" s="126"/>
    </row>
    <row r="162" spans="1:1">
      <c r="A162" s="126"/>
    </row>
    <row r="163" spans="1:1">
      <c r="A163" s="126"/>
    </row>
    <row r="164" spans="1:1">
      <c r="A164" s="126"/>
    </row>
    <row r="165" spans="1:1">
      <c r="A165" s="126"/>
    </row>
    <row r="166" spans="1:1">
      <c r="A166" s="126"/>
    </row>
    <row r="167" spans="1:1">
      <c r="A167" s="126"/>
    </row>
    <row r="168" spans="1:1">
      <c r="A168" s="126"/>
    </row>
    <row r="169" spans="1:1">
      <c r="A169" s="126"/>
    </row>
    <row r="170" spans="1:1">
      <c r="A170" s="126"/>
    </row>
    <row r="171" spans="1:1">
      <c r="A171" s="126"/>
    </row>
    <row r="172" spans="1:1">
      <c r="A172" s="126"/>
    </row>
    <row r="173" spans="1:1">
      <c r="A173" s="126"/>
    </row>
    <row r="174" spans="1:1">
      <c r="A174" s="126"/>
    </row>
    <row r="175" spans="1:1">
      <c r="A175" s="126"/>
    </row>
    <row r="176" spans="1:1">
      <c r="A176" s="126"/>
    </row>
    <row r="177" spans="1:1">
      <c r="A177" s="126"/>
    </row>
    <row r="178" spans="1:1">
      <c r="A178" s="126"/>
    </row>
    <row r="179" spans="1:1">
      <c r="A179" s="126"/>
    </row>
    <row r="180" spans="1:1">
      <c r="A180" s="126"/>
    </row>
    <row r="181" spans="1:1">
      <c r="A181" s="126"/>
    </row>
    <row r="182" spans="1:1">
      <c r="A182" s="126"/>
    </row>
    <row r="183" spans="1:1">
      <c r="A183" s="126"/>
    </row>
    <row r="184" spans="1:1">
      <c r="A184" s="126"/>
    </row>
    <row r="185" spans="1:1">
      <c r="A185" s="126"/>
    </row>
    <row r="186" spans="1:1">
      <c r="A186" s="126"/>
    </row>
    <row r="187" spans="1:1">
      <c r="A187" s="126"/>
    </row>
    <row r="188" spans="1:1">
      <c r="A188" s="126"/>
    </row>
    <row r="189" spans="1:1">
      <c r="A189" s="126"/>
    </row>
    <row r="190" spans="1:1">
      <c r="A190" s="126"/>
    </row>
    <row r="191" spans="1:1">
      <c r="A191" s="126"/>
    </row>
    <row r="192" spans="1:1">
      <c r="A192" s="126"/>
    </row>
    <row r="193" spans="1:1">
      <c r="A193" s="126"/>
    </row>
    <row r="194" spans="1:1">
      <c r="A194" s="126"/>
    </row>
    <row r="195" spans="1:1">
      <c r="A195" s="126"/>
    </row>
    <row r="196" spans="1:1">
      <c r="A196" s="126"/>
    </row>
    <row r="197" spans="1:1">
      <c r="A197" s="126"/>
    </row>
    <row r="198" spans="1:1">
      <c r="A198" s="126"/>
    </row>
    <row r="199" spans="1:1">
      <c r="A199" s="126"/>
    </row>
    <row r="200" spans="1:1">
      <c r="A200" s="126"/>
    </row>
    <row r="201" spans="1:1">
      <c r="A201" s="126"/>
    </row>
    <row r="202" spans="1:1">
      <c r="A202" s="126"/>
    </row>
    <row r="203" spans="1:1">
      <c r="A203" s="126"/>
    </row>
    <row r="204" spans="1:1">
      <c r="A204" s="126"/>
    </row>
    <row r="205" spans="1:1">
      <c r="A205" s="126"/>
    </row>
    <row r="206" spans="1:1">
      <c r="A206" s="126"/>
    </row>
    <row r="207" spans="1:1">
      <c r="A207" s="126"/>
    </row>
    <row r="208" spans="1:1">
      <c r="A208" s="126"/>
    </row>
    <row r="209" spans="1:1">
      <c r="A209" s="126"/>
    </row>
    <row r="210" spans="1:1">
      <c r="A210" s="126"/>
    </row>
    <row r="211" spans="1:1">
      <c r="A211" s="126"/>
    </row>
    <row r="212" spans="1:1">
      <c r="A212" s="126"/>
    </row>
    <row r="213" spans="1:1">
      <c r="A213" s="126"/>
    </row>
    <row r="214" spans="1:1">
      <c r="A214" s="126"/>
    </row>
    <row r="215" spans="1:1">
      <c r="A215" s="126"/>
    </row>
    <row r="216" spans="1:1">
      <c r="A216" s="126"/>
    </row>
    <row r="217" spans="1:1">
      <c r="A217" s="126"/>
    </row>
    <row r="218" spans="1:1">
      <c r="A218" s="126"/>
    </row>
    <row r="219" spans="1:1">
      <c r="A219" s="126"/>
    </row>
    <row r="220" spans="1:1">
      <c r="A220" s="126"/>
    </row>
    <row r="221" spans="1:1">
      <c r="A221" s="126"/>
    </row>
    <row r="222" spans="1:1">
      <c r="A222" s="126"/>
    </row>
    <row r="223" spans="1:1">
      <c r="A223" s="126"/>
    </row>
    <row r="224" spans="1:1">
      <c r="A224" s="126"/>
    </row>
    <row r="225" spans="1:1">
      <c r="A225" s="126"/>
    </row>
    <row r="226" spans="1:1">
      <c r="A226" s="126"/>
    </row>
    <row r="227" spans="1:1">
      <c r="A227" s="126"/>
    </row>
    <row r="228" spans="1:1">
      <c r="A228" s="126"/>
    </row>
    <row r="229" spans="1:1">
      <c r="A229" s="126"/>
    </row>
    <row r="230" spans="1:1">
      <c r="A230" s="126"/>
    </row>
    <row r="231" spans="1:1">
      <c r="A231" s="126"/>
    </row>
    <row r="232" spans="1:1">
      <c r="A232" s="126"/>
    </row>
    <row r="233" spans="1:1">
      <c r="A233" s="126"/>
    </row>
    <row r="234" spans="1:1">
      <c r="A234" s="126"/>
    </row>
    <row r="235" spans="1:1">
      <c r="A235" s="126"/>
    </row>
    <row r="236" spans="1:1">
      <c r="A236" s="126"/>
    </row>
    <row r="237" spans="1:1">
      <c r="A237" s="126"/>
    </row>
    <row r="238" spans="1:1">
      <c r="A238" s="126"/>
    </row>
    <row r="239" spans="1:1">
      <c r="A239" s="126"/>
    </row>
    <row r="240" spans="1:1">
      <c r="A240" s="126"/>
    </row>
    <row r="241" spans="1:1">
      <c r="A241" s="126"/>
    </row>
    <row r="242" spans="1:1">
      <c r="A242" s="126"/>
    </row>
    <row r="243" spans="1:1">
      <c r="A243" s="126"/>
    </row>
    <row r="244" spans="1:1">
      <c r="A244" s="126"/>
    </row>
    <row r="245" spans="1:1">
      <c r="A245" s="126"/>
    </row>
    <row r="246" spans="1:1">
      <c r="A246" s="126"/>
    </row>
    <row r="247" spans="1:1">
      <c r="A247" s="126"/>
    </row>
    <row r="248" spans="1:1">
      <c r="A248" s="126"/>
    </row>
    <row r="249" spans="1:1">
      <c r="A249" s="126"/>
    </row>
    <row r="250" spans="1:1">
      <c r="A250" s="126"/>
    </row>
    <row r="251" spans="1:1">
      <c r="A251" s="126"/>
    </row>
    <row r="252" spans="1:1">
      <c r="A252" s="126"/>
    </row>
    <row r="253" spans="1:1">
      <c r="A253" s="126"/>
    </row>
    <row r="254" spans="1:1">
      <c r="A254" s="126"/>
    </row>
    <row r="255" spans="1:1">
      <c r="A255" s="126"/>
    </row>
    <row r="256" spans="1:1">
      <c r="A256" s="126"/>
    </row>
    <row r="257" spans="1:1">
      <c r="A257" s="126"/>
    </row>
    <row r="258" spans="1:1">
      <c r="A258" s="126"/>
    </row>
    <row r="259" spans="1:1">
      <c r="A259" s="126"/>
    </row>
    <row r="260" spans="1:1">
      <c r="A260" s="126"/>
    </row>
    <row r="261" spans="1:1">
      <c r="A261" s="126"/>
    </row>
    <row r="262" spans="1:1">
      <c r="A262" s="126"/>
    </row>
    <row r="263" spans="1:1">
      <c r="A263" s="126"/>
    </row>
    <row r="264" spans="1:1">
      <c r="A264" s="126"/>
    </row>
    <row r="265" spans="1:1">
      <c r="A265" s="126"/>
    </row>
    <row r="266" spans="1:1">
      <c r="A266" s="126"/>
    </row>
    <row r="267" spans="1:1">
      <c r="A267" s="126"/>
    </row>
    <row r="268" spans="1:1">
      <c r="A268" s="126"/>
    </row>
    <row r="269" spans="1:1">
      <c r="A269" s="126"/>
    </row>
    <row r="270" spans="1:1">
      <c r="A270" s="126"/>
    </row>
    <row r="271" spans="1:1">
      <c r="A271" s="126"/>
    </row>
    <row r="272" spans="1:1">
      <c r="A272" s="126"/>
    </row>
    <row r="273" spans="1:1">
      <c r="A273" s="126"/>
    </row>
    <row r="274" spans="1:1">
      <c r="A274" s="126"/>
    </row>
    <row r="275" spans="1:1">
      <c r="A275" s="126"/>
    </row>
    <row r="276" spans="1:1">
      <c r="A276" s="126"/>
    </row>
    <row r="277" spans="1:1">
      <c r="A277" s="126"/>
    </row>
    <row r="278" spans="1:1">
      <c r="A278" s="126"/>
    </row>
    <row r="279" spans="1:1">
      <c r="A279" s="126"/>
    </row>
    <row r="280" spans="1:1">
      <c r="A280" s="126"/>
    </row>
    <row r="281" spans="1:1">
      <c r="A281" s="126"/>
    </row>
    <row r="282" spans="1:1">
      <c r="A282" s="126"/>
    </row>
    <row r="283" spans="1:1">
      <c r="A283" s="126"/>
    </row>
    <row r="284" spans="1:1">
      <c r="A284" s="126"/>
    </row>
    <row r="285" spans="1:1">
      <c r="A285" s="126"/>
    </row>
    <row r="286" spans="1:1">
      <c r="A286" s="126"/>
    </row>
    <row r="287" spans="1:1">
      <c r="A287" s="126"/>
    </row>
    <row r="288" spans="1:1">
      <c r="A288" s="126"/>
    </row>
    <row r="289" spans="1:1">
      <c r="A289" s="126"/>
    </row>
    <row r="290" spans="1:1">
      <c r="A290" s="126"/>
    </row>
    <row r="291" spans="1:1">
      <c r="A291" s="126"/>
    </row>
    <row r="292" spans="1:1">
      <c r="A292" s="126"/>
    </row>
    <row r="293" spans="1:1">
      <c r="A293" s="126"/>
    </row>
    <row r="294" spans="1:1">
      <c r="A294" s="126"/>
    </row>
    <row r="295" spans="1:1">
      <c r="A295" s="126"/>
    </row>
    <row r="296" spans="1:1">
      <c r="A296" s="126"/>
    </row>
    <row r="297" spans="1:1">
      <c r="A297" s="126"/>
    </row>
    <row r="298" spans="1:1">
      <c r="A298" s="126"/>
    </row>
    <row r="299" spans="1:1">
      <c r="A299" s="126"/>
    </row>
    <row r="300" spans="1:1">
      <c r="A300" s="126"/>
    </row>
    <row r="301" spans="1:1">
      <c r="A301" s="126"/>
    </row>
    <row r="302" spans="1:1">
      <c r="A302" s="126"/>
    </row>
    <row r="303" spans="1:1">
      <c r="A303" s="126"/>
    </row>
    <row r="304" spans="1:1">
      <c r="A304" s="126"/>
    </row>
    <row r="305" spans="1:1">
      <c r="A305" s="126"/>
    </row>
    <row r="306" spans="1:1">
      <c r="A306" s="126"/>
    </row>
    <row r="307" spans="1:1">
      <c r="A307" s="126"/>
    </row>
    <row r="308" spans="1:1">
      <c r="A308" s="126"/>
    </row>
    <row r="309" spans="1:1">
      <c r="A309" s="126"/>
    </row>
    <row r="310" spans="1:1">
      <c r="A310" s="126"/>
    </row>
    <row r="311" spans="1:1">
      <c r="A311" s="126"/>
    </row>
    <row r="312" spans="1:1">
      <c r="A312" s="126"/>
    </row>
    <row r="313" spans="1:1">
      <c r="A313" s="126"/>
    </row>
    <row r="314" spans="1:1">
      <c r="A314" s="126"/>
    </row>
    <row r="315" spans="1:1">
      <c r="A315" s="126"/>
    </row>
    <row r="316" spans="1:1">
      <c r="A316" s="126"/>
    </row>
    <row r="317" spans="1:1">
      <c r="A317" s="126"/>
    </row>
    <row r="318" spans="1:1">
      <c r="A318" s="126"/>
    </row>
    <row r="319" spans="1:1">
      <c r="A319" s="126"/>
    </row>
    <row r="320" spans="1:1">
      <c r="A320" s="126"/>
    </row>
    <row r="321" spans="1:1">
      <c r="A321" s="126"/>
    </row>
    <row r="322" spans="1:1">
      <c r="A322" s="126"/>
    </row>
    <row r="323" spans="1:1">
      <c r="A323" s="126"/>
    </row>
    <row r="324" spans="1:1">
      <c r="A324" s="126"/>
    </row>
    <row r="325" spans="1:1">
      <c r="A325" s="126"/>
    </row>
    <row r="326" spans="1:1">
      <c r="A326" s="126"/>
    </row>
    <row r="327" spans="1:1">
      <c r="A327" s="126"/>
    </row>
    <row r="328" spans="1:1">
      <c r="A328" s="126"/>
    </row>
    <row r="329" spans="1:1">
      <c r="A329" s="126"/>
    </row>
    <row r="330" spans="1:1">
      <c r="A330" s="126"/>
    </row>
    <row r="331" spans="1:1">
      <c r="A331" s="126"/>
    </row>
    <row r="332" spans="1:1">
      <c r="A332" s="126"/>
    </row>
    <row r="333" spans="1:1">
      <c r="A333" s="126"/>
    </row>
    <row r="334" spans="1:1">
      <c r="A334" s="126"/>
    </row>
    <row r="335" spans="1:1">
      <c r="A335" s="126"/>
    </row>
    <row r="336" spans="1:1">
      <c r="A336" s="126"/>
    </row>
    <row r="337" spans="1:1">
      <c r="A337" s="126"/>
    </row>
    <row r="338" spans="1:1">
      <c r="A338" s="126"/>
    </row>
    <row r="339" spans="1:1">
      <c r="A339" s="126"/>
    </row>
    <row r="340" spans="1:1">
      <c r="A340" s="126"/>
    </row>
    <row r="341" spans="1:1">
      <c r="A341" s="126"/>
    </row>
    <row r="342" spans="1:1">
      <c r="A342" s="126"/>
    </row>
    <row r="343" spans="1:1">
      <c r="A343" s="126"/>
    </row>
    <row r="344" spans="1:1">
      <c r="A344" s="126"/>
    </row>
    <row r="345" spans="1:1">
      <c r="A345" s="126"/>
    </row>
    <row r="346" spans="1:1">
      <c r="A346" s="126"/>
    </row>
    <row r="347" spans="1:1">
      <c r="A347" s="126"/>
    </row>
    <row r="348" spans="1:1">
      <c r="A348" s="126"/>
    </row>
    <row r="349" spans="1:1">
      <c r="A349" s="126"/>
    </row>
    <row r="350" spans="1:1">
      <c r="A350" s="126"/>
    </row>
    <row r="351" spans="1:1">
      <c r="A351" s="126"/>
    </row>
    <row r="352" spans="1:1">
      <c r="A352" s="126"/>
    </row>
    <row r="353" spans="1:1">
      <c r="A353" s="126"/>
    </row>
    <row r="354" spans="1:1">
      <c r="A354" s="126"/>
    </row>
    <row r="355" spans="1:1">
      <c r="A355" s="126"/>
    </row>
    <row r="356" spans="1:1">
      <c r="A356" s="126"/>
    </row>
    <row r="357" spans="1:1">
      <c r="A357" s="126"/>
    </row>
    <row r="358" spans="1:1">
      <c r="A358" s="126"/>
    </row>
    <row r="359" spans="1:1">
      <c r="A359" s="126"/>
    </row>
    <row r="360" spans="1:1">
      <c r="A360" s="126"/>
    </row>
    <row r="361" spans="1:1">
      <c r="A361" s="126"/>
    </row>
    <row r="362" spans="1:1">
      <c r="A362" s="126"/>
    </row>
    <row r="363" spans="1:1">
      <c r="A363" s="126"/>
    </row>
    <row r="364" spans="1:1">
      <c r="A364" s="126"/>
    </row>
    <row r="365" spans="1:1">
      <c r="A365" s="126"/>
    </row>
    <row r="366" spans="1:1">
      <c r="A366" s="126"/>
    </row>
    <row r="367" spans="1:1">
      <c r="A367" s="126"/>
    </row>
    <row r="368" spans="1:1">
      <c r="A368" s="126"/>
    </row>
    <row r="369" spans="1:1">
      <c r="A369" s="126"/>
    </row>
    <row r="370" spans="1:1">
      <c r="A370" s="126"/>
    </row>
    <row r="371" spans="1:1">
      <c r="A371" s="126"/>
    </row>
    <row r="372" spans="1:1">
      <c r="A372" s="126"/>
    </row>
    <row r="373" spans="1:1">
      <c r="A373" s="126"/>
    </row>
    <row r="374" spans="1:1">
      <c r="A374" s="126"/>
    </row>
    <row r="375" spans="1:1">
      <c r="A375" s="126"/>
    </row>
    <row r="376" spans="1:1">
      <c r="A376" s="126"/>
    </row>
    <row r="377" spans="1:1">
      <c r="A377" s="126"/>
    </row>
    <row r="378" spans="1:1">
      <c r="A378" s="126"/>
    </row>
    <row r="379" spans="1:1">
      <c r="A379" s="126"/>
    </row>
    <row r="380" spans="1:1">
      <c r="A380" s="126"/>
    </row>
    <row r="381" spans="1:1">
      <c r="A381" s="126"/>
    </row>
    <row r="382" spans="1:1">
      <c r="A382" s="126"/>
    </row>
    <row r="383" spans="1:1">
      <c r="A383" s="126"/>
    </row>
    <row r="384" spans="1:1">
      <c r="A384" s="126"/>
    </row>
    <row r="385" spans="1:1">
      <c r="A385" s="126"/>
    </row>
    <row r="386" spans="1:1">
      <c r="A386" s="126"/>
    </row>
    <row r="387" spans="1:1">
      <c r="A387" s="126"/>
    </row>
    <row r="388" spans="1:1">
      <c r="A388" s="126"/>
    </row>
    <row r="389" spans="1:1">
      <c r="A389" s="126"/>
    </row>
    <row r="390" spans="1:1">
      <c r="A390" s="126"/>
    </row>
    <row r="391" spans="1:1">
      <c r="A391" s="126"/>
    </row>
    <row r="392" spans="1:1">
      <c r="A392" s="126"/>
    </row>
    <row r="393" spans="1:1">
      <c r="A393" s="126"/>
    </row>
    <row r="394" spans="1:1">
      <c r="A394" s="126"/>
    </row>
    <row r="395" spans="1:1">
      <c r="A395" s="126"/>
    </row>
    <row r="396" spans="1:1">
      <c r="A396" s="126"/>
    </row>
    <row r="397" spans="1:1">
      <c r="A397" s="126"/>
    </row>
    <row r="398" spans="1:1">
      <c r="A398" s="126"/>
    </row>
    <row r="399" spans="1:1">
      <c r="A399" s="126"/>
    </row>
    <row r="400" spans="1:1">
      <c r="A400" s="126"/>
    </row>
    <row r="401" spans="1:1">
      <c r="A401" s="126"/>
    </row>
    <row r="402" spans="1:1">
      <c r="A402" s="126"/>
    </row>
    <row r="403" spans="1:1">
      <c r="A403" s="126"/>
    </row>
    <row r="404" spans="1:1">
      <c r="A404" s="126"/>
    </row>
    <row r="405" spans="1:1">
      <c r="A405" s="126"/>
    </row>
    <row r="406" spans="1:1">
      <c r="A406" s="126"/>
    </row>
    <row r="407" spans="1:1">
      <c r="A407" s="126"/>
    </row>
    <row r="408" spans="1:1">
      <c r="A408" s="126"/>
    </row>
    <row r="409" spans="1:1">
      <c r="A409" s="126"/>
    </row>
    <row r="410" spans="1:1">
      <c r="A410" s="126"/>
    </row>
    <row r="411" spans="1:1">
      <c r="A411" s="126"/>
    </row>
    <row r="412" spans="1:1">
      <c r="A412" s="126"/>
    </row>
    <row r="413" spans="1:1">
      <c r="A413" s="126"/>
    </row>
    <row r="414" spans="1:1">
      <c r="A414" s="126"/>
    </row>
    <row r="415" spans="1:1">
      <c r="A415" s="126"/>
    </row>
    <row r="416" spans="1:1">
      <c r="A416" s="126"/>
    </row>
    <row r="417" spans="1:1">
      <c r="A417" s="126"/>
    </row>
    <row r="418" spans="1:1">
      <c r="A418" s="126"/>
    </row>
    <row r="419" spans="1:1">
      <c r="A419" s="126"/>
    </row>
    <row r="420" spans="1:1">
      <c r="A420" s="126"/>
    </row>
    <row r="421" spans="1:1">
      <c r="A421" s="126"/>
    </row>
    <row r="422" spans="1:1">
      <c r="A422" s="126"/>
    </row>
    <row r="423" spans="1:1">
      <c r="A423" s="126"/>
    </row>
    <row r="424" spans="1:1">
      <c r="A424" s="126"/>
    </row>
    <row r="425" spans="1:1">
      <c r="A425" s="126"/>
    </row>
    <row r="426" spans="1:1">
      <c r="A426" s="126"/>
    </row>
    <row r="427" spans="1:1">
      <c r="A427" s="126"/>
    </row>
    <row r="428" spans="1:1">
      <c r="A428" s="126"/>
    </row>
    <row r="429" spans="1:1">
      <c r="A429" s="126"/>
    </row>
    <row r="430" spans="1:1">
      <c r="A430" s="126"/>
    </row>
    <row r="431" spans="1:1">
      <c r="A431" s="126"/>
    </row>
    <row r="432" spans="1:1">
      <c r="A432" s="126"/>
    </row>
    <row r="433" spans="1:1">
      <c r="A433" s="126"/>
    </row>
    <row r="434" spans="1:1">
      <c r="A434" s="126"/>
    </row>
    <row r="435" spans="1:1">
      <c r="A435" s="126"/>
    </row>
    <row r="436" spans="1:1">
      <c r="A436" s="126"/>
    </row>
    <row r="437" spans="1:1">
      <c r="A437" s="126"/>
    </row>
    <row r="438" spans="1:1">
      <c r="A438" s="126"/>
    </row>
    <row r="439" spans="1:1">
      <c r="A439" s="126"/>
    </row>
    <row r="440" spans="1:1">
      <c r="A440" s="126"/>
    </row>
    <row r="441" spans="1:1">
      <c r="A441" s="126"/>
    </row>
    <row r="442" spans="1:1">
      <c r="A442" s="126"/>
    </row>
    <row r="443" spans="1:1">
      <c r="A443" s="126"/>
    </row>
    <row r="444" spans="1:1">
      <c r="A444" s="126"/>
    </row>
    <row r="445" spans="1:1">
      <c r="A445" s="126"/>
    </row>
    <row r="446" spans="1:1">
      <c r="A446" s="126"/>
    </row>
    <row r="447" spans="1:1">
      <c r="A447" s="126"/>
    </row>
    <row r="448" spans="1:1">
      <c r="A448" s="126"/>
    </row>
    <row r="449" spans="1:1">
      <c r="A449" s="126"/>
    </row>
    <row r="450" spans="1:1">
      <c r="A450" s="126"/>
    </row>
    <row r="451" spans="1:1">
      <c r="A451" s="126"/>
    </row>
    <row r="452" spans="1:1">
      <c r="A452" s="126"/>
    </row>
    <row r="453" spans="1:1">
      <c r="A453" s="126"/>
    </row>
    <row r="454" spans="1:1">
      <c r="A454" s="126"/>
    </row>
    <row r="455" spans="1:1">
      <c r="A455" s="126"/>
    </row>
    <row r="456" spans="1:1">
      <c r="A456" s="126"/>
    </row>
    <row r="457" spans="1:1">
      <c r="A457" s="126"/>
    </row>
    <row r="458" spans="1:1">
      <c r="A458" s="126"/>
    </row>
    <row r="459" spans="1:1">
      <c r="A459" s="126"/>
    </row>
    <row r="460" spans="1:1">
      <c r="A460" s="126"/>
    </row>
    <row r="461" spans="1:1">
      <c r="A461" s="126"/>
    </row>
    <row r="462" spans="1:1">
      <c r="A462" s="126"/>
    </row>
    <row r="463" spans="1:1">
      <c r="A463" s="126"/>
    </row>
    <row r="464" spans="1:1">
      <c r="A464" s="126"/>
    </row>
    <row r="465" spans="1:1">
      <c r="A465" s="126"/>
    </row>
    <row r="466" spans="1:1">
      <c r="A466" s="126"/>
    </row>
    <row r="467" spans="1:1">
      <c r="A467" s="126"/>
    </row>
    <row r="468" spans="1:1">
      <c r="A468" s="126"/>
    </row>
    <row r="469" spans="1:1">
      <c r="A469" s="126"/>
    </row>
    <row r="470" spans="1:1">
      <c r="A470" s="126"/>
    </row>
    <row r="471" spans="1:1">
      <c r="A471" s="126"/>
    </row>
    <row r="472" spans="1:1">
      <c r="A472" s="126"/>
    </row>
    <row r="473" spans="1:1">
      <c r="A473" s="126"/>
    </row>
    <row r="474" spans="1:1">
      <c r="A474" s="126"/>
    </row>
    <row r="475" spans="1:1">
      <c r="A475" s="126"/>
    </row>
    <row r="476" spans="1:1">
      <c r="A476" s="126"/>
    </row>
    <row r="477" spans="1:1">
      <c r="A477" s="126"/>
    </row>
    <row r="478" spans="1:1">
      <c r="A478" s="126"/>
    </row>
    <row r="479" spans="1:1">
      <c r="A479" s="126"/>
    </row>
    <row r="480" spans="1:1">
      <c r="A480" s="126"/>
    </row>
    <row r="481" spans="1:1">
      <c r="A481" s="126"/>
    </row>
    <row r="482" spans="1:1">
      <c r="A482" s="126"/>
    </row>
    <row r="483" spans="1:1">
      <c r="A483" s="126"/>
    </row>
    <row r="484" spans="1:1">
      <c r="A484" s="126"/>
    </row>
    <row r="485" spans="1:1">
      <c r="A485" s="126"/>
    </row>
    <row r="486" spans="1:1">
      <c r="A486" s="126"/>
    </row>
    <row r="487" spans="1:1">
      <c r="A487" s="126"/>
    </row>
    <row r="488" spans="1:1">
      <c r="A488" s="126"/>
    </row>
    <row r="489" spans="1:1">
      <c r="A489" s="126"/>
    </row>
    <row r="490" spans="1:1">
      <c r="A490" s="126"/>
    </row>
    <row r="491" spans="1:1">
      <c r="A491" s="126"/>
    </row>
    <row r="492" spans="1:1">
      <c r="A492" s="126"/>
    </row>
    <row r="493" spans="1:1">
      <c r="A493" s="126"/>
    </row>
    <row r="494" spans="1:1">
      <c r="A494" s="126"/>
    </row>
    <row r="495" spans="1:1">
      <c r="A495" s="126"/>
    </row>
    <row r="496" spans="1:1">
      <c r="A496" s="126"/>
    </row>
    <row r="497" spans="1:1">
      <c r="A497" s="126"/>
    </row>
    <row r="498" spans="1:1">
      <c r="A498" s="126"/>
    </row>
    <row r="499" spans="1:1">
      <c r="A499" s="126"/>
    </row>
    <row r="500" spans="1:1">
      <c r="A500" s="126"/>
    </row>
    <row r="501" spans="1:1">
      <c r="A501" s="126"/>
    </row>
    <row r="502" spans="1:1">
      <c r="A502" s="126"/>
    </row>
    <row r="503" spans="1:1">
      <c r="A503" s="126"/>
    </row>
    <row r="504" spans="1:1">
      <c r="A504" s="126"/>
    </row>
    <row r="505" spans="1:1">
      <c r="A505" s="126"/>
    </row>
    <row r="506" spans="1:1">
      <c r="A506" s="126"/>
    </row>
    <row r="507" spans="1:1">
      <c r="A507" s="126"/>
    </row>
    <row r="508" spans="1:1">
      <c r="A508" s="126"/>
    </row>
    <row r="509" spans="1:1">
      <c r="A509" s="126"/>
    </row>
    <row r="510" spans="1:1">
      <c r="A510" s="126"/>
    </row>
    <row r="511" spans="1:1">
      <c r="A511" s="126"/>
    </row>
    <row r="512" spans="1:1">
      <c r="A512" s="126"/>
    </row>
    <row r="513" spans="1:1">
      <c r="A513" s="126"/>
    </row>
    <row r="514" spans="1:1">
      <c r="A514" s="126"/>
    </row>
    <row r="515" spans="1:1">
      <c r="A515" s="126"/>
    </row>
    <row r="516" spans="1:1">
      <c r="A516" s="126"/>
    </row>
    <row r="517" spans="1:1">
      <c r="A517" s="126"/>
    </row>
    <row r="518" spans="1:1">
      <c r="A518" s="126"/>
    </row>
    <row r="519" spans="1:1">
      <c r="A519" s="126"/>
    </row>
    <row r="520" spans="1:1">
      <c r="A520" s="126"/>
    </row>
    <row r="521" spans="1:1">
      <c r="A521" s="126"/>
    </row>
    <row r="522" spans="1:1">
      <c r="A522" s="126"/>
    </row>
    <row r="523" spans="1:1">
      <c r="A523" s="126"/>
    </row>
    <row r="524" spans="1:1">
      <c r="A524" s="126"/>
    </row>
    <row r="525" spans="1:1">
      <c r="A525" s="126"/>
    </row>
    <row r="526" spans="1:1">
      <c r="A526" s="126"/>
    </row>
    <row r="527" spans="1:1">
      <c r="A527" s="126"/>
    </row>
    <row r="528" spans="1:1">
      <c r="A528" s="126"/>
    </row>
    <row r="529" spans="1:1">
      <c r="A529" s="126"/>
    </row>
    <row r="530" spans="1:1">
      <c r="A530" s="126"/>
    </row>
    <row r="531" spans="1:1">
      <c r="A531" s="126"/>
    </row>
    <row r="532" spans="1:1">
      <c r="A532" s="126"/>
    </row>
    <row r="533" spans="1:1">
      <c r="A533" s="126"/>
    </row>
    <row r="534" spans="1:1">
      <c r="A534" s="126"/>
    </row>
    <row r="535" spans="1:1">
      <c r="A535" s="126"/>
    </row>
    <row r="536" spans="1:1">
      <c r="A536" s="126"/>
    </row>
    <row r="537" spans="1:1">
      <c r="A537" s="126"/>
    </row>
    <row r="538" spans="1:1">
      <c r="A538" s="126"/>
    </row>
    <row r="539" spans="1:1">
      <c r="A539" s="126"/>
    </row>
    <row r="540" spans="1:1">
      <c r="A540" s="126"/>
    </row>
    <row r="541" spans="1:1">
      <c r="A541" s="126"/>
    </row>
    <row r="542" spans="1:1">
      <c r="A542" s="126"/>
    </row>
    <row r="543" spans="1:1">
      <c r="A543" s="126"/>
    </row>
    <row r="544" spans="1:1">
      <c r="A544" s="126"/>
    </row>
    <row r="545" spans="1:1">
      <c r="A545" s="126"/>
    </row>
    <row r="546" spans="1:1">
      <c r="A546" s="126"/>
    </row>
    <row r="547" spans="1:1">
      <c r="A547" s="126"/>
    </row>
    <row r="548" spans="1:1">
      <c r="A548" s="126"/>
    </row>
    <row r="549" spans="1:1">
      <c r="A549" s="126"/>
    </row>
    <row r="550" spans="1:1">
      <c r="A550" s="126"/>
    </row>
    <row r="551" spans="1:1">
      <c r="A551" s="126"/>
    </row>
    <row r="552" spans="1:1">
      <c r="A552" s="126"/>
    </row>
    <row r="553" spans="1:1">
      <c r="A553" s="126"/>
    </row>
    <row r="554" spans="1:1">
      <c r="A554" s="126"/>
    </row>
    <row r="555" spans="1:1">
      <c r="A555" s="126"/>
    </row>
    <row r="556" spans="1:1">
      <c r="A556" s="126"/>
    </row>
    <row r="557" spans="1:1">
      <c r="A557" s="126"/>
    </row>
    <row r="558" spans="1:1">
      <c r="A558" s="126"/>
    </row>
    <row r="559" spans="1:1">
      <c r="A559" s="126"/>
    </row>
    <row r="560" spans="1:1">
      <c r="A560" s="126"/>
    </row>
    <row r="561" spans="1:1">
      <c r="A561" s="126"/>
    </row>
    <row r="562" spans="1:1">
      <c r="A562" s="126"/>
    </row>
    <row r="563" spans="1:1">
      <c r="A563" s="126"/>
    </row>
    <row r="564" spans="1:1">
      <c r="A564" s="126"/>
    </row>
    <row r="565" spans="1:1">
      <c r="A565" s="126"/>
    </row>
    <row r="566" spans="1:1">
      <c r="A566" s="126"/>
    </row>
    <row r="567" spans="1:1">
      <c r="A567" s="126"/>
    </row>
    <row r="568" spans="1:1">
      <c r="A568" s="126"/>
    </row>
    <row r="569" spans="1:1">
      <c r="A569" s="126"/>
    </row>
    <row r="570" spans="1:1">
      <c r="A570" s="126"/>
    </row>
    <row r="571" spans="1:1">
      <c r="A571" s="126"/>
    </row>
    <row r="572" spans="1:1">
      <c r="A572" s="126"/>
    </row>
    <row r="573" spans="1:1">
      <c r="A573" s="126"/>
    </row>
    <row r="574" spans="1:1">
      <c r="A574" s="126"/>
    </row>
    <row r="575" spans="1:1">
      <c r="A575" s="126"/>
    </row>
    <row r="576" spans="1:1">
      <c r="A576" s="126"/>
    </row>
    <row r="577" spans="1:1">
      <c r="A577" s="126"/>
    </row>
    <row r="578" spans="1:1">
      <c r="A578" s="126"/>
    </row>
    <row r="579" spans="1:1">
      <c r="A579" s="126"/>
    </row>
    <row r="580" spans="1:1">
      <c r="A580" s="126"/>
    </row>
    <row r="581" spans="1:1">
      <c r="A581" s="126"/>
    </row>
    <row r="582" spans="1:1">
      <c r="A582" s="126"/>
    </row>
    <row r="583" spans="1:1">
      <c r="A583" s="126"/>
    </row>
    <row r="584" spans="1:1">
      <c r="A584" s="126"/>
    </row>
    <row r="585" spans="1:1">
      <c r="A585" s="126"/>
    </row>
    <row r="586" spans="1:1">
      <c r="A586" s="126"/>
    </row>
    <row r="587" spans="1:1">
      <c r="A587" s="126"/>
    </row>
    <row r="588" spans="1:1">
      <c r="A588" s="126"/>
    </row>
    <row r="589" spans="1:1">
      <c r="A589" s="126"/>
    </row>
    <row r="590" spans="1:1">
      <c r="A590" s="126"/>
    </row>
    <row r="591" spans="1:1">
      <c r="A591" s="126"/>
    </row>
    <row r="592" spans="1:1">
      <c r="A592" s="126"/>
    </row>
    <row r="593" spans="1:1">
      <c r="A593" s="126"/>
    </row>
    <row r="594" spans="1:1">
      <c r="A594" s="126"/>
    </row>
    <row r="595" spans="1:1">
      <c r="A595" s="126"/>
    </row>
    <row r="596" spans="1:1">
      <c r="A596" s="126"/>
    </row>
    <row r="597" spans="1:1">
      <c r="A597" s="126"/>
    </row>
    <row r="598" spans="1:1">
      <c r="A598" s="126"/>
    </row>
    <row r="599" spans="1:1">
      <c r="A599" s="126"/>
    </row>
    <row r="600" spans="1:1">
      <c r="A600" s="126"/>
    </row>
    <row r="601" spans="1:1">
      <c r="A601" s="126"/>
    </row>
    <row r="602" spans="1:1">
      <c r="A602" s="126"/>
    </row>
    <row r="603" spans="1:1">
      <c r="A603" s="126"/>
    </row>
    <row r="604" spans="1:1">
      <c r="A604" s="126"/>
    </row>
    <row r="605" spans="1:1">
      <c r="A605" s="126"/>
    </row>
    <row r="606" spans="1:1">
      <c r="A606" s="126"/>
    </row>
    <row r="607" spans="1:1">
      <c r="A607" s="126"/>
    </row>
    <row r="608" spans="1:1">
      <c r="A608" s="126"/>
    </row>
    <row r="609" spans="1:1">
      <c r="A609" s="126"/>
    </row>
    <row r="610" spans="1:1">
      <c r="A610" s="126"/>
    </row>
    <row r="611" spans="1:1">
      <c r="A611" s="126"/>
    </row>
    <row r="612" spans="1:1">
      <c r="A612" s="126"/>
    </row>
    <row r="613" spans="1:1">
      <c r="A613" s="126"/>
    </row>
    <row r="614" spans="1:1">
      <c r="A614" s="126"/>
    </row>
    <row r="615" spans="1:1">
      <c r="A615" s="126"/>
    </row>
    <row r="616" spans="1:1">
      <c r="A616" s="126"/>
    </row>
    <row r="617" spans="1:1">
      <c r="A617" s="126"/>
    </row>
    <row r="618" spans="1:1">
      <c r="A618" s="126"/>
    </row>
    <row r="619" spans="1:1">
      <c r="A619" s="126"/>
    </row>
    <row r="620" spans="1:1">
      <c r="A620" s="126"/>
    </row>
    <row r="621" spans="1:1">
      <c r="A621" s="126"/>
    </row>
    <row r="622" spans="1:1">
      <c r="A622" s="126"/>
    </row>
    <row r="623" spans="1:1">
      <c r="A623" s="126"/>
    </row>
    <row r="624" spans="1:1">
      <c r="A624" s="126"/>
    </row>
    <row r="625" spans="1:1">
      <c r="A625" s="126"/>
    </row>
    <row r="626" spans="1:1">
      <c r="A626" s="126"/>
    </row>
    <row r="627" spans="1:1">
      <c r="A627" s="126"/>
    </row>
    <row r="628" spans="1:1">
      <c r="A628" s="126"/>
    </row>
    <row r="629" spans="1:1">
      <c r="A629" s="126"/>
    </row>
    <row r="630" spans="1:1">
      <c r="A630" s="126"/>
    </row>
    <row r="631" spans="1:1">
      <c r="A631" s="126"/>
    </row>
    <row r="632" spans="1:1">
      <c r="A632" s="126"/>
    </row>
    <row r="633" spans="1:1">
      <c r="A633" s="126"/>
    </row>
    <row r="634" spans="1:1">
      <c r="A634" s="126"/>
    </row>
    <row r="635" spans="1:1">
      <c r="A635" s="126"/>
    </row>
    <row r="636" spans="1:1">
      <c r="A636" s="126"/>
    </row>
    <row r="637" spans="1:1">
      <c r="A637" s="126"/>
    </row>
    <row r="638" spans="1:1">
      <c r="A638" s="126"/>
    </row>
    <row r="639" spans="1:1">
      <c r="A639" s="126"/>
    </row>
    <row r="640" spans="1:1">
      <c r="A640" s="126"/>
    </row>
    <row r="641" spans="1:1">
      <c r="A641" s="126"/>
    </row>
    <row r="642" spans="1:1">
      <c r="A642" s="126"/>
    </row>
    <row r="643" spans="1:1">
      <c r="A643" s="126"/>
    </row>
    <row r="644" spans="1:1">
      <c r="A644" s="126"/>
    </row>
    <row r="645" spans="1:1">
      <c r="A645" s="126"/>
    </row>
    <row r="646" spans="1:1">
      <c r="A646" s="126"/>
    </row>
    <row r="647" spans="1:1">
      <c r="A647" s="126"/>
    </row>
    <row r="648" spans="1:1">
      <c r="A648" s="126"/>
    </row>
    <row r="649" spans="1:1">
      <c r="A649" s="126"/>
    </row>
    <row r="650" spans="1:1">
      <c r="A650" s="126"/>
    </row>
    <row r="651" spans="1:1">
      <c r="A651" s="126"/>
    </row>
    <row r="652" spans="1:1">
      <c r="A652" s="126"/>
    </row>
    <row r="653" spans="1:1">
      <c r="A653" s="126"/>
    </row>
    <row r="654" spans="1:1">
      <c r="A654" s="126"/>
    </row>
    <row r="655" spans="1:1">
      <c r="A655" s="126"/>
    </row>
    <row r="656" spans="1:1">
      <c r="A656" s="126"/>
    </row>
    <row r="657" spans="1:1">
      <c r="A657" s="126"/>
    </row>
    <row r="658" spans="1:1">
      <c r="A658" s="126"/>
    </row>
    <row r="659" spans="1:1">
      <c r="A659" s="126"/>
    </row>
    <row r="660" spans="1:1">
      <c r="A660" s="126"/>
    </row>
    <row r="661" spans="1:1">
      <c r="A661" s="126"/>
    </row>
    <row r="662" spans="1:1">
      <c r="A662" s="126"/>
    </row>
    <row r="663" spans="1:1">
      <c r="A663" s="126"/>
    </row>
    <row r="664" spans="1:1">
      <c r="A664" s="126"/>
    </row>
    <row r="665" spans="1:1">
      <c r="A665" s="126"/>
    </row>
    <row r="666" spans="1:1">
      <c r="A666" s="126"/>
    </row>
    <row r="667" spans="1:1">
      <c r="A667" s="126"/>
    </row>
    <row r="668" spans="1:1">
      <c r="A668" s="126"/>
    </row>
    <row r="669" spans="1:1">
      <c r="A669" s="126"/>
    </row>
    <row r="670" spans="1:1">
      <c r="A670" s="126"/>
    </row>
    <row r="671" spans="1:1">
      <c r="A671" s="126"/>
    </row>
    <row r="672" spans="1:1">
      <c r="A672" s="126"/>
    </row>
    <row r="673" spans="1:1">
      <c r="A673" s="126"/>
    </row>
    <row r="674" spans="1:1">
      <c r="A674" s="126"/>
    </row>
    <row r="675" spans="1:1">
      <c r="A675" s="126"/>
    </row>
    <row r="676" spans="1:1">
      <c r="A676" s="126"/>
    </row>
    <row r="677" spans="1:1">
      <c r="A677" s="126"/>
    </row>
    <row r="678" spans="1:1">
      <c r="A678" s="126"/>
    </row>
    <row r="679" spans="1:1">
      <c r="A679" s="126"/>
    </row>
    <row r="680" spans="1:1">
      <c r="A680" s="126"/>
    </row>
    <row r="681" spans="1:1">
      <c r="A681" s="126"/>
    </row>
    <row r="682" spans="1:1">
      <c r="A682" s="126"/>
    </row>
    <row r="683" spans="1:1">
      <c r="A683" s="126"/>
    </row>
    <row r="684" spans="1:1">
      <c r="A684" s="126"/>
    </row>
    <row r="685" spans="1:1">
      <c r="A685" s="126"/>
    </row>
    <row r="686" spans="1:1">
      <c r="A686" s="126"/>
    </row>
    <row r="687" spans="1:1">
      <c r="A687" s="126"/>
    </row>
    <row r="688" spans="1:1">
      <c r="A688" s="126"/>
    </row>
    <row r="689" spans="1:1">
      <c r="A689" s="126"/>
    </row>
    <row r="690" spans="1:1">
      <c r="A690" s="126"/>
    </row>
    <row r="691" spans="1:1">
      <c r="A691" s="126"/>
    </row>
    <row r="692" spans="1:1">
      <c r="A692" s="126"/>
    </row>
    <row r="693" spans="1:1">
      <c r="A693" s="126"/>
    </row>
    <row r="694" spans="1:1">
      <c r="A694" s="126"/>
    </row>
    <row r="695" spans="1:1">
      <c r="A695" s="126"/>
    </row>
    <row r="696" spans="1:1">
      <c r="A696" s="126"/>
    </row>
    <row r="697" spans="1:1">
      <c r="A697" s="126"/>
    </row>
    <row r="698" spans="1:1">
      <c r="A698" s="126"/>
    </row>
    <row r="699" spans="1:1">
      <c r="A699" s="126"/>
    </row>
    <row r="700" spans="1:1">
      <c r="A700" s="126"/>
    </row>
    <row r="701" spans="1:1">
      <c r="A701" s="126"/>
    </row>
    <row r="702" spans="1:1">
      <c r="A702" s="126"/>
    </row>
    <row r="703" spans="1:1">
      <c r="A703" s="126"/>
    </row>
    <row r="704" spans="1:1">
      <c r="A704" s="126"/>
    </row>
    <row r="705" spans="1:1">
      <c r="A705" s="126"/>
    </row>
    <row r="706" spans="1:1">
      <c r="A706" s="126"/>
    </row>
    <row r="707" spans="1:1">
      <c r="A707" s="126"/>
    </row>
    <row r="708" spans="1:1">
      <c r="A708" s="126"/>
    </row>
    <row r="709" spans="1:1">
      <c r="A709" s="126"/>
    </row>
    <row r="710" spans="1:1">
      <c r="A710" s="126"/>
    </row>
    <row r="711" spans="1:1">
      <c r="A711" s="126"/>
    </row>
    <row r="712" spans="1:1">
      <c r="A712" s="126"/>
    </row>
    <row r="713" spans="1:1">
      <c r="A713" s="126"/>
    </row>
    <row r="714" spans="1:1">
      <c r="A714" s="126"/>
    </row>
    <row r="715" spans="1:1">
      <c r="A715" s="126"/>
    </row>
    <row r="716" spans="1:1">
      <c r="A716" s="126"/>
    </row>
    <row r="717" spans="1:1">
      <c r="A717" s="126"/>
    </row>
    <row r="718" spans="1:1">
      <c r="A718" s="126"/>
    </row>
    <row r="719" spans="1:1">
      <c r="A719" s="126"/>
    </row>
    <row r="720" spans="1:1">
      <c r="A720" s="126"/>
    </row>
    <row r="721" spans="1:1">
      <c r="A721" s="126"/>
    </row>
    <row r="722" spans="1:1">
      <c r="A722" s="126"/>
    </row>
    <row r="723" spans="1:1">
      <c r="A723" s="126"/>
    </row>
    <row r="724" spans="1:1">
      <c r="A724" s="126"/>
    </row>
    <row r="725" spans="1:1">
      <c r="A725" s="126"/>
    </row>
    <row r="726" spans="1:1">
      <c r="A726" s="126"/>
    </row>
    <row r="727" spans="1:1">
      <c r="A727" s="126"/>
    </row>
    <row r="728" spans="1:1">
      <c r="A728" s="126"/>
    </row>
    <row r="729" spans="1:1">
      <c r="A729" s="126"/>
    </row>
    <row r="730" spans="1:1">
      <c r="A730" s="126"/>
    </row>
    <row r="731" spans="1:1">
      <c r="A731" s="126"/>
    </row>
    <row r="732" spans="1:1">
      <c r="A732" s="126"/>
    </row>
    <row r="733" spans="1:1">
      <c r="A733" s="126"/>
    </row>
    <row r="734" spans="1:1">
      <c r="A734" s="126"/>
    </row>
    <row r="735" spans="1:1">
      <c r="A735" s="126"/>
    </row>
    <row r="736" spans="1:1">
      <c r="A736" s="126"/>
    </row>
    <row r="737" spans="1:1">
      <c r="A737" s="126"/>
    </row>
    <row r="738" spans="1:1">
      <c r="A738" s="126"/>
    </row>
    <row r="739" spans="1:1">
      <c r="A739" s="126"/>
    </row>
    <row r="740" spans="1:1">
      <c r="A740" s="126"/>
    </row>
    <row r="741" spans="1:1">
      <c r="A741" s="126"/>
    </row>
    <row r="742" spans="1:1">
      <c r="A742" s="126"/>
    </row>
    <row r="743" spans="1:1">
      <c r="A743" s="126"/>
    </row>
    <row r="744" spans="1:1">
      <c r="A744" s="126"/>
    </row>
    <row r="745" spans="1:1">
      <c r="A745" s="126"/>
    </row>
    <row r="746" spans="1:1">
      <c r="A746" s="126"/>
    </row>
    <row r="747" spans="1:1">
      <c r="A747" s="126"/>
    </row>
    <row r="748" spans="1:1">
      <c r="A748" s="126"/>
    </row>
    <row r="749" spans="1:1">
      <c r="A749" s="126"/>
    </row>
    <row r="750" spans="1:1">
      <c r="A750" s="126"/>
    </row>
    <row r="751" spans="1:1">
      <c r="A751" s="126"/>
    </row>
    <row r="752" spans="1:1">
      <c r="A752" s="126"/>
    </row>
    <row r="753" spans="1:1">
      <c r="A753" s="126"/>
    </row>
    <row r="754" spans="1:1">
      <c r="A754" s="126"/>
    </row>
    <row r="755" spans="1:1">
      <c r="A755" s="126"/>
    </row>
    <row r="756" spans="1:1">
      <c r="A756" s="126"/>
    </row>
    <row r="757" spans="1:1">
      <c r="A757" s="126"/>
    </row>
    <row r="758" spans="1:1">
      <c r="A758" s="126"/>
    </row>
    <row r="759" spans="1:1">
      <c r="A759" s="126"/>
    </row>
    <row r="760" spans="1:1">
      <c r="A760" s="126"/>
    </row>
    <row r="761" spans="1:1">
      <c r="A761" s="126"/>
    </row>
    <row r="762" spans="1:1">
      <c r="A762" s="126"/>
    </row>
    <row r="763" spans="1:1">
      <c r="A763" s="126"/>
    </row>
    <row r="764" spans="1:1">
      <c r="A764" s="126"/>
    </row>
    <row r="765" spans="1:1">
      <c r="A765" s="126"/>
    </row>
    <row r="766" spans="1:1">
      <c r="A766" s="126"/>
    </row>
    <row r="767" spans="1:1">
      <c r="A767" s="126"/>
    </row>
    <row r="768" spans="1:1">
      <c r="A768" s="126"/>
    </row>
    <row r="769" spans="1:1">
      <c r="A769" s="126"/>
    </row>
    <row r="770" spans="1:1">
      <c r="A770" s="126"/>
    </row>
    <row r="771" spans="1:1">
      <c r="A771" s="126"/>
    </row>
    <row r="772" spans="1:1">
      <c r="A772" s="126"/>
    </row>
    <row r="773" spans="1:1">
      <c r="A773" s="126"/>
    </row>
    <row r="774" spans="1:1">
      <c r="A774" s="126"/>
    </row>
    <row r="775" spans="1:1">
      <c r="A775" s="126"/>
    </row>
    <row r="776" spans="1:1">
      <c r="A776" s="126"/>
    </row>
    <row r="777" spans="1:1">
      <c r="A777" s="126"/>
    </row>
    <row r="778" spans="1:1">
      <c r="A778" s="126"/>
    </row>
    <row r="779" spans="1:1">
      <c r="A779" s="126"/>
    </row>
    <row r="780" spans="1:1">
      <c r="A780" s="126"/>
    </row>
    <row r="781" spans="1:1">
      <c r="A781" s="126"/>
    </row>
    <row r="782" spans="1:1">
      <c r="A782" s="126"/>
    </row>
    <row r="783" spans="1:1">
      <c r="A783" s="126"/>
    </row>
    <row r="784" spans="1:1">
      <c r="A784" s="126"/>
    </row>
    <row r="785" spans="1:1">
      <c r="A785" s="126"/>
    </row>
    <row r="786" spans="1:1">
      <c r="A786" s="126"/>
    </row>
    <row r="787" spans="1:1">
      <c r="A787" s="126"/>
    </row>
    <row r="788" spans="1:1">
      <c r="A788" s="126"/>
    </row>
    <row r="789" spans="1:1">
      <c r="A789" s="126"/>
    </row>
    <row r="790" spans="1:1">
      <c r="A790" s="126"/>
    </row>
    <row r="791" spans="1:1">
      <c r="A791" s="126"/>
    </row>
    <row r="792" spans="1:1">
      <c r="A792" s="126"/>
    </row>
    <row r="793" spans="1:1">
      <c r="A793" s="126"/>
    </row>
    <row r="794" spans="1:1">
      <c r="A794" s="126"/>
    </row>
    <row r="795" spans="1:1">
      <c r="A795" s="126"/>
    </row>
    <row r="796" spans="1:1">
      <c r="A796" s="126"/>
    </row>
    <row r="797" spans="1:1">
      <c r="A797" s="126"/>
    </row>
    <row r="798" spans="1:1">
      <c r="A798" s="126"/>
    </row>
    <row r="799" spans="1:1">
      <c r="A799" s="126"/>
    </row>
    <row r="800" spans="1:1">
      <c r="A800" s="126"/>
    </row>
    <row r="801" spans="1:1">
      <c r="A801" s="126"/>
    </row>
    <row r="802" spans="1:1">
      <c r="A802" s="126"/>
    </row>
    <row r="803" spans="1:1">
      <c r="A803" s="126"/>
    </row>
    <row r="804" spans="1:1">
      <c r="A804" s="126"/>
    </row>
    <row r="805" spans="1:1">
      <c r="A805" s="126"/>
    </row>
    <row r="806" spans="1:1">
      <c r="A806" s="126"/>
    </row>
    <row r="807" spans="1:1">
      <c r="A807" s="126"/>
    </row>
    <row r="808" spans="1:1">
      <c r="A808" s="126"/>
    </row>
    <row r="809" spans="1:1">
      <c r="A809" s="126"/>
    </row>
    <row r="810" spans="1:1">
      <c r="A810" s="126"/>
    </row>
    <row r="811" spans="1:1">
      <c r="A811" s="126"/>
    </row>
    <row r="812" spans="1:1">
      <c r="A812" s="126"/>
    </row>
    <row r="813" spans="1:1">
      <c r="A813" s="126"/>
    </row>
    <row r="814" spans="1:1">
      <c r="A814" s="126"/>
    </row>
    <row r="815" spans="1:1">
      <c r="A815" s="126"/>
    </row>
    <row r="816" spans="1:1">
      <c r="A816" s="126"/>
    </row>
    <row r="817" spans="1:1">
      <c r="A817" s="126"/>
    </row>
    <row r="818" spans="1:1">
      <c r="A818" s="126"/>
    </row>
    <row r="819" spans="1:1">
      <c r="A819" s="126"/>
    </row>
    <row r="820" spans="1:1">
      <c r="A820" s="126"/>
    </row>
    <row r="821" spans="1:1">
      <c r="A821" s="126"/>
    </row>
    <row r="822" spans="1:1">
      <c r="A822" s="126"/>
    </row>
    <row r="823" spans="1:1">
      <c r="A823" s="126"/>
    </row>
    <row r="824" spans="1:1">
      <c r="A824" s="126"/>
    </row>
    <row r="825" spans="1:1">
      <c r="A825" s="126"/>
    </row>
    <row r="826" spans="1:1">
      <c r="A826" s="126"/>
    </row>
    <row r="827" spans="1:1">
      <c r="A827" s="126"/>
    </row>
    <row r="828" spans="1:1">
      <c r="A828" s="126"/>
    </row>
    <row r="829" spans="1:1">
      <c r="A829" s="126"/>
    </row>
    <row r="830" spans="1:1">
      <c r="A830" s="126"/>
    </row>
    <row r="831" spans="1:1">
      <c r="A831" s="126"/>
    </row>
    <row r="832" spans="1:1">
      <c r="A832" s="126"/>
    </row>
    <row r="833" spans="1:1">
      <c r="A833" s="126"/>
    </row>
    <row r="834" spans="1:1">
      <c r="A834" s="126"/>
    </row>
    <row r="835" spans="1:1">
      <c r="A835" s="126"/>
    </row>
    <row r="836" spans="1:1">
      <c r="A836" s="126"/>
    </row>
    <row r="837" spans="1:1">
      <c r="A837" s="126"/>
    </row>
    <row r="838" spans="1:1">
      <c r="A838" s="126"/>
    </row>
    <row r="839" spans="1:1">
      <c r="A839" s="126"/>
    </row>
    <row r="840" spans="1:1">
      <c r="A840" s="126"/>
    </row>
    <row r="841" spans="1:1">
      <c r="A841" s="126"/>
    </row>
    <row r="842" spans="1:1">
      <c r="A842" s="126"/>
    </row>
    <row r="843" spans="1:1">
      <c r="A843" s="126"/>
    </row>
    <row r="844" spans="1:1">
      <c r="A844" s="126"/>
    </row>
    <row r="845" spans="1:1">
      <c r="A845" s="126"/>
    </row>
    <row r="846" spans="1:1">
      <c r="A846" s="126"/>
    </row>
    <row r="847" spans="1:1">
      <c r="A847" s="126"/>
    </row>
    <row r="848" spans="1:1">
      <c r="A848" s="126"/>
    </row>
    <row r="849" spans="1:1">
      <c r="A849" s="126"/>
    </row>
    <row r="850" spans="1:1">
      <c r="A850" s="126"/>
    </row>
    <row r="851" spans="1:1">
      <c r="A851" s="126"/>
    </row>
    <row r="852" spans="1:1">
      <c r="A852" s="126"/>
    </row>
    <row r="853" spans="1:1">
      <c r="A853" s="126"/>
    </row>
    <row r="854" spans="1:1">
      <c r="A854" s="126"/>
    </row>
    <row r="855" spans="1:1">
      <c r="A855" s="126"/>
    </row>
    <row r="856" spans="1:1">
      <c r="A856" s="126"/>
    </row>
    <row r="857" spans="1:1">
      <c r="A857" s="126"/>
    </row>
    <row r="858" spans="1:1">
      <c r="A858" s="126"/>
    </row>
    <row r="859" spans="1:1">
      <c r="A859" s="126"/>
    </row>
    <row r="860" spans="1:1">
      <c r="A860" s="126"/>
    </row>
    <row r="861" spans="1:1">
      <c r="A861" s="126"/>
    </row>
    <row r="862" spans="1:1">
      <c r="A862" s="126"/>
    </row>
    <row r="863" spans="1:1">
      <c r="A863" s="126"/>
    </row>
    <row r="864" spans="1:1">
      <c r="A864" s="126"/>
    </row>
    <row r="865" spans="1:1">
      <c r="A865" s="126"/>
    </row>
    <row r="866" spans="1:1">
      <c r="A866" s="126"/>
    </row>
    <row r="867" spans="1:1">
      <c r="A867" s="126"/>
    </row>
    <row r="868" spans="1:1">
      <c r="A868" s="126"/>
    </row>
    <row r="869" spans="1:1">
      <c r="A869" s="126"/>
    </row>
    <row r="870" spans="1:1">
      <c r="A870" s="126"/>
    </row>
    <row r="871" spans="1:1">
      <c r="A871" s="126"/>
    </row>
    <row r="872" spans="1:1">
      <c r="A872" s="126"/>
    </row>
    <row r="873" spans="1:1">
      <c r="A873" s="126"/>
    </row>
    <row r="874" spans="1:1">
      <c r="A874" s="126"/>
    </row>
    <row r="875" spans="1:1">
      <c r="A875" s="126"/>
    </row>
    <row r="876" spans="1:1">
      <c r="A876" s="126"/>
    </row>
    <row r="877" spans="1:1">
      <c r="A877" s="126"/>
    </row>
    <row r="878" spans="1:1">
      <c r="A878" s="126"/>
    </row>
    <row r="879" spans="1:1">
      <c r="A879" s="126"/>
    </row>
    <row r="880" spans="1:1">
      <c r="A880" s="126"/>
    </row>
    <row r="881" spans="1:1">
      <c r="A881" s="126"/>
    </row>
    <row r="882" spans="1:1">
      <c r="A882" s="126"/>
    </row>
    <row r="883" spans="1:1">
      <c r="A883" s="126"/>
    </row>
    <row r="884" spans="1:1">
      <c r="A884" s="126"/>
    </row>
    <row r="885" spans="1:1">
      <c r="A885" s="126"/>
    </row>
    <row r="886" spans="1:1">
      <c r="A886" s="126"/>
    </row>
    <row r="887" spans="1:1">
      <c r="A887" s="126"/>
    </row>
    <row r="888" spans="1:1">
      <c r="A888" s="126"/>
    </row>
    <row r="889" spans="1:1">
      <c r="A889" s="126"/>
    </row>
    <row r="890" spans="1:1">
      <c r="A890" s="126"/>
    </row>
    <row r="891" spans="1:1">
      <c r="A891" s="126"/>
    </row>
    <row r="892" spans="1:1">
      <c r="A892" s="126"/>
    </row>
    <row r="893" spans="1:1">
      <c r="A893" s="126"/>
    </row>
    <row r="894" spans="1:1">
      <c r="A894" s="126"/>
    </row>
    <row r="895" spans="1:1">
      <c r="A895" s="126"/>
    </row>
    <row r="896" spans="1:1">
      <c r="A896" s="126"/>
    </row>
    <row r="897" spans="1:1">
      <c r="A897" s="126"/>
    </row>
    <row r="898" spans="1:1">
      <c r="A898" s="126"/>
    </row>
    <row r="899" spans="1:1">
      <c r="A899" s="126"/>
    </row>
    <row r="900" spans="1:1">
      <c r="A900" s="126"/>
    </row>
    <row r="901" spans="1:1">
      <c r="A901" s="126"/>
    </row>
    <row r="902" spans="1:1">
      <c r="A902" s="126"/>
    </row>
    <row r="903" spans="1:1">
      <c r="A903" s="126"/>
    </row>
    <row r="904" spans="1:1">
      <c r="A904" s="126"/>
    </row>
    <row r="905" spans="1:1">
      <c r="A905" s="126"/>
    </row>
    <row r="906" spans="1:1">
      <c r="A906" s="126"/>
    </row>
    <row r="907" spans="1:1">
      <c r="A907" s="126"/>
    </row>
    <row r="908" spans="1:1">
      <c r="A908" s="126"/>
    </row>
    <row r="909" spans="1:1">
      <c r="A909" s="126"/>
    </row>
    <row r="910" spans="1:1">
      <c r="A910" s="126"/>
    </row>
    <row r="911" spans="1:1">
      <c r="A911" s="126"/>
    </row>
    <row r="912" spans="1:1">
      <c r="A912" s="126"/>
    </row>
    <row r="913" spans="1:1">
      <c r="A913" s="126"/>
    </row>
    <row r="914" spans="1:1">
      <c r="A914" s="126"/>
    </row>
    <row r="915" spans="1:1">
      <c r="A915" s="126"/>
    </row>
    <row r="916" spans="1:1">
      <c r="A916" s="126"/>
    </row>
    <row r="917" spans="1:1">
      <c r="A917" s="126"/>
    </row>
    <row r="918" spans="1:1">
      <c r="A918" s="126"/>
    </row>
    <row r="919" spans="1:1">
      <c r="A919" s="126"/>
    </row>
    <row r="920" spans="1:1">
      <c r="A920" s="126"/>
    </row>
    <row r="921" spans="1:1">
      <c r="A921" s="126"/>
    </row>
    <row r="922" spans="1:1">
      <c r="A922" s="126"/>
    </row>
    <row r="923" spans="1:1">
      <c r="A923" s="126"/>
    </row>
    <row r="924" spans="1:1">
      <c r="A924" s="126"/>
    </row>
    <row r="925" spans="1:1">
      <c r="A925" s="126"/>
    </row>
    <row r="926" spans="1:1">
      <c r="A926" s="126"/>
    </row>
    <row r="927" spans="1:1">
      <c r="A927" s="126"/>
    </row>
    <row r="928" spans="1:1">
      <c r="A928" s="126"/>
    </row>
    <row r="929" spans="1:1">
      <c r="A929" s="126"/>
    </row>
    <row r="930" spans="1:1">
      <c r="A930" s="126"/>
    </row>
    <row r="931" spans="1:1">
      <c r="A931" s="126"/>
    </row>
    <row r="932" spans="1:1">
      <c r="A932" s="126"/>
    </row>
    <row r="933" spans="1:1">
      <c r="A933" s="126"/>
    </row>
    <row r="934" spans="1:1">
      <c r="A934" s="126"/>
    </row>
    <row r="935" spans="1:1">
      <c r="A935" s="126"/>
    </row>
    <row r="936" spans="1:1">
      <c r="A936" s="126"/>
    </row>
    <row r="937" spans="1:1">
      <c r="A937" s="126"/>
    </row>
    <row r="938" spans="1:1">
      <c r="A938" s="126"/>
    </row>
    <row r="939" spans="1:1">
      <c r="A939" s="126"/>
    </row>
    <row r="940" spans="1:1">
      <c r="A940" s="126"/>
    </row>
    <row r="941" spans="1:1">
      <c r="A941" s="126"/>
    </row>
    <row r="942" spans="1:1">
      <c r="A942" s="126"/>
    </row>
    <row r="943" spans="1:1">
      <c r="A943" s="126"/>
    </row>
    <row r="944" spans="1:1">
      <c r="A944" s="126"/>
    </row>
    <row r="945" spans="1:1">
      <c r="A945" s="126"/>
    </row>
    <row r="946" spans="1:1">
      <c r="A946" s="126"/>
    </row>
    <row r="947" spans="1:1">
      <c r="A947" s="126"/>
    </row>
    <row r="948" spans="1:1">
      <c r="A948" s="126"/>
    </row>
    <row r="949" spans="1:1">
      <c r="A949" s="126"/>
    </row>
    <row r="950" spans="1:1">
      <c r="A950" s="126"/>
    </row>
    <row r="951" spans="1:1">
      <c r="A951" s="126"/>
    </row>
    <row r="952" spans="1:1">
      <c r="A952" s="126"/>
    </row>
    <row r="953" spans="1:1">
      <c r="A953" s="126"/>
    </row>
    <row r="954" spans="1:1">
      <c r="A954" s="126"/>
    </row>
    <row r="955" spans="1:1">
      <c r="A955" s="126"/>
    </row>
    <row r="956" spans="1:1">
      <c r="A956" s="126"/>
    </row>
    <row r="957" spans="1:1">
      <c r="A957" s="126"/>
    </row>
    <row r="958" spans="1:1">
      <c r="A958" s="126"/>
    </row>
    <row r="959" spans="1:1">
      <c r="A959" s="126"/>
    </row>
    <row r="960" spans="1:1">
      <c r="A960" s="126"/>
    </row>
    <row r="961" spans="1:1">
      <c r="A961" s="126"/>
    </row>
    <row r="962" spans="1:1">
      <c r="A962" s="126"/>
    </row>
    <row r="963" spans="1:1">
      <c r="A963" s="126"/>
    </row>
    <row r="964" spans="1:1">
      <c r="A964" s="126"/>
    </row>
    <row r="965" spans="1:1">
      <c r="A965" s="126"/>
    </row>
    <row r="966" spans="1:1">
      <c r="A966" s="126"/>
    </row>
    <row r="967" spans="1:1">
      <c r="A967" s="126"/>
    </row>
    <row r="968" spans="1:1">
      <c r="A968" s="126"/>
    </row>
    <row r="969" spans="1:1">
      <c r="A969" s="126"/>
    </row>
    <row r="970" spans="1:1">
      <c r="A970" s="126"/>
    </row>
    <row r="971" spans="1:1">
      <c r="A971" s="126"/>
    </row>
    <row r="972" spans="1:1">
      <c r="A972" s="126"/>
    </row>
    <row r="973" spans="1:1">
      <c r="A973" s="126"/>
    </row>
    <row r="974" spans="1:1">
      <c r="A974" s="126"/>
    </row>
    <row r="975" spans="1:1">
      <c r="A975" s="126"/>
    </row>
    <row r="976" spans="1:1">
      <c r="A976" s="126"/>
    </row>
    <row r="977" spans="1:1">
      <c r="A977" s="126"/>
    </row>
    <row r="978" spans="1:1">
      <c r="A978" s="126"/>
    </row>
    <row r="979" spans="1:1">
      <c r="A979" s="126"/>
    </row>
    <row r="980" spans="1:1">
      <c r="A980" s="126"/>
    </row>
    <row r="981" spans="1:1">
      <c r="A981" s="126"/>
    </row>
    <row r="982" spans="1:1">
      <c r="A982" s="126"/>
    </row>
    <row r="983" spans="1:1">
      <c r="A983" s="126"/>
    </row>
    <row r="984" spans="1:1">
      <c r="A984" s="126"/>
    </row>
    <row r="985" spans="1:1">
      <c r="A985" s="126"/>
    </row>
    <row r="986" spans="1:1">
      <c r="A986" s="126"/>
    </row>
    <row r="987" spans="1:1">
      <c r="A987" s="126"/>
    </row>
    <row r="988" spans="1:1">
      <c r="A988" s="126"/>
    </row>
    <row r="989" spans="1:1">
      <c r="A989" s="126"/>
    </row>
    <row r="990" spans="1:1">
      <c r="A990" s="126"/>
    </row>
    <row r="991" spans="1:1">
      <c r="A991" s="126"/>
    </row>
    <row r="992" spans="1:1">
      <c r="A992" s="126"/>
    </row>
    <row r="993" spans="1:3">
      <c r="A993" s="126"/>
    </row>
    <row r="994" spans="1:3">
      <c r="A994" s="126"/>
    </row>
    <row r="995" spans="1:3">
      <c r="A995" s="126"/>
    </row>
    <row r="996" spans="1:3">
      <c r="A996" s="126"/>
    </row>
    <row r="997" spans="1:3">
      <c r="A997" s="126"/>
    </row>
    <row r="998" spans="1:3">
      <c r="A998" s="126"/>
    </row>
    <row r="999" spans="1:3">
      <c r="A999" s="126"/>
    </row>
    <row r="1000" spans="1:3">
      <c r="A1000" s="126"/>
    </row>
    <row r="1001" spans="1:3">
      <c r="A1001" s="126"/>
    </row>
    <row r="1002" spans="1:3">
      <c r="A1002" s="126"/>
    </row>
    <row r="1003" spans="1:3">
      <c r="A1003" s="126"/>
      <c r="C1003" s="127">
        <v>44302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2"/>
  <sheetViews>
    <sheetView workbookViewId="0"/>
  </sheetViews>
  <sheetFormatPr baseColWidth="10" defaultColWidth="11.1640625" defaultRowHeight="15" customHeight="1"/>
  <cols>
    <col min="3" max="3" width="15.1640625" customWidth="1"/>
  </cols>
  <sheetData>
    <row r="1" spans="1:3">
      <c r="A1" s="128" t="s">
        <v>103</v>
      </c>
      <c r="B1" s="2" t="s">
        <v>203</v>
      </c>
      <c r="C1" s="2" t="s">
        <v>204</v>
      </c>
    </row>
    <row r="2" spans="1:3">
      <c r="A2" s="129">
        <v>44197</v>
      </c>
      <c r="B2" s="2">
        <v>1082</v>
      </c>
      <c r="C2" s="2" t="s">
        <v>109</v>
      </c>
    </row>
    <row r="3" spans="1:3">
      <c r="A3" s="129"/>
    </row>
    <row r="4" spans="1:3">
      <c r="A4" s="129"/>
    </row>
    <row r="5" spans="1:3">
      <c r="A5" s="129"/>
    </row>
    <row r="6" spans="1:3">
      <c r="A6" s="130"/>
    </row>
    <row r="7" spans="1:3">
      <c r="A7" s="130"/>
    </row>
    <row r="8" spans="1:3">
      <c r="A8" s="130"/>
    </row>
    <row r="9" spans="1:3">
      <c r="A9" s="130"/>
    </row>
    <row r="10" spans="1:3">
      <c r="A10" s="130"/>
    </row>
    <row r="11" spans="1:3">
      <c r="A11" s="130"/>
    </row>
    <row r="12" spans="1:3">
      <c r="A12" s="1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1000"/>
  <sheetViews>
    <sheetView workbookViewId="0"/>
  </sheetViews>
  <sheetFormatPr baseColWidth="10" defaultColWidth="11.1640625" defaultRowHeight="15" customHeight="1"/>
  <cols>
    <col min="1" max="1" width="13.6640625" customWidth="1"/>
    <col min="2" max="2" width="35.83203125" customWidth="1"/>
    <col min="3" max="3" width="11.5" customWidth="1"/>
    <col min="4" max="4" width="14" customWidth="1"/>
    <col min="5" max="6" width="10.83203125" customWidth="1"/>
    <col min="7" max="14" width="11" customWidth="1"/>
    <col min="15" max="15" width="11.5" customWidth="1"/>
    <col min="16" max="26" width="11" customWidth="1"/>
  </cols>
  <sheetData>
    <row r="1" spans="1:15" ht="15.75" customHeight="1">
      <c r="A1" s="214" t="s">
        <v>205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131" t="s">
        <v>206</v>
      </c>
    </row>
    <row r="2" spans="1:15" ht="15.75" customHeight="1">
      <c r="A2" s="216" t="s">
        <v>207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131" t="s">
        <v>208</v>
      </c>
    </row>
    <row r="3" spans="1:15" ht="15.75" customHeight="1"/>
    <row r="4" spans="1:15" ht="15.75" customHeight="1">
      <c r="A4" s="132" t="s">
        <v>209</v>
      </c>
      <c r="B4" s="132"/>
      <c r="C4" s="133">
        <v>44197</v>
      </c>
      <c r="D4" s="133">
        <v>44228</v>
      </c>
      <c r="E4" s="133">
        <v>44256</v>
      </c>
      <c r="F4" s="133">
        <v>44287</v>
      </c>
      <c r="G4" s="133">
        <v>44317</v>
      </c>
      <c r="H4" s="133">
        <v>44348</v>
      </c>
      <c r="I4" s="133">
        <v>44378</v>
      </c>
      <c r="J4" s="133">
        <v>44409</v>
      </c>
      <c r="K4" s="134">
        <v>44440</v>
      </c>
      <c r="L4" s="133">
        <v>44470</v>
      </c>
      <c r="M4" s="133">
        <v>44501</v>
      </c>
      <c r="N4" s="133">
        <v>44531</v>
      </c>
      <c r="O4" s="133"/>
    </row>
    <row r="5" spans="1:15" ht="15.75" customHeight="1">
      <c r="A5" s="135" t="s">
        <v>210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</row>
    <row r="6" spans="1:15" ht="15.75" customHeight="1">
      <c r="B6" s="136" t="s">
        <v>211</v>
      </c>
      <c r="C6" s="131">
        <v>1082</v>
      </c>
      <c r="D6" s="131">
        <v>1082</v>
      </c>
      <c r="E6" s="131">
        <v>1082</v>
      </c>
      <c r="F6" s="131">
        <v>1082</v>
      </c>
      <c r="G6" s="131">
        <v>1082</v>
      </c>
      <c r="H6" s="131">
        <v>1082</v>
      </c>
      <c r="I6" s="131">
        <v>0</v>
      </c>
      <c r="J6" s="131">
        <v>0</v>
      </c>
      <c r="K6" s="131">
        <v>0</v>
      </c>
      <c r="L6" s="131">
        <v>0</v>
      </c>
      <c r="M6" s="131">
        <v>0</v>
      </c>
      <c r="N6" s="131">
        <v>0</v>
      </c>
    </row>
    <row r="7" spans="1:15" ht="15.75" customHeight="1">
      <c r="B7" s="136" t="s">
        <v>212</v>
      </c>
      <c r="C7" s="131">
        <v>38938.06</v>
      </c>
      <c r="D7" s="131">
        <v>38922.06</v>
      </c>
      <c r="E7" s="131">
        <v>37433.22</v>
      </c>
      <c r="F7" s="131">
        <v>37952.1</v>
      </c>
      <c r="G7" s="131">
        <v>40413.019999999997</v>
      </c>
      <c r="H7" s="131">
        <v>40382.58</v>
      </c>
      <c r="I7" s="131">
        <v>0</v>
      </c>
      <c r="J7" s="131">
        <v>0</v>
      </c>
      <c r="K7" s="131">
        <v>0</v>
      </c>
      <c r="L7" s="131">
        <v>0</v>
      </c>
      <c r="M7" s="131">
        <v>0</v>
      </c>
      <c r="N7" s="131">
        <v>0</v>
      </c>
    </row>
    <row r="8" spans="1:15" ht="15.75" customHeight="1">
      <c r="B8" s="131" t="s">
        <v>213</v>
      </c>
      <c r="C8" s="131">
        <v>604</v>
      </c>
      <c r="D8" s="131">
        <v>604</v>
      </c>
      <c r="E8" s="131">
        <v>604</v>
      </c>
      <c r="F8" s="131">
        <v>604</v>
      </c>
      <c r="G8" s="131">
        <v>604</v>
      </c>
      <c r="H8" s="131">
        <v>604</v>
      </c>
      <c r="I8" s="131">
        <v>0</v>
      </c>
      <c r="J8" s="131">
        <v>0</v>
      </c>
      <c r="K8" s="131">
        <v>0</v>
      </c>
      <c r="L8" s="131">
        <v>0</v>
      </c>
      <c r="M8" s="131">
        <v>0</v>
      </c>
      <c r="N8" s="131">
        <v>0</v>
      </c>
    </row>
    <row r="9" spans="1:15" ht="15.75" customHeight="1">
      <c r="B9" s="2" t="s">
        <v>214</v>
      </c>
      <c r="C9" s="131">
        <v>17874.36</v>
      </c>
      <c r="D9" s="131">
        <v>17874</v>
      </c>
      <c r="E9" s="131">
        <v>17874</v>
      </c>
      <c r="F9" s="131">
        <v>17874.8</v>
      </c>
      <c r="G9" s="131">
        <v>17874.939999999999</v>
      </c>
      <c r="H9" s="131">
        <v>17875.099999999999</v>
      </c>
      <c r="I9" s="131">
        <v>0</v>
      </c>
      <c r="J9" s="131">
        <v>0</v>
      </c>
      <c r="K9" s="131">
        <v>0</v>
      </c>
      <c r="L9" s="131">
        <v>0</v>
      </c>
      <c r="M9" s="131">
        <v>0</v>
      </c>
      <c r="N9" s="131">
        <v>0</v>
      </c>
    </row>
    <row r="10" spans="1:15" ht="15.75" customHeight="1">
      <c r="B10" s="136" t="s">
        <v>202</v>
      </c>
      <c r="C10" s="131">
        <v>0</v>
      </c>
      <c r="D10" s="131">
        <v>0</v>
      </c>
      <c r="E10" s="131">
        <v>0</v>
      </c>
      <c r="F10" s="131">
        <v>0</v>
      </c>
      <c r="G10" s="131">
        <v>0</v>
      </c>
      <c r="H10" s="131">
        <v>0</v>
      </c>
      <c r="I10" s="131">
        <v>0</v>
      </c>
      <c r="J10" s="131">
        <v>0</v>
      </c>
      <c r="K10" s="131">
        <v>0</v>
      </c>
      <c r="L10" s="131">
        <v>0</v>
      </c>
      <c r="M10" s="131">
        <v>0</v>
      </c>
      <c r="N10" s="131">
        <v>0</v>
      </c>
    </row>
    <row r="11" spans="1:15" ht="15.75" customHeight="1">
      <c r="B11" s="136" t="s">
        <v>119</v>
      </c>
      <c r="C11" s="131">
        <v>16130.22</v>
      </c>
      <c r="D11" s="131">
        <v>16130.22</v>
      </c>
      <c r="E11" s="131">
        <v>16130.22</v>
      </c>
      <c r="F11" s="131">
        <v>16769.650000000001</v>
      </c>
      <c r="G11" s="131">
        <v>20516.79</v>
      </c>
      <c r="H11" s="131">
        <v>20516.79</v>
      </c>
      <c r="I11" s="131">
        <v>0</v>
      </c>
      <c r="J11" s="131">
        <v>0</v>
      </c>
      <c r="K11" s="131">
        <v>0</v>
      </c>
      <c r="L11" s="131">
        <v>0</v>
      </c>
      <c r="M11" s="131">
        <v>0</v>
      </c>
      <c r="N11" s="131">
        <v>0</v>
      </c>
    </row>
    <row r="12" spans="1:15" ht="15.75" customHeight="1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</row>
    <row r="13" spans="1:15" ht="15.75" customHeight="1">
      <c r="A13" s="135" t="s">
        <v>215</v>
      </c>
      <c r="B13" s="136"/>
      <c r="C13" s="136">
        <f t="shared" ref="C13:N13" si="0">SUM(C6:C11)</f>
        <v>74628.639999999999</v>
      </c>
      <c r="D13" s="136">
        <f t="shared" si="0"/>
        <v>74612.28</v>
      </c>
      <c r="E13" s="136">
        <f t="shared" si="0"/>
        <v>73123.44</v>
      </c>
      <c r="F13" s="136">
        <f t="shared" si="0"/>
        <v>74282.549999999988</v>
      </c>
      <c r="G13" s="136">
        <f t="shared" si="0"/>
        <v>80490.75</v>
      </c>
      <c r="H13" s="136">
        <f t="shared" si="0"/>
        <v>80460.47</v>
      </c>
      <c r="I13" s="136">
        <f t="shared" si="0"/>
        <v>0</v>
      </c>
      <c r="J13" s="136">
        <f t="shared" si="0"/>
        <v>0</v>
      </c>
      <c r="K13" s="136">
        <f t="shared" si="0"/>
        <v>0</v>
      </c>
      <c r="L13" s="136">
        <f t="shared" si="0"/>
        <v>0</v>
      </c>
      <c r="M13" s="136">
        <f t="shared" si="0"/>
        <v>0</v>
      </c>
      <c r="N13" s="136">
        <f t="shared" si="0"/>
        <v>0</v>
      </c>
      <c r="O13" s="136"/>
    </row>
    <row r="14" spans="1:15" ht="15.75" customHeight="1">
      <c r="C14" s="136"/>
      <c r="D14" s="131"/>
    </row>
    <row r="15" spans="1:15" ht="15.75" customHeight="1">
      <c r="C15" s="136"/>
    </row>
    <row r="16" spans="1:15" ht="15.75" customHeight="1">
      <c r="A16" s="2" t="s">
        <v>216</v>
      </c>
      <c r="C16" s="136"/>
    </row>
    <row r="17" spans="1:3" ht="15.75" customHeight="1">
      <c r="A17" s="137">
        <f>SUM(I13-C13)</f>
        <v>-74628.639999999999</v>
      </c>
      <c r="C17" s="136"/>
    </row>
    <row r="18" spans="1:3" ht="15.75" customHeight="1">
      <c r="C18" s="136"/>
    </row>
    <row r="19" spans="1:3" ht="15.75" customHeight="1">
      <c r="C19" s="136"/>
    </row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N1"/>
    <mergeCell ref="A2:N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min="1" max="1" width="13.83203125" customWidth="1"/>
    <col min="2" max="2" width="24" customWidth="1"/>
    <col min="3" max="3" width="10" customWidth="1"/>
    <col min="4" max="4" width="8.5" customWidth="1"/>
    <col min="5" max="5" width="28.1640625" customWidth="1"/>
  </cols>
  <sheetData>
    <row r="1" spans="1:5">
      <c r="A1" s="2" t="s">
        <v>217</v>
      </c>
      <c r="B1" s="2" t="s">
        <v>218</v>
      </c>
      <c r="C1" s="2" t="s">
        <v>203</v>
      </c>
      <c r="D1" s="2" t="s">
        <v>103</v>
      </c>
      <c r="E1" s="2" t="s">
        <v>102</v>
      </c>
    </row>
    <row r="2" spans="1:5">
      <c r="C2" s="122"/>
      <c r="D2" s="138"/>
    </row>
    <row r="3" spans="1:5">
      <c r="A3" s="139"/>
      <c r="B3" s="139"/>
      <c r="C3" s="140"/>
      <c r="D3" s="141"/>
      <c r="E3" s="139"/>
    </row>
    <row r="4" spans="1:5">
      <c r="C4" s="142"/>
      <c r="D4" s="138"/>
    </row>
    <row r="5" spans="1:5">
      <c r="C5" s="142"/>
    </row>
    <row r="6" spans="1:5">
      <c r="C6" s="142"/>
    </row>
    <row r="7" spans="1:5">
      <c r="C7" s="142"/>
    </row>
    <row r="8" spans="1:5">
      <c r="C8" s="142"/>
    </row>
    <row r="9" spans="1:5">
      <c r="C9" s="142"/>
    </row>
    <row r="10" spans="1:5">
      <c r="C10" s="142"/>
      <c r="D10" s="118"/>
    </row>
    <row r="11" spans="1:5">
      <c r="C11" s="143"/>
    </row>
    <row r="12" spans="1:5">
      <c r="C12" s="143"/>
    </row>
    <row r="13" spans="1:5">
      <c r="C13" s="143"/>
    </row>
    <row r="14" spans="1:5">
      <c r="C14" s="143"/>
    </row>
    <row r="15" spans="1:5">
      <c r="C15" s="143"/>
    </row>
    <row r="16" spans="1:5">
      <c r="C16" s="143"/>
    </row>
    <row r="17" spans="3:3">
      <c r="C17" s="143"/>
    </row>
    <row r="18" spans="3:3">
      <c r="C18" s="143"/>
    </row>
    <row r="19" spans="3:3">
      <c r="C19" s="143"/>
    </row>
    <row r="20" spans="3:3">
      <c r="C20" s="143"/>
    </row>
    <row r="21" spans="3:3">
      <c r="C21" s="143"/>
    </row>
    <row r="22" spans="3:3">
      <c r="C22" s="143"/>
    </row>
    <row r="23" spans="3:3">
      <c r="C23" s="143"/>
    </row>
    <row r="24" spans="3:3">
      <c r="C24" s="143"/>
    </row>
    <row r="25" spans="3:3">
      <c r="C25" s="143"/>
    </row>
    <row r="26" spans="3:3">
      <c r="C26" s="143"/>
    </row>
    <row r="27" spans="3:3">
      <c r="C27" s="143"/>
    </row>
    <row r="28" spans="3:3">
      <c r="C28" s="143"/>
    </row>
    <row r="29" spans="3:3">
      <c r="C29" s="143"/>
    </row>
    <row r="30" spans="3:3">
      <c r="C30" s="143"/>
    </row>
    <row r="31" spans="3:3">
      <c r="C31" s="143"/>
    </row>
    <row r="32" spans="3:3">
      <c r="C32" s="143"/>
    </row>
    <row r="33" spans="3:3">
      <c r="C33" s="143"/>
    </row>
    <row r="34" spans="3:3">
      <c r="C34" s="143"/>
    </row>
    <row r="35" spans="3:3">
      <c r="C35" s="143"/>
    </row>
    <row r="36" spans="3:3">
      <c r="C36" s="143"/>
    </row>
    <row r="37" spans="3:3">
      <c r="C37" s="143"/>
    </row>
    <row r="38" spans="3:3">
      <c r="C38" s="143"/>
    </row>
  </sheetData>
  <autoFilter ref="A1:E1000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showGridLines="0" workbookViewId="0"/>
  </sheetViews>
  <sheetFormatPr baseColWidth="10" defaultColWidth="11.1640625" defaultRowHeight="15" customHeight="1"/>
  <cols>
    <col min="1" max="1" width="16" customWidth="1"/>
    <col min="3" max="3" width="18.83203125" customWidth="1"/>
    <col min="5" max="5" width="16" customWidth="1"/>
    <col min="6" max="6" width="15.83203125" customWidth="1"/>
    <col min="7" max="7" width="13.5" customWidth="1"/>
  </cols>
  <sheetData>
    <row r="1" spans="1:9">
      <c r="A1" s="144" t="s">
        <v>219</v>
      </c>
      <c r="B1" s="145" t="s">
        <v>203</v>
      </c>
      <c r="C1" s="146" t="s">
        <v>220</v>
      </c>
      <c r="D1" s="146" t="s">
        <v>221</v>
      </c>
      <c r="F1" s="146" t="s">
        <v>222</v>
      </c>
      <c r="G1" s="146" t="s">
        <v>223</v>
      </c>
      <c r="H1" s="146" t="s">
        <v>224</v>
      </c>
      <c r="I1" s="146" t="s">
        <v>225</v>
      </c>
    </row>
    <row r="2" spans="1:9">
      <c r="A2" s="147" t="s">
        <v>226</v>
      </c>
      <c r="B2" s="148">
        <v>13.75</v>
      </c>
      <c r="C2" s="149" t="s">
        <v>227</v>
      </c>
      <c r="D2" s="2" t="b">
        <v>1</v>
      </c>
      <c r="F2" s="150" t="s">
        <v>228</v>
      </c>
      <c r="G2" s="2">
        <v>50</v>
      </c>
      <c r="H2" s="143">
        <f>SUM(B2:B52)</f>
        <v>689.7600000000001</v>
      </c>
      <c r="I2" s="143">
        <f>SUM(H2/G2)</f>
        <v>13.795200000000001</v>
      </c>
    </row>
    <row r="3" spans="1:9">
      <c r="A3" s="147" t="s">
        <v>229</v>
      </c>
      <c r="B3" s="148">
        <v>14.72</v>
      </c>
      <c r="C3" s="149" t="s">
        <v>230</v>
      </c>
      <c r="D3" s="2" t="b">
        <v>1</v>
      </c>
      <c r="F3" s="150" t="s">
        <v>231</v>
      </c>
      <c r="G3" s="2">
        <v>36</v>
      </c>
      <c r="H3" s="143">
        <f>SUM(B55:B91)</f>
        <v>531.79000000000008</v>
      </c>
      <c r="I3" s="143">
        <f t="shared" ref="I3:I4" si="0">H3/G3</f>
        <v>14.771944444444447</v>
      </c>
    </row>
    <row r="4" spans="1:9">
      <c r="A4" s="147" t="s">
        <v>232</v>
      </c>
      <c r="B4" s="148">
        <v>15</v>
      </c>
      <c r="C4" s="149" t="s">
        <v>233</v>
      </c>
      <c r="D4" s="2" t="b">
        <v>1</v>
      </c>
      <c r="F4" s="150" t="s">
        <v>234</v>
      </c>
      <c r="G4">
        <f>122-94+3</f>
        <v>31</v>
      </c>
      <c r="H4" s="142">
        <f>SUM(B94:B129)</f>
        <v>546.47999999999979</v>
      </c>
      <c r="I4" s="143">
        <f t="shared" si="0"/>
        <v>17.628387096774187</v>
      </c>
    </row>
    <row r="5" spans="1:9">
      <c r="A5" s="147" t="s">
        <v>235</v>
      </c>
      <c r="B5" s="148">
        <v>15</v>
      </c>
      <c r="C5" s="149" t="s">
        <v>236</v>
      </c>
      <c r="D5" s="2" t="b">
        <v>1</v>
      </c>
      <c r="F5" s="151" t="s">
        <v>16</v>
      </c>
      <c r="G5" s="152">
        <f t="shared" ref="G5:H5" si="1">SUM(G2:G4)</f>
        <v>117</v>
      </c>
      <c r="H5" s="142">
        <f t="shared" si="1"/>
        <v>1768.03</v>
      </c>
    </row>
    <row r="6" spans="1:9">
      <c r="A6" s="147" t="s">
        <v>237</v>
      </c>
      <c r="B6" s="148">
        <v>15</v>
      </c>
      <c r="C6" s="149" t="s">
        <v>238</v>
      </c>
      <c r="D6" s="2" t="b">
        <v>1</v>
      </c>
      <c r="F6" s="153"/>
      <c r="G6" s="117"/>
    </row>
    <row r="7" spans="1:9">
      <c r="A7" s="147" t="s">
        <v>239</v>
      </c>
      <c r="B7" s="148">
        <v>15</v>
      </c>
      <c r="C7" s="154" t="s">
        <v>240</v>
      </c>
      <c r="D7" s="2" t="b">
        <v>1</v>
      </c>
    </row>
    <row r="8" spans="1:9">
      <c r="A8" s="147" t="s">
        <v>241</v>
      </c>
      <c r="B8" s="148">
        <v>14.38</v>
      </c>
      <c r="C8" s="154" t="s">
        <v>242</v>
      </c>
      <c r="D8" s="2" t="b">
        <v>1</v>
      </c>
    </row>
    <row r="9" spans="1:9">
      <c r="A9" s="147" t="s">
        <v>243</v>
      </c>
      <c r="B9" s="148">
        <v>15</v>
      </c>
      <c r="C9" s="149" t="s">
        <v>244</v>
      </c>
      <c r="D9" s="2" t="b">
        <v>1</v>
      </c>
    </row>
    <row r="10" spans="1:9">
      <c r="A10" s="147" t="s">
        <v>245</v>
      </c>
      <c r="B10" s="148">
        <v>15</v>
      </c>
      <c r="C10" s="149" t="s">
        <v>246</v>
      </c>
      <c r="D10" s="2" t="b">
        <v>1</v>
      </c>
    </row>
    <row r="11" spans="1:9">
      <c r="A11" s="147" t="s">
        <v>247</v>
      </c>
      <c r="B11" s="148">
        <v>15</v>
      </c>
      <c r="C11" s="149" t="s">
        <v>248</v>
      </c>
      <c r="D11" s="2" t="b">
        <v>1</v>
      </c>
    </row>
    <row r="12" spans="1:9">
      <c r="A12" s="147" t="s">
        <v>249</v>
      </c>
      <c r="B12" s="148">
        <v>15</v>
      </c>
      <c r="C12" s="149" t="s">
        <v>250</v>
      </c>
      <c r="D12" s="2" t="b">
        <v>1</v>
      </c>
    </row>
    <row r="13" spans="1:9">
      <c r="A13" s="147" t="s">
        <v>251</v>
      </c>
      <c r="B13" s="148">
        <v>14.32</v>
      </c>
      <c r="C13" s="149" t="s">
        <v>252</v>
      </c>
      <c r="D13" s="2" t="b">
        <v>1</v>
      </c>
    </row>
    <row r="14" spans="1:9">
      <c r="A14" s="147" t="s">
        <v>253</v>
      </c>
      <c r="B14" s="148">
        <v>15</v>
      </c>
      <c r="C14" s="149" t="s">
        <v>254</v>
      </c>
      <c r="D14" s="2" t="b">
        <v>1</v>
      </c>
    </row>
    <row r="15" spans="1:9">
      <c r="A15" s="147" t="s">
        <v>255</v>
      </c>
      <c r="B15" s="148">
        <v>15</v>
      </c>
      <c r="C15" s="149" t="s">
        <v>256</v>
      </c>
      <c r="D15" s="2" t="b">
        <v>1</v>
      </c>
    </row>
    <row r="16" spans="1:9">
      <c r="A16" s="147" t="s">
        <v>257</v>
      </c>
      <c r="B16" s="148">
        <v>15</v>
      </c>
      <c r="C16" s="149" t="s">
        <v>258</v>
      </c>
      <c r="D16" s="2" t="b">
        <v>1</v>
      </c>
    </row>
    <row r="17" spans="1:4">
      <c r="A17" s="147" t="s">
        <v>259</v>
      </c>
      <c r="B17" s="148">
        <v>12.83</v>
      </c>
      <c r="C17" s="149" t="s">
        <v>260</v>
      </c>
      <c r="D17" s="2" t="b">
        <v>1</v>
      </c>
    </row>
    <row r="18" spans="1:4">
      <c r="A18" s="147" t="s">
        <v>261</v>
      </c>
      <c r="B18" s="148">
        <v>15</v>
      </c>
      <c r="C18" s="149" t="s">
        <v>262</v>
      </c>
      <c r="D18" s="2" t="b">
        <v>1</v>
      </c>
    </row>
    <row r="19" spans="1:4">
      <c r="A19" s="147" t="s">
        <v>263</v>
      </c>
      <c r="B19" s="148">
        <v>15</v>
      </c>
      <c r="C19" s="149" t="s">
        <v>264</v>
      </c>
      <c r="D19" s="2" t="b">
        <v>1</v>
      </c>
    </row>
    <row r="20" spans="1:4">
      <c r="A20" s="147" t="s">
        <v>265</v>
      </c>
      <c r="B20" s="148">
        <v>15</v>
      </c>
      <c r="C20" s="149" t="s">
        <v>266</v>
      </c>
      <c r="D20" s="2" t="b">
        <v>1</v>
      </c>
    </row>
    <row r="21" spans="1:4">
      <c r="A21" s="147" t="s">
        <v>267</v>
      </c>
      <c r="B21" s="148">
        <v>15</v>
      </c>
      <c r="C21" s="149" t="s">
        <v>268</v>
      </c>
      <c r="D21" s="2" t="b">
        <v>1</v>
      </c>
    </row>
    <row r="22" spans="1:4">
      <c r="A22" s="155" t="s">
        <v>269</v>
      </c>
      <c r="B22" s="148">
        <v>15</v>
      </c>
      <c r="C22" s="149" t="s">
        <v>270</v>
      </c>
      <c r="D22" s="2" t="b">
        <v>1</v>
      </c>
    </row>
    <row r="23" spans="1:4">
      <c r="A23" s="147" t="s">
        <v>271</v>
      </c>
      <c r="B23" s="148">
        <v>15</v>
      </c>
      <c r="C23" s="149" t="s">
        <v>272</v>
      </c>
      <c r="D23" s="2" t="b">
        <v>1</v>
      </c>
    </row>
    <row r="24" spans="1:4">
      <c r="A24" s="155" t="s">
        <v>273</v>
      </c>
      <c r="B24" s="148">
        <v>12.64</v>
      </c>
      <c r="C24" s="149" t="s">
        <v>274</v>
      </c>
      <c r="D24" s="2" t="b">
        <v>1</v>
      </c>
    </row>
    <row r="25" spans="1:4">
      <c r="A25" s="147" t="s">
        <v>275</v>
      </c>
      <c r="B25" s="148">
        <v>15</v>
      </c>
      <c r="C25" s="149" t="s">
        <v>276</v>
      </c>
      <c r="D25" s="2" t="b">
        <v>1</v>
      </c>
    </row>
    <row r="26" spans="1:4">
      <c r="A26" s="147" t="s">
        <v>277</v>
      </c>
      <c r="B26" s="148">
        <v>15</v>
      </c>
      <c r="C26" s="149" t="s">
        <v>278</v>
      </c>
      <c r="D26" s="2" t="b">
        <v>1</v>
      </c>
    </row>
    <row r="27" spans="1:4">
      <c r="A27" s="147" t="s">
        <v>206</v>
      </c>
      <c r="B27" s="148">
        <v>12.16</v>
      </c>
      <c r="C27" s="154" t="s">
        <v>279</v>
      </c>
      <c r="D27" s="2" t="b">
        <v>1</v>
      </c>
    </row>
    <row r="28" spans="1:4">
      <c r="A28" s="147" t="s">
        <v>280</v>
      </c>
      <c r="B28" s="148">
        <v>15</v>
      </c>
      <c r="C28" s="149" t="s">
        <v>281</v>
      </c>
      <c r="D28" s="2" t="b">
        <v>1</v>
      </c>
    </row>
    <row r="29" spans="1:4">
      <c r="A29" s="147" t="s">
        <v>282</v>
      </c>
      <c r="B29" s="148">
        <v>15</v>
      </c>
      <c r="C29" s="149" t="s">
        <v>283</v>
      </c>
      <c r="D29" s="2" t="b">
        <v>1</v>
      </c>
    </row>
    <row r="30" spans="1:4">
      <c r="A30" s="147" t="s">
        <v>284</v>
      </c>
      <c r="B30" s="148">
        <v>15</v>
      </c>
      <c r="C30" s="149" t="s">
        <v>285</v>
      </c>
      <c r="D30" s="2" t="b">
        <v>1</v>
      </c>
    </row>
    <row r="31" spans="1:4">
      <c r="A31" s="147" t="s">
        <v>286</v>
      </c>
      <c r="B31" s="148">
        <v>15</v>
      </c>
      <c r="C31" s="149" t="s">
        <v>287</v>
      </c>
      <c r="D31" s="2" t="b">
        <v>1</v>
      </c>
    </row>
    <row r="32" spans="1:4">
      <c r="A32" s="147" t="s">
        <v>288</v>
      </c>
      <c r="B32" s="148">
        <v>15</v>
      </c>
      <c r="C32" s="149" t="s">
        <v>289</v>
      </c>
      <c r="D32" s="2" t="b">
        <v>1</v>
      </c>
    </row>
    <row r="33" spans="1:4">
      <c r="A33" s="147" t="s">
        <v>290</v>
      </c>
      <c r="B33" s="148">
        <v>15</v>
      </c>
      <c r="C33" s="149" t="s">
        <v>291</v>
      </c>
      <c r="D33" s="2" t="b">
        <v>1</v>
      </c>
    </row>
    <row r="34" spans="1:4">
      <c r="A34" s="147" t="s">
        <v>292</v>
      </c>
      <c r="B34" s="148">
        <v>15</v>
      </c>
      <c r="C34" s="149" t="s">
        <v>268</v>
      </c>
      <c r="D34" s="2" t="b">
        <v>1</v>
      </c>
    </row>
    <row r="35" spans="1:4">
      <c r="A35" s="147" t="s">
        <v>293</v>
      </c>
      <c r="B35" s="148">
        <v>15</v>
      </c>
      <c r="C35" s="154" t="s">
        <v>294</v>
      </c>
      <c r="D35" s="2" t="b">
        <v>1</v>
      </c>
    </row>
    <row r="36" spans="1:4">
      <c r="A36" s="147" t="s">
        <v>295</v>
      </c>
      <c r="B36" s="148">
        <v>13.64</v>
      </c>
      <c r="C36" s="154" t="s">
        <v>296</v>
      </c>
      <c r="D36" s="2" t="b">
        <v>1</v>
      </c>
    </row>
    <row r="37" spans="1:4">
      <c r="A37" s="147" t="s">
        <v>297</v>
      </c>
      <c r="B37" s="148">
        <v>15</v>
      </c>
      <c r="C37" s="149" t="s">
        <v>298</v>
      </c>
      <c r="D37" s="2" t="b">
        <v>1</v>
      </c>
    </row>
    <row r="38" spans="1:4">
      <c r="A38" s="147" t="s">
        <v>299</v>
      </c>
      <c r="B38" s="148">
        <v>10.27</v>
      </c>
      <c r="C38" s="154" t="s">
        <v>300</v>
      </c>
      <c r="D38" s="2" t="b">
        <v>1</v>
      </c>
    </row>
    <row r="39" spans="1:4">
      <c r="A39" s="147" t="s">
        <v>301</v>
      </c>
      <c r="B39" s="148">
        <v>13.5</v>
      </c>
      <c r="C39" s="154" t="s">
        <v>302</v>
      </c>
      <c r="D39" s="2" t="b">
        <v>1</v>
      </c>
    </row>
    <row r="40" spans="1:4">
      <c r="A40" s="147" t="s">
        <v>303</v>
      </c>
      <c r="B40" s="148">
        <v>13.8</v>
      </c>
      <c r="C40" s="149" t="s">
        <v>304</v>
      </c>
      <c r="D40" s="2" t="b">
        <v>1</v>
      </c>
    </row>
    <row r="41" spans="1:4">
      <c r="A41" s="147" t="s">
        <v>305</v>
      </c>
      <c r="B41" s="148">
        <v>15</v>
      </c>
      <c r="C41" s="149" t="s">
        <v>306</v>
      </c>
      <c r="D41" s="2" t="b">
        <v>1</v>
      </c>
    </row>
    <row r="42" spans="1:4">
      <c r="A42" s="147" t="s">
        <v>307</v>
      </c>
      <c r="B42" s="148">
        <v>15</v>
      </c>
      <c r="C42" s="154" t="s">
        <v>308</v>
      </c>
      <c r="D42" s="2" t="b">
        <v>1</v>
      </c>
    </row>
    <row r="43" spans="1:4">
      <c r="A43" s="155" t="s">
        <v>309</v>
      </c>
      <c r="B43" s="148">
        <v>15</v>
      </c>
      <c r="C43" s="149" t="s">
        <v>310</v>
      </c>
      <c r="D43" s="2" t="b">
        <v>1</v>
      </c>
    </row>
    <row r="44" spans="1:4">
      <c r="A44" s="155" t="s">
        <v>311</v>
      </c>
      <c r="B44" s="148">
        <v>15</v>
      </c>
      <c r="C44" s="149" t="s">
        <v>312</v>
      </c>
      <c r="D44" s="2" t="b">
        <v>1</v>
      </c>
    </row>
    <row r="45" spans="1:4">
      <c r="A45" s="155" t="s">
        <v>313</v>
      </c>
      <c r="B45" s="148">
        <v>15</v>
      </c>
      <c r="C45" s="149" t="s">
        <v>314</v>
      </c>
      <c r="D45" s="2" t="b">
        <v>1</v>
      </c>
    </row>
    <row r="46" spans="1:4">
      <c r="A46" s="156" t="s">
        <v>315</v>
      </c>
      <c r="B46" s="148">
        <v>11.69</v>
      </c>
      <c r="C46" s="149" t="s">
        <v>316</v>
      </c>
      <c r="D46" s="2" t="b">
        <v>1</v>
      </c>
    </row>
    <row r="47" spans="1:4">
      <c r="A47" s="157" t="s">
        <v>317</v>
      </c>
      <c r="B47" s="158">
        <v>11.9</v>
      </c>
      <c r="C47" s="159" t="s">
        <v>318</v>
      </c>
      <c r="D47" s="2" t="b">
        <v>1</v>
      </c>
    </row>
    <row r="48" spans="1:4">
      <c r="A48" s="155" t="s">
        <v>319</v>
      </c>
      <c r="B48" s="148">
        <v>13.33</v>
      </c>
      <c r="C48" s="149" t="s">
        <v>320</v>
      </c>
      <c r="D48" s="2" t="b">
        <v>1</v>
      </c>
    </row>
    <row r="49" spans="1:4">
      <c r="A49" s="155" t="s">
        <v>321</v>
      </c>
      <c r="B49" s="148">
        <v>13.33</v>
      </c>
      <c r="C49" s="149" t="s">
        <v>322</v>
      </c>
      <c r="D49" s="2" t="b">
        <v>1</v>
      </c>
    </row>
    <row r="50" spans="1:4">
      <c r="A50" s="155"/>
      <c r="B50" s="148">
        <v>13.5</v>
      </c>
      <c r="C50" s="149"/>
      <c r="D50" s="2" t="b">
        <v>1</v>
      </c>
    </row>
    <row r="51" spans="1:4">
      <c r="A51" s="155"/>
      <c r="B51" s="148">
        <v>15</v>
      </c>
      <c r="C51" s="149"/>
      <c r="D51" s="2" t="b">
        <v>1</v>
      </c>
    </row>
    <row r="52" spans="1:4">
      <c r="A52" s="155" t="s">
        <v>323</v>
      </c>
      <c r="B52" s="148">
        <v>-30</v>
      </c>
      <c r="C52" s="149" t="s">
        <v>324</v>
      </c>
      <c r="D52" s="2" t="b">
        <v>1</v>
      </c>
    </row>
    <row r="53" spans="1:4">
      <c r="A53" s="160"/>
      <c r="B53" s="161"/>
      <c r="C53" s="162"/>
      <c r="D53" s="163"/>
    </row>
    <row r="54" spans="1:4">
      <c r="A54" s="160"/>
      <c r="B54" s="161"/>
      <c r="C54" s="162"/>
      <c r="D54" s="163"/>
    </row>
    <row r="55" spans="1:4">
      <c r="A55" s="155" t="s">
        <v>325</v>
      </c>
      <c r="B55" s="148">
        <v>14.04</v>
      </c>
      <c r="C55" s="154" t="s">
        <v>326</v>
      </c>
      <c r="D55" s="2" t="b">
        <v>1</v>
      </c>
    </row>
    <row r="56" spans="1:4">
      <c r="A56" s="155" t="s">
        <v>299</v>
      </c>
      <c r="B56" s="148">
        <v>15</v>
      </c>
      <c r="C56" s="149" t="s">
        <v>300</v>
      </c>
      <c r="D56" s="2" t="b">
        <v>1</v>
      </c>
    </row>
    <row r="57" spans="1:4">
      <c r="A57" s="155" t="s">
        <v>327</v>
      </c>
      <c r="B57" s="148">
        <v>15</v>
      </c>
      <c r="C57" s="149" t="s">
        <v>328</v>
      </c>
      <c r="D57" s="2" t="b">
        <v>1</v>
      </c>
    </row>
    <row r="58" spans="1:4">
      <c r="A58" s="155" t="s">
        <v>329</v>
      </c>
      <c r="B58" s="148">
        <v>14.17</v>
      </c>
      <c r="C58" s="149" t="s">
        <v>270</v>
      </c>
      <c r="D58" s="2" t="b">
        <v>1</v>
      </c>
    </row>
    <row r="59" spans="1:4">
      <c r="A59" s="155" t="s">
        <v>330</v>
      </c>
      <c r="B59" s="148">
        <v>15</v>
      </c>
      <c r="C59" s="149" t="s">
        <v>331</v>
      </c>
      <c r="D59" s="2" t="b">
        <v>1</v>
      </c>
    </row>
    <row r="60" spans="1:4">
      <c r="A60" s="155" t="s">
        <v>229</v>
      </c>
      <c r="B60" s="148">
        <v>14.41</v>
      </c>
      <c r="C60" s="149" t="s">
        <v>230</v>
      </c>
      <c r="D60" s="2" t="b">
        <v>1</v>
      </c>
    </row>
    <row r="61" spans="1:4">
      <c r="A61" s="155" t="s">
        <v>332</v>
      </c>
      <c r="B61" s="148">
        <v>15</v>
      </c>
      <c r="C61" s="149" t="s">
        <v>333</v>
      </c>
      <c r="D61" s="2" t="b">
        <v>1</v>
      </c>
    </row>
    <row r="62" spans="1:4">
      <c r="A62" s="155" t="s">
        <v>241</v>
      </c>
      <c r="B62" s="148">
        <v>15</v>
      </c>
      <c r="C62" s="149" t="s">
        <v>242</v>
      </c>
      <c r="D62" s="2" t="b">
        <v>1</v>
      </c>
    </row>
    <row r="63" spans="1:4">
      <c r="A63" s="155" t="s">
        <v>334</v>
      </c>
      <c r="B63" s="148">
        <v>15</v>
      </c>
      <c r="C63" s="149" t="s">
        <v>335</v>
      </c>
      <c r="D63" s="2" t="b">
        <v>1</v>
      </c>
    </row>
    <row r="64" spans="1:4">
      <c r="A64" s="155" t="s">
        <v>336</v>
      </c>
      <c r="B64" s="148">
        <v>14.87</v>
      </c>
      <c r="C64" s="149" t="s">
        <v>296</v>
      </c>
      <c r="D64" s="2" t="b">
        <v>1</v>
      </c>
    </row>
    <row r="65" spans="1:4">
      <c r="A65" s="155" t="s">
        <v>337</v>
      </c>
      <c r="B65" s="148">
        <v>15</v>
      </c>
      <c r="C65" s="149" t="s">
        <v>338</v>
      </c>
      <c r="D65" s="2" t="b">
        <v>1</v>
      </c>
    </row>
    <row r="66" spans="1:4">
      <c r="A66" s="155" t="s">
        <v>282</v>
      </c>
      <c r="B66" s="148">
        <v>15</v>
      </c>
      <c r="C66" s="149" t="s">
        <v>283</v>
      </c>
      <c r="D66" s="2" t="b">
        <v>1</v>
      </c>
    </row>
    <row r="67" spans="1:4">
      <c r="A67" s="155" t="s">
        <v>339</v>
      </c>
      <c r="B67" s="148">
        <v>15</v>
      </c>
      <c r="C67" s="149" t="s">
        <v>340</v>
      </c>
      <c r="D67" s="2" t="b">
        <v>1</v>
      </c>
    </row>
    <row r="68" spans="1:4">
      <c r="A68" s="155" t="s">
        <v>297</v>
      </c>
      <c r="B68" s="148">
        <v>15</v>
      </c>
      <c r="C68" s="149" t="s">
        <v>298</v>
      </c>
      <c r="D68" s="2" t="b">
        <v>1</v>
      </c>
    </row>
    <row r="69" spans="1:4">
      <c r="A69" s="155" t="s">
        <v>341</v>
      </c>
      <c r="B69" s="148">
        <v>10.81</v>
      </c>
      <c r="C69" s="149" t="s">
        <v>342</v>
      </c>
      <c r="D69" s="2" t="b">
        <v>1</v>
      </c>
    </row>
    <row r="70" spans="1:4">
      <c r="A70" s="155" t="s">
        <v>301</v>
      </c>
      <c r="B70" s="148">
        <v>15</v>
      </c>
      <c r="C70" s="149" t="s">
        <v>302</v>
      </c>
      <c r="D70" s="2" t="b">
        <v>1</v>
      </c>
    </row>
    <row r="71" spans="1:4">
      <c r="A71" s="155" t="s">
        <v>315</v>
      </c>
      <c r="B71" s="148">
        <v>15</v>
      </c>
      <c r="C71" s="149" t="s">
        <v>316</v>
      </c>
      <c r="D71" s="2" t="b">
        <v>1</v>
      </c>
    </row>
    <row r="72" spans="1:4">
      <c r="A72" s="155" t="s">
        <v>317</v>
      </c>
      <c r="B72" s="148">
        <v>15</v>
      </c>
      <c r="C72" s="149" t="s">
        <v>318</v>
      </c>
      <c r="D72" s="2" t="b">
        <v>1</v>
      </c>
    </row>
    <row r="73" spans="1:4">
      <c r="A73" s="155" t="s">
        <v>317</v>
      </c>
      <c r="B73" s="148">
        <v>13.52</v>
      </c>
      <c r="C73" s="149" t="s">
        <v>343</v>
      </c>
      <c r="D73" s="2" t="b">
        <v>1</v>
      </c>
    </row>
    <row r="74" spans="1:4">
      <c r="A74" s="155" t="s">
        <v>235</v>
      </c>
      <c r="B74" s="148">
        <v>14.86</v>
      </c>
      <c r="C74" s="149" t="s">
        <v>236</v>
      </c>
      <c r="D74" s="2" t="b">
        <v>1</v>
      </c>
    </row>
    <row r="75" spans="1:4">
      <c r="A75" s="155" t="s">
        <v>344</v>
      </c>
      <c r="B75" s="148">
        <v>15</v>
      </c>
      <c r="C75" s="149" t="s">
        <v>276</v>
      </c>
      <c r="D75" s="2" t="b">
        <v>1</v>
      </c>
    </row>
    <row r="76" spans="1:4">
      <c r="A76" s="155" t="s">
        <v>249</v>
      </c>
      <c r="B76" s="148">
        <v>13.64</v>
      </c>
      <c r="C76" s="149" t="s">
        <v>250</v>
      </c>
      <c r="D76" s="2" t="b">
        <v>1</v>
      </c>
    </row>
    <row r="77" spans="1:4">
      <c r="A77" s="155" t="s">
        <v>251</v>
      </c>
      <c r="B77" s="148">
        <v>15</v>
      </c>
      <c r="C77" s="149" t="s">
        <v>252</v>
      </c>
      <c r="D77" s="2" t="b">
        <v>1</v>
      </c>
    </row>
    <row r="78" spans="1:4">
      <c r="A78" s="155" t="s">
        <v>245</v>
      </c>
      <c r="B78" s="148">
        <v>15</v>
      </c>
      <c r="C78" s="149" t="s">
        <v>246</v>
      </c>
      <c r="D78" s="2" t="b">
        <v>1</v>
      </c>
    </row>
    <row r="79" spans="1:4">
      <c r="A79" s="155" t="s">
        <v>243</v>
      </c>
      <c r="B79" s="148">
        <v>14.19</v>
      </c>
      <c r="C79" s="149" t="s">
        <v>244</v>
      </c>
      <c r="D79" s="2" t="b">
        <v>1</v>
      </c>
    </row>
    <row r="80" spans="1:4">
      <c r="A80" s="155" t="s">
        <v>273</v>
      </c>
      <c r="B80" s="148">
        <v>14.89</v>
      </c>
      <c r="C80" s="149" t="s">
        <v>274</v>
      </c>
      <c r="D80" s="2" t="b">
        <v>1</v>
      </c>
    </row>
    <row r="81" spans="1:5">
      <c r="A81" s="155" t="s">
        <v>345</v>
      </c>
      <c r="B81" s="148">
        <v>15</v>
      </c>
      <c r="C81" s="149" t="s">
        <v>346</v>
      </c>
      <c r="D81" s="2" t="b">
        <v>1</v>
      </c>
    </row>
    <row r="82" spans="1:5">
      <c r="A82" s="155" t="s">
        <v>347</v>
      </c>
      <c r="B82" s="148">
        <v>15</v>
      </c>
      <c r="C82" s="149" t="s">
        <v>348</v>
      </c>
      <c r="D82" s="2" t="b">
        <v>1</v>
      </c>
    </row>
    <row r="83" spans="1:5">
      <c r="A83" s="155" t="s">
        <v>288</v>
      </c>
      <c r="B83" s="148">
        <v>15</v>
      </c>
      <c r="C83" s="149" t="s">
        <v>349</v>
      </c>
      <c r="D83" s="2" t="b">
        <v>1</v>
      </c>
    </row>
    <row r="84" spans="1:5">
      <c r="A84" s="155" t="s">
        <v>319</v>
      </c>
      <c r="B84" s="148">
        <v>15</v>
      </c>
      <c r="C84" s="149" t="s">
        <v>320</v>
      </c>
      <c r="D84" s="2" t="b">
        <v>1</v>
      </c>
    </row>
    <row r="85" spans="1:5">
      <c r="A85" s="155" t="s">
        <v>284</v>
      </c>
      <c r="B85" s="148">
        <v>15</v>
      </c>
      <c r="C85" s="149" t="s">
        <v>285</v>
      </c>
      <c r="D85" s="2" t="b">
        <v>1</v>
      </c>
    </row>
    <row r="86" spans="1:5">
      <c r="A86" s="155" t="s">
        <v>237</v>
      </c>
      <c r="B86" s="148">
        <v>13.42</v>
      </c>
      <c r="C86" s="149" t="s">
        <v>350</v>
      </c>
      <c r="D86" s="2" t="b">
        <v>1</v>
      </c>
    </row>
    <row r="87" spans="1:5">
      <c r="A87" s="155" t="s">
        <v>307</v>
      </c>
      <c r="B87" s="148">
        <v>15</v>
      </c>
      <c r="C87" s="149" t="s">
        <v>308</v>
      </c>
      <c r="D87" s="2" t="b">
        <v>1</v>
      </c>
    </row>
    <row r="88" spans="1:5">
      <c r="A88" s="155" t="s">
        <v>351</v>
      </c>
      <c r="B88" s="148">
        <v>10.18</v>
      </c>
      <c r="C88" s="149" t="s">
        <v>278</v>
      </c>
      <c r="D88" s="2" t="b">
        <v>1</v>
      </c>
    </row>
    <row r="89" spans="1:5">
      <c r="A89" s="164" t="s">
        <v>232</v>
      </c>
      <c r="B89" s="165">
        <v>15</v>
      </c>
      <c r="C89" s="2" t="s">
        <v>352</v>
      </c>
      <c r="D89" s="2" t="b">
        <v>1</v>
      </c>
    </row>
    <row r="90" spans="1:5">
      <c r="A90" s="164" t="s">
        <v>353</v>
      </c>
      <c r="B90" s="165">
        <v>14.1</v>
      </c>
      <c r="C90" s="166" t="s">
        <v>294</v>
      </c>
      <c r="D90" s="2" t="b">
        <v>1</v>
      </c>
    </row>
    <row r="91" spans="1:5">
      <c r="A91" s="164" t="s">
        <v>321</v>
      </c>
      <c r="B91" s="165">
        <v>9.69</v>
      </c>
      <c r="C91" s="2" t="s">
        <v>322</v>
      </c>
      <c r="D91" s="2" t="b">
        <v>1</v>
      </c>
    </row>
    <row r="92" spans="1:5">
      <c r="A92" s="167"/>
      <c r="B92" s="168"/>
      <c r="C92" s="169"/>
      <c r="D92" s="169"/>
    </row>
    <row r="93" spans="1:5">
      <c r="A93" s="167"/>
      <c r="B93" s="168"/>
      <c r="C93" s="169"/>
      <c r="D93" s="169"/>
    </row>
    <row r="94" spans="1:5">
      <c r="A94" s="155" t="s">
        <v>354</v>
      </c>
      <c r="B94" s="148">
        <v>13.82</v>
      </c>
      <c r="C94" s="149" t="s">
        <v>355</v>
      </c>
      <c r="D94" s="149" t="b">
        <v>1</v>
      </c>
      <c r="E94" s="170"/>
    </row>
    <row r="95" spans="1:5">
      <c r="A95" s="155" t="s">
        <v>344</v>
      </c>
      <c r="B95" s="148">
        <v>15</v>
      </c>
      <c r="C95" s="149" t="s">
        <v>276</v>
      </c>
      <c r="D95" s="149" t="b">
        <v>1</v>
      </c>
      <c r="E95" s="170"/>
    </row>
    <row r="96" spans="1:5">
      <c r="A96" s="171" t="s">
        <v>356</v>
      </c>
      <c r="B96" s="148">
        <v>15</v>
      </c>
      <c r="C96" s="149" t="s">
        <v>342</v>
      </c>
      <c r="D96" s="149" t="b">
        <v>1</v>
      </c>
      <c r="E96" s="170"/>
    </row>
    <row r="97" spans="1:5">
      <c r="A97" s="155" t="s">
        <v>271</v>
      </c>
      <c r="B97" s="148">
        <v>15</v>
      </c>
      <c r="C97" s="149" t="s">
        <v>272</v>
      </c>
      <c r="D97" s="149" t="b">
        <v>1</v>
      </c>
      <c r="E97" s="170"/>
    </row>
    <row r="98" spans="1:5">
      <c r="A98" s="155" t="s">
        <v>261</v>
      </c>
      <c r="B98" s="148">
        <v>30</v>
      </c>
      <c r="C98" s="149" t="s">
        <v>262</v>
      </c>
      <c r="D98" s="149" t="b">
        <v>1</v>
      </c>
      <c r="E98" s="149" t="s">
        <v>357</v>
      </c>
    </row>
    <row r="99" spans="1:5">
      <c r="A99" s="155" t="s">
        <v>251</v>
      </c>
      <c r="B99" s="148">
        <v>12.44</v>
      </c>
      <c r="C99" s="149" t="s">
        <v>358</v>
      </c>
      <c r="D99" s="149" t="b">
        <v>1</v>
      </c>
      <c r="E99" s="170"/>
    </row>
    <row r="100" spans="1:5">
      <c r="A100" s="171" t="s">
        <v>345</v>
      </c>
      <c r="B100" s="148">
        <v>15</v>
      </c>
      <c r="C100" s="149" t="s">
        <v>346</v>
      </c>
      <c r="D100" s="149" t="b">
        <v>1</v>
      </c>
      <c r="E100" s="170"/>
    </row>
    <row r="101" spans="1:5">
      <c r="A101" s="155" t="s">
        <v>337</v>
      </c>
      <c r="B101" s="148">
        <v>15</v>
      </c>
      <c r="C101" s="149" t="s">
        <v>338</v>
      </c>
      <c r="D101" s="149" t="b">
        <v>1</v>
      </c>
      <c r="E101" s="170"/>
    </row>
    <row r="102" spans="1:5">
      <c r="A102" s="155" t="s">
        <v>243</v>
      </c>
      <c r="B102" s="148">
        <v>52.57</v>
      </c>
      <c r="C102" s="149" t="s">
        <v>244</v>
      </c>
      <c r="D102" s="149" t="b">
        <v>1</v>
      </c>
      <c r="E102" s="149" t="s">
        <v>359</v>
      </c>
    </row>
    <row r="103" spans="1:5">
      <c r="A103" s="155" t="s">
        <v>327</v>
      </c>
      <c r="B103" s="148">
        <v>15</v>
      </c>
      <c r="C103" s="149" t="s">
        <v>328</v>
      </c>
      <c r="D103" s="149" t="b">
        <v>1</v>
      </c>
      <c r="E103" s="170"/>
    </row>
    <row r="104" spans="1:5">
      <c r="A104" s="155" t="s">
        <v>247</v>
      </c>
      <c r="B104" s="148">
        <v>11.86</v>
      </c>
      <c r="C104" s="149" t="s">
        <v>360</v>
      </c>
      <c r="D104" s="149" t="b">
        <v>1</v>
      </c>
      <c r="E104" s="170"/>
    </row>
    <row r="105" spans="1:5">
      <c r="A105" s="155" t="s">
        <v>295</v>
      </c>
      <c r="B105" s="148">
        <v>13.98</v>
      </c>
      <c r="C105" s="154" t="s">
        <v>296</v>
      </c>
      <c r="D105" s="149" t="b">
        <v>1</v>
      </c>
      <c r="E105" s="170"/>
    </row>
    <row r="106" spans="1:5">
      <c r="A106" s="155" t="s">
        <v>206</v>
      </c>
      <c r="B106" s="148">
        <v>13.04</v>
      </c>
      <c r="C106" s="149" t="s">
        <v>343</v>
      </c>
      <c r="D106" s="149" t="b">
        <v>1</v>
      </c>
      <c r="E106" s="170"/>
    </row>
    <row r="107" spans="1:5">
      <c r="A107" s="155" t="s">
        <v>229</v>
      </c>
      <c r="B107" s="148">
        <v>14.96</v>
      </c>
      <c r="C107" s="149" t="s">
        <v>230</v>
      </c>
      <c r="D107" s="149" t="b">
        <v>1</v>
      </c>
      <c r="E107" s="170"/>
    </row>
    <row r="108" spans="1:5">
      <c r="A108" s="155" t="s">
        <v>361</v>
      </c>
      <c r="B108" s="148">
        <v>15</v>
      </c>
      <c r="C108" s="149" t="s">
        <v>362</v>
      </c>
      <c r="D108" s="149" t="b">
        <v>1</v>
      </c>
      <c r="E108" s="170"/>
    </row>
    <row r="109" spans="1:5">
      <c r="A109" s="155" t="s">
        <v>249</v>
      </c>
      <c r="B109" s="148">
        <v>15</v>
      </c>
      <c r="C109" s="154" t="s">
        <v>250</v>
      </c>
      <c r="D109" s="149" t="b">
        <v>1</v>
      </c>
      <c r="E109" s="170"/>
    </row>
    <row r="110" spans="1:5">
      <c r="A110" s="155" t="s">
        <v>363</v>
      </c>
      <c r="B110" s="148">
        <v>15</v>
      </c>
      <c r="C110" s="149" t="s">
        <v>333</v>
      </c>
      <c r="D110" s="149" t="b">
        <v>1</v>
      </c>
      <c r="E110" s="170"/>
    </row>
    <row r="111" spans="1:5">
      <c r="A111" s="155" t="s">
        <v>325</v>
      </c>
      <c r="B111" s="148">
        <v>11.65</v>
      </c>
      <c r="C111" s="154" t="s">
        <v>326</v>
      </c>
      <c r="D111" s="149" t="b">
        <v>1</v>
      </c>
      <c r="E111" s="170"/>
    </row>
    <row r="112" spans="1:5">
      <c r="A112" s="155" t="s">
        <v>307</v>
      </c>
      <c r="B112" s="148">
        <v>11.91</v>
      </c>
      <c r="C112" s="154" t="s">
        <v>308</v>
      </c>
      <c r="D112" s="149" t="b">
        <v>1</v>
      </c>
      <c r="E112" s="170"/>
    </row>
    <row r="113" spans="1:5">
      <c r="A113" s="155" t="s">
        <v>284</v>
      </c>
      <c r="B113" s="148">
        <v>13.76</v>
      </c>
      <c r="C113" s="149" t="s">
        <v>285</v>
      </c>
      <c r="D113" s="149" t="b">
        <v>1</v>
      </c>
      <c r="E113" s="170"/>
    </row>
    <row r="114" spans="1:5">
      <c r="A114" s="155" t="s">
        <v>319</v>
      </c>
      <c r="B114" s="148">
        <v>15</v>
      </c>
      <c r="C114" s="154" t="s">
        <v>320</v>
      </c>
      <c r="D114" s="149" t="b">
        <v>1</v>
      </c>
      <c r="E114" s="170"/>
    </row>
    <row r="115" spans="1:5">
      <c r="A115" s="155" t="s">
        <v>241</v>
      </c>
      <c r="B115" s="148">
        <v>10.19</v>
      </c>
      <c r="C115" s="149" t="s">
        <v>242</v>
      </c>
      <c r="D115" s="149" t="b">
        <v>1</v>
      </c>
      <c r="E115" s="170"/>
    </row>
    <row r="116" spans="1:5">
      <c r="A116" s="164" t="s">
        <v>282</v>
      </c>
      <c r="B116" s="165">
        <v>15</v>
      </c>
      <c r="C116" s="2" t="s">
        <v>283</v>
      </c>
      <c r="D116" s="149" t="b">
        <v>1</v>
      </c>
      <c r="E116" s="170"/>
    </row>
    <row r="117" spans="1:5">
      <c r="A117" s="164" t="s">
        <v>364</v>
      </c>
      <c r="B117" s="165">
        <v>15</v>
      </c>
      <c r="C117" s="2" t="s">
        <v>258</v>
      </c>
      <c r="D117" s="149" t="b">
        <v>1</v>
      </c>
    </row>
    <row r="118" spans="1:5">
      <c r="A118" s="147" t="s">
        <v>297</v>
      </c>
      <c r="B118" s="148">
        <v>13</v>
      </c>
      <c r="C118" s="149" t="s">
        <v>298</v>
      </c>
      <c r="D118" s="149" t="b">
        <v>1</v>
      </c>
    </row>
    <row r="119" spans="1:5">
      <c r="A119" s="164" t="s">
        <v>232</v>
      </c>
      <c r="B119" s="165">
        <v>10.34</v>
      </c>
      <c r="C119" s="2" t="s">
        <v>233</v>
      </c>
      <c r="D119" s="149" t="b">
        <v>1</v>
      </c>
    </row>
    <row r="120" spans="1:5">
      <c r="A120" s="164" t="s">
        <v>273</v>
      </c>
      <c r="B120" s="165">
        <v>12.64</v>
      </c>
      <c r="C120" s="149" t="s">
        <v>274</v>
      </c>
      <c r="D120" s="149" t="b">
        <v>1</v>
      </c>
    </row>
    <row r="121" spans="1:5">
      <c r="A121" s="164" t="s">
        <v>365</v>
      </c>
      <c r="B121" s="165">
        <v>14.38</v>
      </c>
      <c r="C121" s="2" t="s">
        <v>366</v>
      </c>
      <c r="D121" s="149" t="b">
        <v>1</v>
      </c>
    </row>
    <row r="122" spans="1:5">
      <c r="A122" s="164" t="s">
        <v>303</v>
      </c>
      <c r="B122" s="165">
        <v>12.9</v>
      </c>
      <c r="C122" s="172" t="s">
        <v>304</v>
      </c>
      <c r="D122" s="149" t="b">
        <v>1</v>
      </c>
    </row>
    <row r="123" spans="1:5">
      <c r="A123" s="173" t="s">
        <v>259</v>
      </c>
      <c r="B123" s="165">
        <v>15</v>
      </c>
      <c r="C123" s="172" t="s">
        <v>367</v>
      </c>
      <c r="D123" s="149" t="b">
        <v>1</v>
      </c>
      <c r="E123" s="2">
        <v>7521</v>
      </c>
    </row>
    <row r="124" spans="1:5">
      <c r="A124" s="164" t="s">
        <v>299</v>
      </c>
      <c r="B124" s="165">
        <v>10.9</v>
      </c>
      <c r="C124" s="172" t="s">
        <v>368</v>
      </c>
      <c r="D124" s="149" t="b">
        <v>1</v>
      </c>
      <c r="E124" s="2" t="s">
        <v>369</v>
      </c>
    </row>
    <row r="125" spans="1:5">
      <c r="A125" s="164" t="s">
        <v>370</v>
      </c>
      <c r="B125" s="165">
        <v>15</v>
      </c>
      <c r="C125" s="2" t="s">
        <v>371</v>
      </c>
      <c r="D125" s="149" t="b">
        <v>1</v>
      </c>
    </row>
    <row r="126" spans="1:5">
      <c r="A126" s="164" t="s">
        <v>267</v>
      </c>
      <c r="B126" s="165">
        <v>13.83</v>
      </c>
      <c r="C126" s="2" t="s">
        <v>268</v>
      </c>
      <c r="D126" s="149" t="b">
        <v>1</v>
      </c>
    </row>
    <row r="127" spans="1:5">
      <c r="A127" s="164" t="s">
        <v>372</v>
      </c>
      <c r="B127" s="165">
        <v>15</v>
      </c>
      <c r="C127" s="2" t="s">
        <v>270</v>
      </c>
      <c r="D127" s="149" t="b">
        <v>1</v>
      </c>
    </row>
    <row r="128" spans="1:5">
      <c r="A128" s="164" t="s">
        <v>245</v>
      </c>
      <c r="B128" s="165">
        <v>8.31</v>
      </c>
      <c r="C128" s="149" t="s">
        <v>246</v>
      </c>
      <c r="D128" s="149" t="b">
        <v>1</v>
      </c>
    </row>
    <row r="129" spans="1:4">
      <c r="A129" s="164" t="s">
        <v>373</v>
      </c>
      <c r="B129" s="165">
        <v>15</v>
      </c>
      <c r="C129" s="2" t="s">
        <v>374</v>
      </c>
      <c r="D129" s="149" t="b">
        <v>1</v>
      </c>
    </row>
    <row r="130" spans="1:4">
      <c r="A130" s="174"/>
      <c r="B130" s="165"/>
      <c r="D130" s="149"/>
    </row>
    <row r="131" spans="1:4">
      <c r="A131" s="174"/>
      <c r="B131" s="165"/>
      <c r="D131" s="149"/>
    </row>
    <row r="132" spans="1:4">
      <c r="A132" s="174"/>
      <c r="B132" s="165"/>
      <c r="C132" s="149"/>
      <c r="D132" s="149"/>
    </row>
    <row r="133" spans="1:4">
      <c r="A133" s="174"/>
      <c r="B133" s="165"/>
      <c r="D133" s="149"/>
    </row>
    <row r="134" spans="1:4">
      <c r="A134" s="174"/>
      <c r="B134" s="165"/>
      <c r="D134" s="149"/>
    </row>
    <row r="135" spans="1:4">
      <c r="A135" s="174"/>
      <c r="B135" s="165"/>
      <c r="D135" s="149"/>
    </row>
    <row r="136" spans="1:4">
      <c r="A136" s="174"/>
      <c r="B136" s="165"/>
      <c r="D136" s="149"/>
    </row>
    <row r="137" spans="1:4">
      <c r="A137" s="175"/>
      <c r="B137" s="165"/>
      <c r="C137" s="172"/>
      <c r="D137" s="149"/>
    </row>
    <row r="138" spans="1:4">
      <c r="A138" s="174"/>
      <c r="B138" s="176"/>
      <c r="D138" s="149"/>
    </row>
    <row r="139" spans="1:4">
      <c r="A139" s="174"/>
      <c r="B139" s="165"/>
      <c r="C139" s="172"/>
      <c r="D139" s="149"/>
    </row>
    <row r="140" spans="1:4">
      <c r="A140" s="174"/>
      <c r="B140" s="165"/>
      <c r="C140" s="172"/>
      <c r="D140" s="149"/>
    </row>
    <row r="141" spans="1:4">
      <c r="A141" s="174"/>
      <c r="B141" s="165"/>
      <c r="C141" s="172"/>
      <c r="D141" s="149"/>
    </row>
    <row r="142" spans="1:4">
      <c r="A142" s="174"/>
      <c r="B142" s="165"/>
    </row>
    <row r="143" spans="1:4">
      <c r="A143" s="174"/>
      <c r="B143" s="165"/>
      <c r="C143" s="172"/>
    </row>
    <row r="144" spans="1:4">
      <c r="A144" s="175"/>
      <c r="B144" s="165"/>
    </row>
    <row r="145" spans="1:3">
      <c r="A145" s="174"/>
      <c r="B145" s="165"/>
      <c r="C145" s="172"/>
    </row>
    <row r="146" spans="1:3">
      <c r="A146" s="174"/>
      <c r="B146" s="165"/>
      <c r="C146" s="172"/>
    </row>
    <row r="147" spans="1:3">
      <c r="A147" s="174"/>
      <c r="B147" s="165"/>
      <c r="C147" s="154"/>
    </row>
    <row r="148" spans="1:3">
      <c r="A148" s="147"/>
      <c r="B148" s="148"/>
      <c r="C148" s="149"/>
    </row>
    <row r="149" spans="1:3">
      <c r="A149" s="174"/>
      <c r="B149" s="165"/>
      <c r="C149" s="172"/>
    </row>
    <row r="150" spans="1:3">
      <c r="A150" s="174"/>
      <c r="B150" s="165"/>
      <c r="C150" s="172"/>
    </row>
    <row r="151" spans="1:3">
      <c r="A151" s="174"/>
      <c r="B151" s="165"/>
    </row>
    <row r="152" spans="1:3">
      <c r="A152" s="174"/>
      <c r="B152" s="165"/>
    </row>
    <row r="153" spans="1:3">
      <c r="A153" s="174"/>
      <c r="B153" s="165"/>
    </row>
    <row r="154" spans="1:3">
      <c r="A154" s="174"/>
      <c r="B154" s="165"/>
    </row>
    <row r="155" spans="1:3">
      <c r="A155" s="174"/>
      <c r="B155" s="165"/>
    </row>
    <row r="156" spans="1:3">
      <c r="A156" s="174"/>
      <c r="B156" s="176"/>
    </row>
    <row r="157" spans="1:3">
      <c r="A157" s="174"/>
      <c r="B157" s="176"/>
    </row>
    <row r="158" spans="1:3">
      <c r="A158" s="177"/>
      <c r="B158" s="176"/>
    </row>
    <row r="159" spans="1:3">
      <c r="A159" s="174"/>
      <c r="B159" s="165"/>
    </row>
    <row r="160" spans="1:3">
      <c r="A160" s="174"/>
      <c r="B160" s="165"/>
    </row>
    <row r="161" spans="1:2">
      <c r="A161" s="174"/>
      <c r="B161" s="165"/>
    </row>
    <row r="162" spans="1:2">
      <c r="A162" s="174"/>
      <c r="B162" s="176"/>
    </row>
    <row r="163" spans="1:2">
      <c r="A163" s="174"/>
      <c r="B163" s="176"/>
    </row>
    <row r="164" spans="1:2">
      <c r="A164" s="174"/>
      <c r="B164" s="176"/>
    </row>
    <row r="165" spans="1:2">
      <c r="A165" s="174"/>
      <c r="B165" s="176"/>
    </row>
    <row r="166" spans="1:2">
      <c r="A166" s="174"/>
      <c r="B166" s="176"/>
    </row>
    <row r="167" spans="1:2">
      <c r="A167" s="174"/>
      <c r="B167" s="176"/>
    </row>
    <row r="168" spans="1:2">
      <c r="A168" s="174"/>
      <c r="B168" s="176"/>
    </row>
    <row r="169" spans="1:2">
      <c r="A169" s="174"/>
      <c r="B169" s="176"/>
    </row>
    <row r="170" spans="1:2">
      <c r="A170" s="174"/>
      <c r="B170" s="176"/>
    </row>
    <row r="171" spans="1:2">
      <c r="A171" s="174"/>
      <c r="B171" s="176"/>
    </row>
    <row r="172" spans="1:2">
      <c r="A172" s="174"/>
      <c r="B172" s="176"/>
    </row>
    <row r="173" spans="1:2">
      <c r="A173" s="174"/>
      <c r="B173" s="176"/>
    </row>
    <row r="174" spans="1:2">
      <c r="A174" s="174"/>
      <c r="B174" s="176"/>
    </row>
    <row r="175" spans="1:2">
      <c r="A175" s="174"/>
      <c r="B175" s="176"/>
    </row>
    <row r="176" spans="1:2">
      <c r="A176" s="174"/>
      <c r="B176" s="176"/>
    </row>
    <row r="177" spans="1:2">
      <c r="A177" s="174"/>
      <c r="B177" s="176"/>
    </row>
    <row r="178" spans="1:2">
      <c r="A178" s="174"/>
      <c r="B178" s="176"/>
    </row>
    <row r="179" spans="1:2">
      <c r="A179" s="174"/>
      <c r="B179" s="176"/>
    </row>
    <row r="180" spans="1:2">
      <c r="A180" s="174"/>
      <c r="B180" s="176"/>
    </row>
    <row r="181" spans="1:2">
      <c r="A181" s="174"/>
      <c r="B181" s="176"/>
    </row>
    <row r="182" spans="1:2">
      <c r="A182" s="174"/>
      <c r="B182" s="176"/>
    </row>
    <row r="183" spans="1:2">
      <c r="A183" s="174"/>
      <c r="B183" s="176"/>
    </row>
    <row r="184" spans="1:2">
      <c r="A184" s="174"/>
      <c r="B184" s="176"/>
    </row>
    <row r="185" spans="1:2">
      <c r="A185" s="174"/>
      <c r="B185" s="176"/>
    </row>
    <row r="186" spans="1:2">
      <c r="A186" s="174"/>
      <c r="B186" s="176"/>
    </row>
    <row r="187" spans="1:2">
      <c r="A187" s="174"/>
      <c r="B187" s="176"/>
    </row>
    <row r="188" spans="1:2">
      <c r="A188" s="174"/>
      <c r="B188" s="176"/>
    </row>
    <row r="189" spans="1:2">
      <c r="A189" s="174"/>
      <c r="B189" s="176"/>
    </row>
    <row r="190" spans="1:2">
      <c r="A190" s="174"/>
      <c r="B190" s="176"/>
    </row>
    <row r="191" spans="1:2">
      <c r="A191" s="174"/>
      <c r="B191" s="176"/>
    </row>
    <row r="192" spans="1:2">
      <c r="A192" s="174"/>
      <c r="B192" s="176"/>
    </row>
    <row r="193" spans="1:2">
      <c r="A193" s="174"/>
      <c r="B193" s="176"/>
    </row>
    <row r="194" spans="1:2">
      <c r="A194" s="174"/>
      <c r="B194" s="176"/>
    </row>
    <row r="195" spans="1:2">
      <c r="A195" s="174"/>
      <c r="B195" s="176"/>
    </row>
    <row r="196" spans="1:2">
      <c r="A196" s="174"/>
      <c r="B196" s="176"/>
    </row>
    <row r="197" spans="1:2">
      <c r="A197" s="174"/>
      <c r="B197" s="176"/>
    </row>
    <row r="198" spans="1:2">
      <c r="A198" s="174"/>
      <c r="B198" s="176"/>
    </row>
    <row r="199" spans="1:2">
      <c r="A199" s="174"/>
      <c r="B199" s="176"/>
    </row>
    <row r="200" spans="1:2">
      <c r="A200" s="174"/>
      <c r="B200" s="176"/>
    </row>
    <row r="201" spans="1:2">
      <c r="A201" s="174"/>
      <c r="B201" s="176"/>
    </row>
    <row r="202" spans="1:2">
      <c r="A202" s="174"/>
      <c r="B202" s="176"/>
    </row>
    <row r="203" spans="1:2">
      <c r="A203" s="174"/>
      <c r="B203" s="176"/>
    </row>
    <row r="204" spans="1:2">
      <c r="A204" s="174"/>
      <c r="B204" s="176"/>
    </row>
    <row r="205" spans="1:2">
      <c r="A205" s="174"/>
      <c r="B205" s="176"/>
    </row>
    <row r="206" spans="1:2">
      <c r="A206" s="174"/>
      <c r="B206" s="176"/>
    </row>
    <row r="207" spans="1:2">
      <c r="A207" s="174"/>
      <c r="B207" s="176"/>
    </row>
    <row r="208" spans="1:2">
      <c r="A208" s="174"/>
      <c r="B208" s="176"/>
    </row>
    <row r="209" spans="1:2">
      <c r="A209" s="174"/>
      <c r="B209" s="176"/>
    </row>
    <row r="210" spans="1:2">
      <c r="A210" s="174"/>
      <c r="B210" s="176"/>
    </row>
    <row r="211" spans="1:2">
      <c r="A211" s="174"/>
      <c r="B211" s="176"/>
    </row>
    <row r="212" spans="1:2">
      <c r="A212" s="174"/>
      <c r="B212" s="176"/>
    </row>
    <row r="213" spans="1:2">
      <c r="A213" s="174"/>
      <c r="B213" s="176"/>
    </row>
    <row r="214" spans="1:2">
      <c r="A214" s="174"/>
      <c r="B214" s="176"/>
    </row>
    <row r="215" spans="1:2">
      <c r="A215" s="174"/>
      <c r="B215" s="176"/>
    </row>
    <row r="216" spans="1:2">
      <c r="A216" s="174"/>
      <c r="B216" s="176"/>
    </row>
    <row r="217" spans="1:2">
      <c r="A217" s="174"/>
      <c r="B217" s="176"/>
    </row>
    <row r="218" spans="1:2">
      <c r="A218" s="174"/>
      <c r="B218" s="176"/>
    </row>
    <row r="219" spans="1:2">
      <c r="A219" s="174"/>
      <c r="B219" s="176"/>
    </row>
    <row r="220" spans="1:2">
      <c r="A220" s="174"/>
      <c r="B220" s="176"/>
    </row>
    <row r="221" spans="1:2">
      <c r="A221" s="174"/>
      <c r="B221" s="176"/>
    </row>
    <row r="222" spans="1:2">
      <c r="A222" s="174"/>
      <c r="B222" s="176"/>
    </row>
    <row r="223" spans="1:2">
      <c r="A223" s="174"/>
      <c r="B223" s="176"/>
    </row>
    <row r="224" spans="1:2">
      <c r="A224" s="174"/>
      <c r="B224" s="176"/>
    </row>
    <row r="225" spans="1:2">
      <c r="A225" s="174"/>
      <c r="B225" s="176"/>
    </row>
    <row r="226" spans="1:2">
      <c r="A226" s="174"/>
      <c r="B226" s="176"/>
    </row>
    <row r="227" spans="1:2">
      <c r="A227" s="174"/>
      <c r="B227" s="176"/>
    </row>
    <row r="228" spans="1:2">
      <c r="A228" s="174"/>
      <c r="B228" s="176"/>
    </row>
    <row r="229" spans="1:2">
      <c r="A229" s="174"/>
      <c r="B229" s="176"/>
    </row>
    <row r="230" spans="1:2">
      <c r="A230" s="174"/>
      <c r="B230" s="176"/>
    </row>
    <row r="231" spans="1:2">
      <c r="A231" s="174"/>
      <c r="B231" s="176"/>
    </row>
    <row r="232" spans="1:2">
      <c r="A232" s="174"/>
      <c r="B232" s="176"/>
    </row>
    <row r="233" spans="1:2">
      <c r="A233" s="174"/>
      <c r="B233" s="176"/>
    </row>
    <row r="234" spans="1:2">
      <c r="A234" s="174"/>
      <c r="B234" s="176"/>
    </row>
    <row r="235" spans="1:2">
      <c r="A235" s="174"/>
      <c r="B235" s="176"/>
    </row>
    <row r="236" spans="1:2">
      <c r="A236" s="174"/>
      <c r="B236" s="176"/>
    </row>
    <row r="237" spans="1:2">
      <c r="A237" s="174"/>
      <c r="B237" s="176"/>
    </row>
    <row r="238" spans="1:2">
      <c r="A238" s="174"/>
      <c r="B238" s="176"/>
    </row>
    <row r="239" spans="1:2">
      <c r="A239" s="174"/>
      <c r="B239" s="176"/>
    </row>
    <row r="240" spans="1:2">
      <c r="A240" s="174"/>
      <c r="B240" s="176"/>
    </row>
    <row r="241" spans="1:2">
      <c r="A241" s="174"/>
      <c r="B241" s="176"/>
    </row>
    <row r="242" spans="1:2">
      <c r="A242" s="174"/>
      <c r="B242" s="176"/>
    </row>
    <row r="243" spans="1:2">
      <c r="A243" s="174"/>
      <c r="B243" s="176"/>
    </row>
    <row r="244" spans="1:2">
      <c r="A244" s="174"/>
      <c r="B244" s="176"/>
    </row>
    <row r="245" spans="1:2">
      <c r="A245" s="174"/>
      <c r="B245" s="176"/>
    </row>
    <row r="246" spans="1:2">
      <c r="A246" s="174"/>
      <c r="B246" s="176"/>
    </row>
    <row r="247" spans="1:2">
      <c r="A247" s="174"/>
      <c r="B247" s="176"/>
    </row>
    <row r="248" spans="1:2">
      <c r="A248" s="174"/>
      <c r="B248" s="176"/>
    </row>
    <row r="249" spans="1:2">
      <c r="A249" s="174"/>
      <c r="B249" s="176"/>
    </row>
    <row r="250" spans="1:2">
      <c r="A250" s="174"/>
      <c r="B250" s="176"/>
    </row>
    <row r="251" spans="1:2">
      <c r="A251" s="174"/>
      <c r="B251" s="176"/>
    </row>
    <row r="252" spans="1:2">
      <c r="A252" s="174"/>
      <c r="B252" s="176"/>
    </row>
    <row r="253" spans="1:2">
      <c r="A253" s="174"/>
      <c r="B253" s="176"/>
    </row>
    <row r="254" spans="1:2">
      <c r="A254" s="174"/>
      <c r="B254" s="176"/>
    </row>
    <row r="255" spans="1:2">
      <c r="A255" s="174"/>
      <c r="B255" s="176"/>
    </row>
    <row r="256" spans="1:2">
      <c r="A256" s="174"/>
      <c r="B256" s="176"/>
    </row>
    <row r="257" spans="1:2">
      <c r="A257" s="174"/>
      <c r="B257" s="176"/>
    </row>
    <row r="258" spans="1:2">
      <c r="A258" s="174"/>
      <c r="B258" s="176"/>
    </row>
    <row r="259" spans="1:2">
      <c r="A259" s="174"/>
      <c r="B259" s="176"/>
    </row>
    <row r="260" spans="1:2">
      <c r="A260" s="174"/>
      <c r="B260" s="176"/>
    </row>
    <row r="261" spans="1:2">
      <c r="A261" s="174"/>
      <c r="B261" s="176"/>
    </row>
    <row r="262" spans="1:2">
      <c r="A262" s="174"/>
      <c r="B262" s="176"/>
    </row>
    <row r="263" spans="1:2">
      <c r="A263" s="174"/>
      <c r="B263" s="176"/>
    </row>
    <row r="264" spans="1:2">
      <c r="A264" s="174"/>
      <c r="B264" s="176"/>
    </row>
    <row r="265" spans="1:2">
      <c r="A265" s="174"/>
      <c r="B265" s="176"/>
    </row>
    <row r="266" spans="1:2">
      <c r="A266" s="174"/>
      <c r="B266" s="176"/>
    </row>
    <row r="267" spans="1:2">
      <c r="A267" s="174"/>
      <c r="B267" s="176"/>
    </row>
    <row r="268" spans="1:2">
      <c r="A268" s="174"/>
      <c r="B268" s="176"/>
    </row>
    <row r="269" spans="1:2">
      <c r="A269" s="174"/>
      <c r="B269" s="176"/>
    </row>
    <row r="270" spans="1:2">
      <c r="A270" s="174"/>
      <c r="B270" s="176"/>
    </row>
    <row r="271" spans="1:2">
      <c r="A271" s="174"/>
      <c r="B271" s="176"/>
    </row>
    <row r="272" spans="1:2">
      <c r="A272" s="174"/>
      <c r="B272" s="176"/>
    </row>
    <row r="273" spans="1:2">
      <c r="A273" s="174"/>
      <c r="B273" s="176"/>
    </row>
    <row r="274" spans="1:2">
      <c r="A274" s="174"/>
      <c r="B274" s="176"/>
    </row>
    <row r="275" spans="1:2">
      <c r="A275" s="174"/>
      <c r="B275" s="176"/>
    </row>
    <row r="276" spans="1:2">
      <c r="A276" s="174"/>
      <c r="B276" s="176"/>
    </row>
    <row r="277" spans="1:2">
      <c r="A277" s="174"/>
      <c r="B277" s="176"/>
    </row>
    <row r="278" spans="1:2">
      <c r="A278" s="174"/>
      <c r="B278" s="176"/>
    </row>
    <row r="279" spans="1:2">
      <c r="A279" s="174"/>
      <c r="B279" s="176"/>
    </row>
    <row r="280" spans="1:2">
      <c r="A280" s="174"/>
      <c r="B280" s="176"/>
    </row>
    <row r="281" spans="1:2">
      <c r="A281" s="174"/>
      <c r="B281" s="176"/>
    </row>
    <row r="282" spans="1:2">
      <c r="A282" s="174"/>
      <c r="B282" s="176"/>
    </row>
    <row r="283" spans="1:2">
      <c r="A283" s="174"/>
      <c r="B283" s="176"/>
    </row>
    <row r="284" spans="1:2">
      <c r="A284" s="174"/>
      <c r="B284" s="176"/>
    </row>
    <row r="285" spans="1:2">
      <c r="A285" s="174"/>
      <c r="B285" s="176"/>
    </row>
    <row r="286" spans="1:2">
      <c r="A286" s="174"/>
      <c r="B286" s="176"/>
    </row>
    <row r="287" spans="1:2">
      <c r="A287" s="174"/>
      <c r="B287" s="176"/>
    </row>
    <row r="288" spans="1:2">
      <c r="A288" s="174"/>
      <c r="B288" s="176"/>
    </row>
    <row r="289" spans="1:2">
      <c r="A289" s="174"/>
      <c r="B289" s="176"/>
    </row>
    <row r="290" spans="1:2">
      <c r="A290" s="174"/>
      <c r="B290" s="176"/>
    </row>
    <row r="291" spans="1:2">
      <c r="A291" s="174"/>
      <c r="B291" s="176"/>
    </row>
    <row r="292" spans="1:2">
      <c r="A292" s="174"/>
      <c r="B292" s="176"/>
    </row>
    <row r="293" spans="1:2">
      <c r="A293" s="174"/>
      <c r="B293" s="176"/>
    </row>
    <row r="294" spans="1:2">
      <c r="A294" s="174"/>
      <c r="B294" s="176"/>
    </row>
    <row r="295" spans="1:2">
      <c r="A295" s="174"/>
      <c r="B295" s="176"/>
    </row>
    <row r="296" spans="1:2">
      <c r="A296" s="174"/>
      <c r="B296" s="176"/>
    </row>
    <row r="297" spans="1:2">
      <c r="A297" s="174"/>
      <c r="B297" s="176"/>
    </row>
    <row r="298" spans="1:2">
      <c r="A298" s="174"/>
      <c r="B298" s="176"/>
    </row>
    <row r="299" spans="1:2">
      <c r="A299" s="174"/>
      <c r="B299" s="176"/>
    </row>
    <row r="300" spans="1:2">
      <c r="A300" s="174"/>
      <c r="B300" s="176"/>
    </row>
    <row r="301" spans="1:2">
      <c r="A301" s="174"/>
      <c r="B301" s="176"/>
    </row>
    <row r="302" spans="1:2">
      <c r="A302" s="174"/>
      <c r="B302" s="176"/>
    </row>
    <row r="303" spans="1:2">
      <c r="A303" s="174"/>
      <c r="B303" s="176"/>
    </row>
    <row r="304" spans="1:2">
      <c r="A304" s="174"/>
      <c r="B304" s="176"/>
    </row>
    <row r="305" spans="1:2">
      <c r="A305" s="174"/>
      <c r="B305" s="176"/>
    </row>
    <row r="306" spans="1:2">
      <c r="A306" s="174"/>
      <c r="B306" s="176"/>
    </row>
    <row r="307" spans="1:2">
      <c r="A307" s="174"/>
      <c r="B307" s="176"/>
    </row>
    <row r="308" spans="1:2">
      <c r="A308" s="174"/>
      <c r="B308" s="176"/>
    </row>
    <row r="309" spans="1:2">
      <c r="A309" s="174"/>
      <c r="B309" s="176"/>
    </row>
    <row r="310" spans="1:2">
      <c r="A310" s="174"/>
      <c r="B310" s="176"/>
    </row>
    <row r="311" spans="1:2">
      <c r="A311" s="174"/>
      <c r="B311" s="176"/>
    </row>
    <row r="312" spans="1:2">
      <c r="A312" s="174"/>
      <c r="B312" s="176"/>
    </row>
    <row r="313" spans="1:2">
      <c r="A313" s="174"/>
      <c r="B313" s="176"/>
    </row>
    <row r="314" spans="1:2">
      <c r="A314" s="174"/>
      <c r="B314" s="176"/>
    </row>
    <row r="315" spans="1:2">
      <c r="A315" s="174"/>
      <c r="B315" s="176"/>
    </row>
    <row r="316" spans="1:2">
      <c r="A316" s="174"/>
      <c r="B316" s="176"/>
    </row>
    <row r="317" spans="1:2">
      <c r="A317" s="174"/>
      <c r="B317" s="176"/>
    </row>
    <row r="318" spans="1:2">
      <c r="A318" s="174"/>
      <c r="B318" s="176"/>
    </row>
    <row r="319" spans="1:2">
      <c r="A319" s="174"/>
      <c r="B319" s="176"/>
    </row>
    <row r="320" spans="1:2">
      <c r="A320" s="174"/>
      <c r="B320" s="176"/>
    </row>
    <row r="321" spans="1:2">
      <c r="A321" s="174"/>
      <c r="B321" s="176"/>
    </row>
    <row r="322" spans="1:2">
      <c r="A322" s="174"/>
      <c r="B322" s="176"/>
    </row>
    <row r="323" spans="1:2">
      <c r="A323" s="174"/>
      <c r="B323" s="176"/>
    </row>
    <row r="324" spans="1:2">
      <c r="A324" s="174"/>
      <c r="B324" s="176"/>
    </row>
    <row r="325" spans="1:2">
      <c r="A325" s="174"/>
      <c r="B325" s="176"/>
    </row>
    <row r="326" spans="1:2">
      <c r="A326" s="174"/>
      <c r="B326" s="176"/>
    </row>
    <row r="327" spans="1:2">
      <c r="A327" s="174"/>
      <c r="B327" s="176"/>
    </row>
    <row r="328" spans="1:2">
      <c r="A328" s="174"/>
      <c r="B328" s="176"/>
    </row>
    <row r="329" spans="1:2">
      <c r="A329" s="174"/>
      <c r="B329" s="176"/>
    </row>
    <row r="330" spans="1:2">
      <c r="A330" s="174"/>
      <c r="B330" s="176"/>
    </row>
    <row r="331" spans="1:2">
      <c r="A331" s="174"/>
      <c r="B331" s="176"/>
    </row>
    <row r="332" spans="1:2">
      <c r="A332" s="174"/>
      <c r="B332" s="176"/>
    </row>
    <row r="333" spans="1:2">
      <c r="A333" s="174"/>
      <c r="B333" s="176"/>
    </row>
    <row r="334" spans="1:2">
      <c r="A334" s="174"/>
      <c r="B334" s="176"/>
    </row>
    <row r="335" spans="1:2">
      <c r="A335" s="174"/>
      <c r="B335" s="176"/>
    </row>
    <row r="336" spans="1:2">
      <c r="A336" s="174"/>
      <c r="B336" s="176"/>
    </row>
    <row r="337" spans="1:2">
      <c r="A337" s="174"/>
      <c r="B337" s="176"/>
    </row>
    <row r="338" spans="1:2">
      <c r="A338" s="174"/>
      <c r="B338" s="176"/>
    </row>
    <row r="339" spans="1:2">
      <c r="A339" s="174"/>
      <c r="B339" s="176"/>
    </row>
    <row r="340" spans="1:2">
      <c r="A340" s="174"/>
      <c r="B340" s="176"/>
    </row>
    <row r="341" spans="1:2">
      <c r="A341" s="174"/>
      <c r="B341" s="176"/>
    </row>
    <row r="342" spans="1:2">
      <c r="A342" s="174"/>
      <c r="B342" s="176"/>
    </row>
    <row r="343" spans="1:2">
      <c r="A343" s="174"/>
      <c r="B343" s="176"/>
    </row>
    <row r="344" spans="1:2">
      <c r="A344" s="174"/>
      <c r="B344" s="176"/>
    </row>
    <row r="345" spans="1:2">
      <c r="A345" s="174"/>
      <c r="B345" s="176"/>
    </row>
    <row r="346" spans="1:2">
      <c r="A346" s="174"/>
      <c r="B346" s="176"/>
    </row>
    <row r="347" spans="1:2">
      <c r="A347" s="174"/>
      <c r="B347" s="176"/>
    </row>
    <row r="348" spans="1:2">
      <c r="A348" s="174"/>
      <c r="B348" s="176"/>
    </row>
    <row r="349" spans="1:2">
      <c r="A349" s="174"/>
      <c r="B349" s="176"/>
    </row>
    <row r="350" spans="1:2">
      <c r="A350" s="174"/>
      <c r="B350" s="176"/>
    </row>
    <row r="351" spans="1:2">
      <c r="A351" s="174"/>
      <c r="B351" s="176"/>
    </row>
    <row r="352" spans="1:2">
      <c r="A352" s="174"/>
      <c r="B352" s="176"/>
    </row>
    <row r="353" spans="1:2">
      <c r="A353" s="174"/>
      <c r="B353" s="176"/>
    </row>
    <row r="354" spans="1:2">
      <c r="A354" s="174"/>
      <c r="B354" s="176"/>
    </row>
    <row r="355" spans="1:2">
      <c r="A355" s="174"/>
      <c r="B355" s="176"/>
    </row>
    <row r="356" spans="1:2">
      <c r="A356" s="174"/>
      <c r="B356" s="176"/>
    </row>
    <row r="357" spans="1:2">
      <c r="A357" s="174"/>
      <c r="B357" s="176"/>
    </row>
    <row r="358" spans="1:2">
      <c r="A358" s="174"/>
      <c r="B358" s="176"/>
    </row>
    <row r="359" spans="1:2">
      <c r="A359" s="174"/>
      <c r="B359" s="176"/>
    </row>
    <row r="360" spans="1:2">
      <c r="A360" s="174"/>
      <c r="B360" s="176"/>
    </row>
    <row r="361" spans="1:2">
      <c r="A361" s="174"/>
      <c r="B361" s="176"/>
    </row>
    <row r="362" spans="1:2">
      <c r="A362" s="174"/>
      <c r="B362" s="176"/>
    </row>
    <row r="363" spans="1:2">
      <c r="A363" s="174"/>
      <c r="B363" s="176"/>
    </row>
    <row r="364" spans="1:2">
      <c r="A364" s="174"/>
      <c r="B364" s="176"/>
    </row>
    <row r="365" spans="1:2">
      <c r="A365" s="174"/>
      <c r="B365" s="176"/>
    </row>
    <row r="366" spans="1:2">
      <c r="A366" s="174"/>
      <c r="B366" s="176"/>
    </row>
    <row r="367" spans="1:2">
      <c r="A367" s="174"/>
      <c r="B367" s="176"/>
    </row>
    <row r="368" spans="1:2">
      <c r="A368" s="174"/>
      <c r="B368" s="176"/>
    </row>
    <row r="369" spans="1:2">
      <c r="A369" s="174"/>
      <c r="B369" s="176"/>
    </row>
    <row r="370" spans="1:2">
      <c r="A370" s="174"/>
      <c r="B370" s="176"/>
    </row>
    <row r="371" spans="1:2">
      <c r="A371" s="174"/>
      <c r="B371" s="176"/>
    </row>
    <row r="372" spans="1:2">
      <c r="A372" s="174"/>
      <c r="B372" s="176"/>
    </row>
    <row r="373" spans="1:2">
      <c r="A373" s="174"/>
      <c r="B373" s="176"/>
    </row>
    <row r="374" spans="1:2">
      <c r="A374" s="174"/>
      <c r="B374" s="176"/>
    </row>
    <row r="375" spans="1:2">
      <c r="A375" s="174"/>
      <c r="B375" s="176"/>
    </row>
    <row r="376" spans="1:2">
      <c r="A376" s="174"/>
      <c r="B376" s="176"/>
    </row>
    <row r="377" spans="1:2">
      <c r="A377" s="174"/>
      <c r="B377" s="176"/>
    </row>
    <row r="378" spans="1:2">
      <c r="A378" s="174"/>
      <c r="B378" s="176"/>
    </row>
    <row r="379" spans="1:2">
      <c r="A379" s="174"/>
      <c r="B379" s="176"/>
    </row>
    <row r="380" spans="1:2">
      <c r="A380" s="174"/>
      <c r="B380" s="176"/>
    </row>
    <row r="381" spans="1:2">
      <c r="A381" s="174"/>
      <c r="B381" s="176"/>
    </row>
    <row r="382" spans="1:2">
      <c r="A382" s="174"/>
      <c r="B382" s="176"/>
    </row>
    <row r="383" spans="1:2">
      <c r="A383" s="174"/>
      <c r="B383" s="176"/>
    </row>
    <row r="384" spans="1:2">
      <c r="A384" s="174"/>
      <c r="B384" s="176"/>
    </row>
    <row r="385" spans="1:2">
      <c r="A385" s="174"/>
      <c r="B385" s="176"/>
    </row>
    <row r="386" spans="1:2">
      <c r="A386" s="174"/>
      <c r="B386" s="176"/>
    </row>
    <row r="387" spans="1:2">
      <c r="A387" s="174"/>
      <c r="B387" s="176"/>
    </row>
    <row r="388" spans="1:2">
      <c r="A388" s="174"/>
      <c r="B388" s="176"/>
    </row>
    <row r="389" spans="1:2">
      <c r="A389" s="174"/>
      <c r="B389" s="176"/>
    </row>
    <row r="390" spans="1:2">
      <c r="A390" s="174"/>
      <c r="B390" s="176"/>
    </row>
    <row r="391" spans="1:2">
      <c r="A391" s="174"/>
      <c r="B391" s="176"/>
    </row>
    <row r="392" spans="1:2">
      <c r="A392" s="174"/>
      <c r="B392" s="176"/>
    </row>
    <row r="393" spans="1:2">
      <c r="A393" s="174"/>
      <c r="B393" s="176"/>
    </row>
    <row r="394" spans="1:2">
      <c r="A394" s="174"/>
      <c r="B394" s="176"/>
    </row>
    <row r="395" spans="1:2">
      <c r="A395" s="174"/>
      <c r="B395" s="176"/>
    </row>
    <row r="396" spans="1:2">
      <c r="A396" s="174"/>
      <c r="B396" s="176"/>
    </row>
    <row r="397" spans="1:2">
      <c r="A397" s="174"/>
      <c r="B397" s="176"/>
    </row>
    <row r="398" spans="1:2">
      <c r="A398" s="174"/>
      <c r="B398" s="176"/>
    </row>
    <row r="399" spans="1:2">
      <c r="A399" s="174"/>
      <c r="B399" s="176"/>
    </row>
    <row r="400" spans="1:2">
      <c r="A400" s="174"/>
      <c r="B400" s="176"/>
    </row>
    <row r="401" spans="1:2">
      <c r="A401" s="174"/>
      <c r="B401" s="176"/>
    </row>
    <row r="402" spans="1:2">
      <c r="A402" s="174"/>
      <c r="B402" s="176"/>
    </row>
    <row r="403" spans="1:2">
      <c r="A403" s="174"/>
      <c r="B403" s="176"/>
    </row>
    <row r="404" spans="1:2">
      <c r="A404" s="174"/>
      <c r="B404" s="176"/>
    </row>
    <row r="405" spans="1:2">
      <c r="A405" s="174"/>
      <c r="B405" s="176"/>
    </row>
    <row r="406" spans="1:2">
      <c r="A406" s="174"/>
      <c r="B406" s="176"/>
    </row>
    <row r="407" spans="1:2">
      <c r="A407" s="174"/>
      <c r="B407" s="176"/>
    </row>
    <row r="408" spans="1:2">
      <c r="A408" s="174"/>
      <c r="B408" s="176"/>
    </row>
    <row r="409" spans="1:2">
      <c r="A409" s="174"/>
      <c r="B409" s="176"/>
    </row>
    <row r="410" spans="1:2">
      <c r="A410" s="174"/>
      <c r="B410" s="176"/>
    </row>
    <row r="411" spans="1:2">
      <c r="A411" s="174"/>
      <c r="B411" s="176"/>
    </row>
    <row r="412" spans="1:2">
      <c r="A412" s="174"/>
      <c r="B412" s="176"/>
    </row>
    <row r="413" spans="1:2">
      <c r="A413" s="174"/>
      <c r="B413" s="176"/>
    </row>
    <row r="414" spans="1:2">
      <c r="A414" s="174"/>
      <c r="B414" s="176"/>
    </row>
    <row r="415" spans="1:2">
      <c r="A415" s="174"/>
      <c r="B415" s="176"/>
    </row>
    <row r="416" spans="1:2">
      <c r="A416" s="174"/>
      <c r="B416" s="176"/>
    </row>
    <row r="417" spans="1:2">
      <c r="A417" s="174"/>
      <c r="B417" s="176"/>
    </row>
    <row r="418" spans="1:2">
      <c r="A418" s="174"/>
      <c r="B418" s="176"/>
    </row>
    <row r="419" spans="1:2">
      <c r="A419" s="174"/>
      <c r="B419" s="176"/>
    </row>
    <row r="420" spans="1:2">
      <c r="A420" s="174"/>
      <c r="B420" s="176"/>
    </row>
    <row r="421" spans="1:2">
      <c r="A421" s="174"/>
      <c r="B421" s="176"/>
    </row>
    <row r="422" spans="1:2">
      <c r="A422" s="174"/>
      <c r="B422" s="176"/>
    </row>
    <row r="423" spans="1:2">
      <c r="A423" s="174"/>
      <c r="B423" s="176"/>
    </row>
    <row r="424" spans="1:2">
      <c r="A424" s="174"/>
      <c r="B424" s="176"/>
    </row>
    <row r="425" spans="1:2">
      <c r="A425" s="174"/>
      <c r="B425" s="176"/>
    </row>
    <row r="426" spans="1:2">
      <c r="A426" s="174"/>
      <c r="B426" s="176"/>
    </row>
    <row r="427" spans="1:2">
      <c r="A427" s="174"/>
      <c r="B427" s="176"/>
    </row>
    <row r="428" spans="1:2">
      <c r="A428" s="174"/>
      <c r="B428" s="176"/>
    </row>
    <row r="429" spans="1:2">
      <c r="A429" s="174"/>
      <c r="B429" s="176"/>
    </row>
    <row r="430" spans="1:2">
      <c r="A430" s="174"/>
      <c r="B430" s="176"/>
    </row>
    <row r="431" spans="1:2">
      <c r="A431" s="174"/>
      <c r="B431" s="176"/>
    </row>
    <row r="432" spans="1:2">
      <c r="A432" s="174"/>
      <c r="B432" s="176"/>
    </row>
    <row r="433" spans="1:2">
      <c r="A433" s="174"/>
      <c r="B433" s="176"/>
    </row>
    <row r="434" spans="1:2">
      <c r="A434" s="174"/>
      <c r="B434" s="176"/>
    </row>
    <row r="435" spans="1:2">
      <c r="A435" s="174"/>
      <c r="B435" s="176"/>
    </row>
    <row r="436" spans="1:2">
      <c r="A436" s="174"/>
      <c r="B436" s="176"/>
    </row>
    <row r="437" spans="1:2">
      <c r="A437" s="174"/>
      <c r="B437" s="176"/>
    </row>
    <row r="438" spans="1:2">
      <c r="A438" s="174"/>
      <c r="B438" s="176"/>
    </row>
    <row r="439" spans="1:2">
      <c r="A439" s="174"/>
      <c r="B439" s="176"/>
    </row>
    <row r="440" spans="1:2">
      <c r="A440" s="174"/>
      <c r="B440" s="176"/>
    </row>
    <row r="441" spans="1:2">
      <c r="A441" s="174"/>
      <c r="B441" s="176"/>
    </row>
    <row r="442" spans="1:2">
      <c r="A442" s="174"/>
      <c r="B442" s="176"/>
    </row>
    <row r="443" spans="1:2">
      <c r="A443" s="174"/>
      <c r="B443" s="176"/>
    </row>
    <row r="444" spans="1:2">
      <c r="A444" s="174"/>
      <c r="B444" s="176"/>
    </row>
    <row r="445" spans="1:2">
      <c r="A445" s="174"/>
      <c r="B445" s="176"/>
    </row>
    <row r="446" spans="1:2">
      <c r="A446" s="174"/>
      <c r="B446" s="176"/>
    </row>
    <row r="447" spans="1:2">
      <c r="A447" s="174"/>
      <c r="B447" s="176"/>
    </row>
    <row r="448" spans="1:2">
      <c r="A448" s="174"/>
      <c r="B448" s="176"/>
    </row>
    <row r="449" spans="1:2">
      <c r="A449" s="174"/>
      <c r="B449" s="176"/>
    </row>
    <row r="450" spans="1:2">
      <c r="A450" s="174"/>
      <c r="B450" s="176"/>
    </row>
    <row r="451" spans="1:2">
      <c r="A451" s="174"/>
      <c r="B451" s="176"/>
    </row>
    <row r="452" spans="1:2">
      <c r="A452" s="174"/>
      <c r="B452" s="176"/>
    </row>
    <row r="453" spans="1:2">
      <c r="A453" s="174"/>
      <c r="B453" s="176"/>
    </row>
    <row r="454" spans="1:2">
      <c r="A454" s="174"/>
      <c r="B454" s="176"/>
    </row>
    <row r="455" spans="1:2">
      <c r="A455" s="174"/>
      <c r="B455" s="176"/>
    </row>
    <row r="456" spans="1:2">
      <c r="A456" s="174"/>
      <c r="B456" s="176"/>
    </row>
    <row r="457" spans="1:2">
      <c r="A457" s="174"/>
      <c r="B457" s="176"/>
    </row>
    <row r="458" spans="1:2">
      <c r="A458" s="174"/>
      <c r="B458" s="176"/>
    </row>
    <row r="459" spans="1:2">
      <c r="A459" s="174"/>
      <c r="B459" s="176"/>
    </row>
    <row r="460" spans="1:2">
      <c r="A460" s="174"/>
      <c r="B460" s="176"/>
    </row>
    <row r="461" spans="1:2">
      <c r="A461" s="174"/>
      <c r="B461" s="176"/>
    </row>
    <row r="462" spans="1:2">
      <c r="A462" s="174"/>
      <c r="B462" s="176"/>
    </row>
    <row r="463" spans="1:2">
      <c r="A463" s="174"/>
      <c r="B463" s="176"/>
    </row>
    <row r="464" spans="1:2">
      <c r="A464" s="174"/>
      <c r="B464" s="176"/>
    </row>
    <row r="465" spans="1:2">
      <c r="A465" s="174"/>
      <c r="B465" s="176"/>
    </row>
    <row r="466" spans="1:2">
      <c r="A466" s="174"/>
      <c r="B466" s="176"/>
    </row>
    <row r="467" spans="1:2">
      <c r="A467" s="174"/>
      <c r="B467" s="176"/>
    </row>
    <row r="468" spans="1:2">
      <c r="A468" s="174"/>
      <c r="B468" s="176"/>
    </row>
    <row r="469" spans="1:2">
      <c r="A469" s="174"/>
      <c r="B469" s="176"/>
    </row>
    <row r="470" spans="1:2">
      <c r="A470" s="174"/>
      <c r="B470" s="176"/>
    </row>
    <row r="471" spans="1:2">
      <c r="A471" s="174"/>
      <c r="B471" s="176"/>
    </row>
    <row r="472" spans="1:2">
      <c r="A472" s="174"/>
      <c r="B472" s="176"/>
    </row>
    <row r="473" spans="1:2">
      <c r="A473" s="174"/>
      <c r="B473" s="176"/>
    </row>
    <row r="474" spans="1:2">
      <c r="A474" s="174"/>
      <c r="B474" s="176"/>
    </row>
    <row r="475" spans="1:2">
      <c r="A475" s="174"/>
      <c r="B475" s="176"/>
    </row>
    <row r="476" spans="1:2">
      <c r="A476" s="174"/>
      <c r="B476" s="176"/>
    </row>
    <row r="477" spans="1:2">
      <c r="A477" s="174"/>
      <c r="B477" s="176"/>
    </row>
    <row r="478" spans="1:2">
      <c r="A478" s="174"/>
      <c r="B478" s="176"/>
    </row>
    <row r="479" spans="1:2">
      <c r="A479" s="174"/>
      <c r="B479" s="176"/>
    </row>
    <row r="480" spans="1:2">
      <c r="A480" s="174"/>
      <c r="B480" s="176"/>
    </row>
    <row r="481" spans="1:2">
      <c r="A481" s="174"/>
      <c r="B481" s="176"/>
    </row>
    <row r="482" spans="1:2">
      <c r="A482" s="174"/>
      <c r="B482" s="176"/>
    </row>
    <row r="483" spans="1:2">
      <c r="A483" s="174"/>
      <c r="B483" s="176"/>
    </row>
    <row r="484" spans="1:2">
      <c r="A484" s="174"/>
      <c r="B484" s="176"/>
    </row>
    <row r="485" spans="1:2">
      <c r="A485" s="174"/>
      <c r="B485" s="176"/>
    </row>
    <row r="486" spans="1:2">
      <c r="A486" s="174"/>
      <c r="B486" s="176"/>
    </row>
    <row r="487" spans="1:2">
      <c r="A487" s="174"/>
      <c r="B487" s="176"/>
    </row>
    <row r="488" spans="1:2">
      <c r="A488" s="174"/>
      <c r="B488" s="176"/>
    </row>
    <row r="489" spans="1:2">
      <c r="A489" s="174"/>
      <c r="B489" s="176"/>
    </row>
    <row r="490" spans="1:2">
      <c r="A490" s="174"/>
      <c r="B490" s="176"/>
    </row>
    <row r="491" spans="1:2">
      <c r="A491" s="174"/>
      <c r="B491" s="176"/>
    </row>
    <row r="492" spans="1:2">
      <c r="A492" s="174"/>
      <c r="B492" s="176"/>
    </row>
    <row r="493" spans="1:2">
      <c r="A493" s="174"/>
      <c r="B493" s="176"/>
    </row>
    <row r="494" spans="1:2">
      <c r="A494" s="174"/>
      <c r="B494" s="176"/>
    </row>
    <row r="495" spans="1:2">
      <c r="A495" s="174"/>
      <c r="B495" s="176"/>
    </row>
    <row r="496" spans="1:2">
      <c r="A496" s="174"/>
      <c r="B496" s="176"/>
    </row>
    <row r="497" spans="1:2">
      <c r="A497" s="174"/>
      <c r="B497" s="176"/>
    </row>
    <row r="498" spans="1:2">
      <c r="A498" s="174"/>
      <c r="B498" s="176"/>
    </row>
    <row r="499" spans="1:2">
      <c r="A499" s="174"/>
      <c r="B499" s="176"/>
    </row>
    <row r="500" spans="1:2">
      <c r="A500" s="174"/>
      <c r="B500" s="176"/>
    </row>
    <row r="501" spans="1:2">
      <c r="A501" s="174"/>
      <c r="B501" s="176"/>
    </row>
    <row r="502" spans="1:2">
      <c r="A502" s="174"/>
      <c r="B502" s="176"/>
    </row>
    <row r="503" spans="1:2">
      <c r="A503" s="174"/>
      <c r="B503" s="176"/>
    </row>
    <row r="504" spans="1:2">
      <c r="A504" s="174"/>
      <c r="B504" s="176"/>
    </row>
    <row r="505" spans="1:2">
      <c r="A505" s="174"/>
      <c r="B505" s="176"/>
    </row>
    <row r="506" spans="1:2">
      <c r="A506" s="174"/>
      <c r="B506" s="176"/>
    </row>
    <row r="507" spans="1:2">
      <c r="A507" s="174"/>
      <c r="B507" s="176"/>
    </row>
    <row r="508" spans="1:2">
      <c r="A508" s="174"/>
      <c r="B508" s="176"/>
    </row>
    <row r="509" spans="1:2">
      <c r="A509" s="174"/>
      <c r="B509" s="176"/>
    </row>
    <row r="510" spans="1:2">
      <c r="A510" s="174"/>
      <c r="B510" s="176"/>
    </row>
    <row r="511" spans="1:2">
      <c r="A511" s="174"/>
      <c r="B511" s="176"/>
    </row>
    <row r="512" spans="1:2">
      <c r="A512" s="174"/>
      <c r="B512" s="176"/>
    </row>
    <row r="513" spans="1:2">
      <c r="A513" s="174"/>
      <c r="B513" s="176"/>
    </row>
    <row r="514" spans="1:2">
      <c r="A514" s="174"/>
      <c r="B514" s="176"/>
    </row>
    <row r="515" spans="1:2">
      <c r="A515" s="174"/>
      <c r="B515" s="176"/>
    </row>
    <row r="516" spans="1:2">
      <c r="A516" s="174"/>
      <c r="B516" s="176"/>
    </row>
    <row r="517" spans="1:2">
      <c r="A517" s="174"/>
      <c r="B517" s="176"/>
    </row>
    <row r="518" spans="1:2">
      <c r="A518" s="174"/>
      <c r="B518" s="176"/>
    </row>
    <row r="519" spans="1:2">
      <c r="A519" s="174"/>
      <c r="B519" s="176"/>
    </row>
    <row r="520" spans="1:2">
      <c r="A520" s="174"/>
      <c r="B520" s="176"/>
    </row>
    <row r="521" spans="1:2">
      <c r="A521" s="174"/>
      <c r="B521" s="176"/>
    </row>
    <row r="522" spans="1:2">
      <c r="A522" s="174"/>
      <c r="B522" s="176"/>
    </row>
    <row r="523" spans="1:2">
      <c r="A523" s="174"/>
      <c r="B523" s="176"/>
    </row>
    <row r="524" spans="1:2">
      <c r="A524" s="174"/>
      <c r="B524" s="176"/>
    </row>
    <row r="525" spans="1:2">
      <c r="A525" s="174"/>
      <c r="B525" s="176"/>
    </row>
    <row r="526" spans="1:2">
      <c r="A526" s="174"/>
      <c r="B526" s="176"/>
    </row>
    <row r="527" spans="1:2">
      <c r="A527" s="174"/>
      <c r="B527" s="176"/>
    </row>
    <row r="528" spans="1:2">
      <c r="A528" s="174"/>
      <c r="B528" s="176"/>
    </row>
    <row r="529" spans="1:2">
      <c r="A529" s="174"/>
      <c r="B529" s="176"/>
    </row>
    <row r="530" spans="1:2">
      <c r="A530" s="174"/>
      <c r="B530" s="176"/>
    </row>
    <row r="531" spans="1:2">
      <c r="A531" s="174"/>
      <c r="B531" s="176"/>
    </row>
    <row r="532" spans="1:2">
      <c r="A532" s="174"/>
      <c r="B532" s="176"/>
    </row>
    <row r="533" spans="1:2">
      <c r="A533" s="174"/>
      <c r="B533" s="176"/>
    </row>
    <row r="534" spans="1:2">
      <c r="A534" s="174"/>
      <c r="B534" s="176"/>
    </row>
    <row r="535" spans="1:2">
      <c r="A535" s="174"/>
      <c r="B535" s="176"/>
    </row>
    <row r="536" spans="1:2">
      <c r="A536" s="174"/>
      <c r="B536" s="176"/>
    </row>
    <row r="537" spans="1:2">
      <c r="A537" s="174"/>
      <c r="B537" s="176"/>
    </row>
    <row r="538" spans="1:2">
      <c r="A538" s="174"/>
      <c r="B538" s="176"/>
    </row>
    <row r="539" spans="1:2">
      <c r="A539" s="174"/>
      <c r="B539" s="176"/>
    </row>
    <row r="540" spans="1:2">
      <c r="A540" s="174"/>
      <c r="B540" s="176"/>
    </row>
    <row r="541" spans="1:2">
      <c r="A541" s="174"/>
      <c r="B541" s="176"/>
    </row>
    <row r="542" spans="1:2">
      <c r="A542" s="174"/>
      <c r="B542" s="176"/>
    </row>
    <row r="543" spans="1:2">
      <c r="A543" s="174"/>
      <c r="B543" s="176"/>
    </row>
    <row r="544" spans="1:2">
      <c r="A544" s="174"/>
      <c r="B544" s="176"/>
    </row>
    <row r="545" spans="1:2">
      <c r="A545" s="174"/>
      <c r="B545" s="176"/>
    </row>
    <row r="546" spans="1:2">
      <c r="A546" s="174"/>
      <c r="B546" s="176"/>
    </row>
    <row r="547" spans="1:2">
      <c r="A547" s="174"/>
      <c r="B547" s="176"/>
    </row>
    <row r="548" spans="1:2">
      <c r="A548" s="174"/>
      <c r="B548" s="176"/>
    </row>
    <row r="549" spans="1:2">
      <c r="A549" s="174"/>
      <c r="B549" s="176"/>
    </row>
    <row r="550" spans="1:2">
      <c r="A550" s="174"/>
      <c r="B550" s="176"/>
    </row>
    <row r="551" spans="1:2">
      <c r="A551" s="174"/>
      <c r="B551" s="176"/>
    </row>
    <row r="552" spans="1:2">
      <c r="A552" s="174"/>
      <c r="B552" s="176"/>
    </row>
    <row r="553" spans="1:2">
      <c r="A553" s="174"/>
      <c r="B553" s="176"/>
    </row>
    <row r="554" spans="1:2">
      <c r="A554" s="174"/>
      <c r="B554" s="176"/>
    </row>
    <row r="555" spans="1:2">
      <c r="A555" s="174"/>
      <c r="B555" s="176"/>
    </row>
    <row r="556" spans="1:2">
      <c r="A556" s="174"/>
      <c r="B556" s="176"/>
    </row>
    <row r="557" spans="1:2">
      <c r="A557" s="174"/>
      <c r="B557" s="176"/>
    </row>
    <row r="558" spans="1:2">
      <c r="A558" s="174"/>
      <c r="B558" s="176"/>
    </row>
    <row r="559" spans="1:2">
      <c r="A559" s="174"/>
      <c r="B559" s="176"/>
    </row>
    <row r="560" spans="1:2">
      <c r="A560" s="174"/>
      <c r="B560" s="176"/>
    </row>
    <row r="561" spans="1:2">
      <c r="A561" s="174"/>
      <c r="B561" s="176"/>
    </row>
    <row r="562" spans="1:2">
      <c r="A562" s="174"/>
      <c r="B562" s="176"/>
    </row>
    <row r="563" spans="1:2">
      <c r="A563" s="174"/>
      <c r="B563" s="176"/>
    </row>
    <row r="564" spans="1:2">
      <c r="A564" s="174"/>
      <c r="B564" s="176"/>
    </row>
    <row r="565" spans="1:2">
      <c r="A565" s="174"/>
      <c r="B565" s="176"/>
    </row>
    <row r="566" spans="1:2">
      <c r="A566" s="174"/>
      <c r="B566" s="176"/>
    </row>
    <row r="567" spans="1:2">
      <c r="A567" s="174"/>
      <c r="B567" s="176"/>
    </row>
    <row r="568" spans="1:2">
      <c r="A568" s="174"/>
      <c r="B568" s="176"/>
    </row>
    <row r="569" spans="1:2">
      <c r="A569" s="174"/>
      <c r="B569" s="176"/>
    </row>
    <row r="570" spans="1:2">
      <c r="A570" s="174"/>
      <c r="B570" s="176"/>
    </row>
    <row r="571" spans="1:2">
      <c r="A571" s="174"/>
      <c r="B571" s="176"/>
    </row>
    <row r="572" spans="1:2">
      <c r="A572" s="174"/>
      <c r="B572" s="176"/>
    </row>
    <row r="573" spans="1:2">
      <c r="A573" s="174"/>
      <c r="B573" s="176"/>
    </row>
    <row r="574" spans="1:2">
      <c r="A574" s="174"/>
      <c r="B574" s="176"/>
    </row>
    <row r="575" spans="1:2">
      <c r="A575" s="174"/>
      <c r="B575" s="176"/>
    </row>
    <row r="576" spans="1:2">
      <c r="A576" s="174"/>
      <c r="B576" s="176"/>
    </row>
    <row r="577" spans="1:2">
      <c r="A577" s="174"/>
      <c r="B577" s="176"/>
    </row>
    <row r="578" spans="1:2">
      <c r="A578" s="174"/>
      <c r="B578" s="176"/>
    </row>
    <row r="579" spans="1:2">
      <c r="A579" s="174"/>
      <c r="B579" s="176"/>
    </row>
    <row r="580" spans="1:2">
      <c r="A580" s="174"/>
      <c r="B580" s="176"/>
    </row>
    <row r="581" spans="1:2">
      <c r="A581" s="174"/>
      <c r="B581" s="176"/>
    </row>
    <row r="582" spans="1:2">
      <c r="A582" s="174"/>
      <c r="B582" s="176"/>
    </row>
    <row r="583" spans="1:2">
      <c r="A583" s="174"/>
      <c r="B583" s="176"/>
    </row>
    <row r="584" spans="1:2">
      <c r="A584" s="174"/>
      <c r="B584" s="176"/>
    </row>
    <row r="585" spans="1:2">
      <c r="A585" s="174"/>
      <c r="B585" s="176"/>
    </row>
    <row r="586" spans="1:2">
      <c r="A586" s="174"/>
      <c r="B586" s="176"/>
    </row>
    <row r="587" spans="1:2">
      <c r="A587" s="174"/>
      <c r="B587" s="176"/>
    </row>
    <row r="588" spans="1:2">
      <c r="A588" s="174"/>
      <c r="B588" s="176"/>
    </row>
    <row r="589" spans="1:2">
      <c r="A589" s="174"/>
      <c r="B589" s="176"/>
    </row>
    <row r="590" spans="1:2">
      <c r="A590" s="174"/>
      <c r="B590" s="176"/>
    </row>
    <row r="591" spans="1:2">
      <c r="A591" s="174"/>
      <c r="B591" s="176"/>
    </row>
    <row r="592" spans="1:2">
      <c r="A592" s="174"/>
      <c r="B592" s="176"/>
    </row>
    <row r="593" spans="1:2">
      <c r="A593" s="174"/>
      <c r="B593" s="176"/>
    </row>
    <row r="594" spans="1:2">
      <c r="A594" s="174"/>
      <c r="B594" s="176"/>
    </row>
    <row r="595" spans="1:2">
      <c r="A595" s="174"/>
      <c r="B595" s="176"/>
    </row>
    <row r="596" spans="1:2">
      <c r="A596" s="174"/>
      <c r="B596" s="176"/>
    </row>
    <row r="597" spans="1:2">
      <c r="A597" s="174"/>
      <c r="B597" s="176"/>
    </row>
    <row r="598" spans="1:2">
      <c r="A598" s="174"/>
      <c r="B598" s="176"/>
    </row>
    <row r="599" spans="1:2">
      <c r="A599" s="174"/>
      <c r="B599" s="176"/>
    </row>
    <row r="600" spans="1:2">
      <c r="A600" s="174"/>
      <c r="B600" s="176"/>
    </row>
    <row r="601" spans="1:2">
      <c r="A601" s="174"/>
      <c r="B601" s="176"/>
    </row>
    <row r="602" spans="1:2">
      <c r="A602" s="174"/>
      <c r="B602" s="176"/>
    </row>
    <row r="603" spans="1:2">
      <c r="A603" s="174"/>
      <c r="B603" s="176"/>
    </row>
    <row r="604" spans="1:2">
      <c r="A604" s="174"/>
      <c r="B604" s="176"/>
    </row>
    <row r="605" spans="1:2">
      <c r="A605" s="174"/>
      <c r="B605" s="176"/>
    </row>
    <row r="606" spans="1:2">
      <c r="A606" s="174"/>
      <c r="B606" s="176"/>
    </row>
    <row r="607" spans="1:2">
      <c r="A607" s="174"/>
      <c r="B607" s="176"/>
    </row>
    <row r="608" spans="1:2">
      <c r="A608" s="174"/>
      <c r="B608" s="176"/>
    </row>
    <row r="609" spans="1:2">
      <c r="A609" s="174"/>
      <c r="B609" s="176"/>
    </row>
    <row r="610" spans="1:2">
      <c r="A610" s="174"/>
      <c r="B610" s="176"/>
    </row>
    <row r="611" spans="1:2">
      <c r="A611" s="174"/>
      <c r="B611" s="176"/>
    </row>
    <row r="612" spans="1:2">
      <c r="A612" s="174"/>
      <c r="B612" s="176"/>
    </row>
    <row r="613" spans="1:2">
      <c r="A613" s="174"/>
      <c r="B613" s="176"/>
    </row>
    <row r="614" spans="1:2">
      <c r="A614" s="174"/>
      <c r="B614" s="176"/>
    </row>
    <row r="615" spans="1:2">
      <c r="A615" s="174"/>
      <c r="B615" s="176"/>
    </row>
    <row r="616" spans="1:2">
      <c r="A616" s="174"/>
      <c r="B616" s="176"/>
    </row>
    <row r="617" spans="1:2">
      <c r="A617" s="174"/>
      <c r="B617" s="176"/>
    </row>
    <row r="618" spans="1:2">
      <c r="A618" s="174"/>
      <c r="B618" s="176"/>
    </row>
    <row r="619" spans="1:2">
      <c r="A619" s="174"/>
      <c r="B619" s="176"/>
    </row>
    <row r="620" spans="1:2">
      <c r="A620" s="174"/>
      <c r="B620" s="176"/>
    </row>
    <row r="621" spans="1:2">
      <c r="A621" s="174"/>
      <c r="B621" s="176"/>
    </row>
    <row r="622" spans="1:2">
      <c r="A622" s="174"/>
      <c r="B622" s="176"/>
    </row>
    <row r="623" spans="1:2">
      <c r="A623" s="174"/>
      <c r="B623" s="176"/>
    </row>
    <row r="624" spans="1:2">
      <c r="A624" s="174"/>
      <c r="B624" s="176"/>
    </row>
    <row r="625" spans="1:2">
      <c r="A625" s="174"/>
      <c r="B625" s="176"/>
    </row>
    <row r="626" spans="1:2">
      <c r="A626" s="174"/>
      <c r="B626" s="176"/>
    </row>
    <row r="627" spans="1:2">
      <c r="A627" s="174"/>
      <c r="B627" s="176"/>
    </row>
    <row r="628" spans="1:2">
      <c r="A628" s="174"/>
      <c r="B628" s="176"/>
    </row>
    <row r="629" spans="1:2">
      <c r="A629" s="174"/>
      <c r="B629" s="176"/>
    </row>
    <row r="630" spans="1:2">
      <c r="A630" s="174"/>
      <c r="B630" s="176"/>
    </row>
    <row r="631" spans="1:2">
      <c r="A631" s="174"/>
      <c r="B631" s="176"/>
    </row>
    <row r="632" spans="1:2">
      <c r="A632" s="174"/>
      <c r="B632" s="176"/>
    </row>
    <row r="633" spans="1:2">
      <c r="A633" s="174"/>
      <c r="B633" s="176"/>
    </row>
    <row r="634" spans="1:2">
      <c r="A634" s="174"/>
      <c r="B634" s="176"/>
    </row>
    <row r="635" spans="1:2">
      <c r="A635" s="174"/>
      <c r="B635" s="176"/>
    </row>
    <row r="636" spans="1:2">
      <c r="A636" s="174"/>
      <c r="B636" s="176"/>
    </row>
    <row r="637" spans="1:2">
      <c r="A637" s="174"/>
      <c r="B637" s="176"/>
    </row>
    <row r="638" spans="1:2">
      <c r="A638" s="174"/>
      <c r="B638" s="176"/>
    </row>
    <row r="639" spans="1:2">
      <c r="A639" s="174"/>
      <c r="B639" s="176"/>
    </row>
    <row r="640" spans="1:2">
      <c r="A640" s="174"/>
      <c r="B640" s="176"/>
    </row>
    <row r="641" spans="1:2">
      <c r="A641" s="174"/>
      <c r="B641" s="176"/>
    </row>
    <row r="642" spans="1:2">
      <c r="A642" s="174"/>
      <c r="B642" s="176"/>
    </row>
    <row r="643" spans="1:2">
      <c r="A643" s="174"/>
      <c r="B643" s="176"/>
    </row>
    <row r="644" spans="1:2">
      <c r="A644" s="174"/>
      <c r="B644" s="176"/>
    </row>
    <row r="645" spans="1:2">
      <c r="A645" s="174"/>
      <c r="B645" s="176"/>
    </row>
    <row r="646" spans="1:2">
      <c r="A646" s="174"/>
      <c r="B646" s="176"/>
    </row>
    <row r="647" spans="1:2">
      <c r="A647" s="174"/>
      <c r="B647" s="176"/>
    </row>
    <row r="648" spans="1:2">
      <c r="A648" s="174"/>
      <c r="B648" s="176"/>
    </row>
    <row r="649" spans="1:2">
      <c r="A649" s="174"/>
      <c r="B649" s="176"/>
    </row>
    <row r="650" spans="1:2">
      <c r="A650" s="174"/>
      <c r="B650" s="176"/>
    </row>
    <row r="651" spans="1:2">
      <c r="A651" s="174"/>
      <c r="B651" s="176"/>
    </row>
    <row r="652" spans="1:2">
      <c r="A652" s="174"/>
      <c r="B652" s="176"/>
    </row>
    <row r="653" spans="1:2">
      <c r="A653" s="174"/>
      <c r="B653" s="176"/>
    </row>
    <row r="654" spans="1:2">
      <c r="A654" s="174"/>
      <c r="B654" s="176"/>
    </row>
    <row r="655" spans="1:2">
      <c r="A655" s="174"/>
      <c r="B655" s="176"/>
    </row>
    <row r="656" spans="1:2">
      <c r="A656" s="174"/>
      <c r="B656" s="176"/>
    </row>
    <row r="657" spans="1:2">
      <c r="A657" s="174"/>
      <c r="B657" s="176"/>
    </row>
    <row r="658" spans="1:2">
      <c r="A658" s="174"/>
      <c r="B658" s="176"/>
    </row>
    <row r="659" spans="1:2">
      <c r="A659" s="174"/>
      <c r="B659" s="176"/>
    </row>
    <row r="660" spans="1:2">
      <c r="A660" s="174"/>
      <c r="B660" s="176"/>
    </row>
    <row r="661" spans="1:2">
      <c r="A661" s="174"/>
      <c r="B661" s="176"/>
    </row>
    <row r="662" spans="1:2">
      <c r="A662" s="174"/>
      <c r="B662" s="176"/>
    </row>
    <row r="663" spans="1:2">
      <c r="A663" s="174"/>
      <c r="B663" s="176"/>
    </row>
    <row r="664" spans="1:2">
      <c r="A664" s="174"/>
      <c r="B664" s="176"/>
    </row>
    <row r="665" spans="1:2">
      <c r="A665" s="174"/>
      <c r="B665" s="176"/>
    </row>
    <row r="666" spans="1:2">
      <c r="A666" s="174"/>
      <c r="B666" s="176"/>
    </row>
    <row r="667" spans="1:2">
      <c r="A667" s="174"/>
      <c r="B667" s="176"/>
    </row>
    <row r="668" spans="1:2">
      <c r="A668" s="174"/>
      <c r="B668" s="176"/>
    </row>
    <row r="669" spans="1:2">
      <c r="A669" s="174"/>
      <c r="B669" s="176"/>
    </row>
    <row r="670" spans="1:2">
      <c r="A670" s="174"/>
      <c r="B670" s="176"/>
    </row>
    <row r="671" spans="1:2">
      <c r="A671" s="174"/>
      <c r="B671" s="176"/>
    </row>
    <row r="672" spans="1:2">
      <c r="A672" s="174"/>
      <c r="B672" s="176"/>
    </row>
    <row r="673" spans="1:2">
      <c r="A673" s="174"/>
      <c r="B673" s="176"/>
    </row>
    <row r="674" spans="1:2">
      <c r="A674" s="174"/>
      <c r="B674" s="176"/>
    </row>
    <row r="675" spans="1:2">
      <c r="A675" s="174"/>
      <c r="B675" s="176"/>
    </row>
    <row r="676" spans="1:2">
      <c r="A676" s="174"/>
      <c r="B676" s="176"/>
    </row>
    <row r="677" spans="1:2">
      <c r="A677" s="174"/>
      <c r="B677" s="176"/>
    </row>
    <row r="678" spans="1:2">
      <c r="A678" s="174"/>
      <c r="B678" s="176"/>
    </row>
    <row r="679" spans="1:2">
      <c r="A679" s="174"/>
      <c r="B679" s="176"/>
    </row>
    <row r="680" spans="1:2">
      <c r="A680" s="174"/>
      <c r="B680" s="176"/>
    </row>
    <row r="681" spans="1:2">
      <c r="A681" s="174"/>
      <c r="B681" s="176"/>
    </row>
    <row r="682" spans="1:2">
      <c r="A682" s="174"/>
      <c r="B682" s="176"/>
    </row>
    <row r="683" spans="1:2">
      <c r="A683" s="174"/>
      <c r="B683" s="176"/>
    </row>
    <row r="684" spans="1:2">
      <c r="A684" s="174"/>
      <c r="B684" s="176"/>
    </row>
    <row r="685" spans="1:2">
      <c r="A685" s="174"/>
      <c r="B685" s="176"/>
    </row>
    <row r="686" spans="1:2">
      <c r="A686" s="174"/>
      <c r="B686" s="176"/>
    </row>
    <row r="687" spans="1:2">
      <c r="A687" s="174"/>
      <c r="B687" s="176"/>
    </row>
    <row r="688" spans="1:2">
      <c r="A688" s="174"/>
      <c r="B688" s="176"/>
    </row>
    <row r="689" spans="1:2">
      <c r="A689" s="174"/>
      <c r="B689" s="176"/>
    </row>
    <row r="690" spans="1:2">
      <c r="A690" s="174"/>
      <c r="B690" s="176"/>
    </row>
    <row r="691" spans="1:2">
      <c r="A691" s="174"/>
      <c r="B691" s="176"/>
    </row>
    <row r="692" spans="1:2">
      <c r="A692" s="174"/>
      <c r="B692" s="176"/>
    </row>
    <row r="693" spans="1:2">
      <c r="A693" s="174"/>
      <c r="B693" s="176"/>
    </row>
    <row r="694" spans="1:2">
      <c r="A694" s="174"/>
      <c r="B694" s="176"/>
    </row>
    <row r="695" spans="1:2">
      <c r="A695" s="174"/>
      <c r="B695" s="176"/>
    </row>
    <row r="696" spans="1:2">
      <c r="A696" s="174"/>
      <c r="B696" s="176"/>
    </row>
    <row r="697" spans="1:2">
      <c r="A697" s="174"/>
      <c r="B697" s="176"/>
    </row>
    <row r="698" spans="1:2">
      <c r="A698" s="174"/>
      <c r="B698" s="176"/>
    </row>
    <row r="699" spans="1:2">
      <c r="A699" s="174"/>
      <c r="B699" s="176"/>
    </row>
    <row r="700" spans="1:2">
      <c r="A700" s="174"/>
      <c r="B700" s="176"/>
    </row>
    <row r="701" spans="1:2">
      <c r="A701" s="174"/>
      <c r="B701" s="176"/>
    </row>
    <row r="702" spans="1:2">
      <c r="A702" s="174"/>
      <c r="B702" s="176"/>
    </row>
    <row r="703" spans="1:2">
      <c r="A703" s="174"/>
      <c r="B703" s="176"/>
    </row>
    <row r="704" spans="1:2">
      <c r="A704" s="174"/>
      <c r="B704" s="176"/>
    </row>
    <row r="705" spans="1:2">
      <c r="A705" s="174"/>
      <c r="B705" s="176"/>
    </row>
    <row r="706" spans="1:2">
      <c r="A706" s="174"/>
      <c r="B706" s="176"/>
    </row>
    <row r="707" spans="1:2">
      <c r="A707" s="174"/>
      <c r="B707" s="176"/>
    </row>
    <row r="708" spans="1:2">
      <c r="A708" s="174"/>
      <c r="B708" s="176"/>
    </row>
    <row r="709" spans="1:2">
      <c r="A709" s="174"/>
      <c r="B709" s="176"/>
    </row>
    <row r="710" spans="1:2">
      <c r="A710" s="174"/>
      <c r="B710" s="176"/>
    </row>
    <row r="711" spans="1:2">
      <c r="A711" s="174"/>
      <c r="B711" s="176"/>
    </row>
    <row r="712" spans="1:2">
      <c r="A712" s="174"/>
      <c r="B712" s="176"/>
    </row>
    <row r="713" spans="1:2">
      <c r="A713" s="174"/>
      <c r="B713" s="176"/>
    </row>
    <row r="714" spans="1:2">
      <c r="A714" s="174"/>
      <c r="B714" s="176"/>
    </row>
    <row r="715" spans="1:2">
      <c r="A715" s="174"/>
      <c r="B715" s="176"/>
    </row>
    <row r="716" spans="1:2">
      <c r="A716" s="174"/>
      <c r="B716" s="176"/>
    </row>
    <row r="717" spans="1:2">
      <c r="A717" s="174"/>
      <c r="B717" s="176"/>
    </row>
    <row r="718" spans="1:2">
      <c r="A718" s="174"/>
      <c r="B718" s="176"/>
    </row>
    <row r="719" spans="1:2">
      <c r="A719" s="174"/>
      <c r="B719" s="176"/>
    </row>
    <row r="720" spans="1:2">
      <c r="A720" s="174"/>
      <c r="B720" s="176"/>
    </row>
    <row r="721" spans="1:2">
      <c r="A721" s="174"/>
      <c r="B721" s="176"/>
    </row>
    <row r="722" spans="1:2">
      <c r="A722" s="174"/>
      <c r="B722" s="176"/>
    </row>
    <row r="723" spans="1:2">
      <c r="A723" s="174"/>
      <c r="B723" s="176"/>
    </row>
    <row r="724" spans="1:2">
      <c r="A724" s="174"/>
      <c r="B724" s="176"/>
    </row>
    <row r="725" spans="1:2">
      <c r="A725" s="174"/>
      <c r="B725" s="176"/>
    </row>
    <row r="726" spans="1:2">
      <c r="A726" s="174"/>
      <c r="B726" s="176"/>
    </row>
    <row r="727" spans="1:2">
      <c r="A727" s="174"/>
      <c r="B727" s="176"/>
    </row>
    <row r="728" spans="1:2">
      <c r="A728" s="174"/>
      <c r="B728" s="176"/>
    </row>
    <row r="729" spans="1:2">
      <c r="A729" s="174"/>
      <c r="B729" s="176"/>
    </row>
    <row r="730" spans="1:2">
      <c r="A730" s="174"/>
      <c r="B730" s="176"/>
    </row>
    <row r="731" spans="1:2">
      <c r="A731" s="174"/>
      <c r="B731" s="176"/>
    </row>
    <row r="732" spans="1:2">
      <c r="A732" s="174"/>
      <c r="B732" s="176"/>
    </row>
    <row r="733" spans="1:2">
      <c r="A733" s="174"/>
      <c r="B733" s="176"/>
    </row>
    <row r="734" spans="1:2">
      <c r="A734" s="174"/>
      <c r="B734" s="176"/>
    </row>
    <row r="735" spans="1:2">
      <c r="A735" s="174"/>
      <c r="B735" s="176"/>
    </row>
    <row r="736" spans="1:2">
      <c r="A736" s="174"/>
      <c r="B736" s="176"/>
    </row>
    <row r="737" spans="1:2">
      <c r="A737" s="174"/>
      <c r="B737" s="176"/>
    </row>
    <row r="738" spans="1:2">
      <c r="A738" s="174"/>
      <c r="B738" s="176"/>
    </row>
    <row r="739" spans="1:2">
      <c r="A739" s="174"/>
      <c r="B739" s="176"/>
    </row>
    <row r="740" spans="1:2">
      <c r="A740" s="174"/>
      <c r="B740" s="176"/>
    </row>
    <row r="741" spans="1:2">
      <c r="A741" s="174"/>
      <c r="B741" s="176"/>
    </row>
    <row r="742" spans="1:2">
      <c r="A742" s="174"/>
      <c r="B742" s="176"/>
    </row>
    <row r="743" spans="1:2">
      <c r="A743" s="174"/>
      <c r="B743" s="176"/>
    </row>
    <row r="744" spans="1:2">
      <c r="A744" s="174"/>
      <c r="B744" s="176"/>
    </row>
    <row r="745" spans="1:2">
      <c r="A745" s="174"/>
      <c r="B745" s="176"/>
    </row>
    <row r="746" spans="1:2">
      <c r="A746" s="174"/>
      <c r="B746" s="176"/>
    </row>
    <row r="747" spans="1:2">
      <c r="A747" s="174"/>
      <c r="B747" s="176"/>
    </row>
    <row r="748" spans="1:2">
      <c r="A748" s="174"/>
      <c r="B748" s="176"/>
    </row>
    <row r="749" spans="1:2">
      <c r="A749" s="174"/>
      <c r="B749" s="176"/>
    </row>
    <row r="750" spans="1:2">
      <c r="A750" s="174"/>
      <c r="B750" s="176"/>
    </row>
    <row r="751" spans="1:2">
      <c r="A751" s="174"/>
      <c r="B751" s="176"/>
    </row>
    <row r="752" spans="1:2">
      <c r="A752" s="174"/>
      <c r="B752" s="176"/>
    </row>
    <row r="753" spans="1:2">
      <c r="A753" s="174"/>
      <c r="B753" s="176"/>
    </row>
    <row r="754" spans="1:2">
      <c r="A754" s="174"/>
      <c r="B754" s="176"/>
    </row>
    <row r="755" spans="1:2">
      <c r="A755" s="174"/>
      <c r="B755" s="176"/>
    </row>
    <row r="756" spans="1:2">
      <c r="A756" s="174"/>
      <c r="B756" s="176"/>
    </row>
    <row r="757" spans="1:2">
      <c r="A757" s="174"/>
      <c r="B757" s="176"/>
    </row>
    <row r="758" spans="1:2">
      <c r="A758" s="174"/>
      <c r="B758" s="176"/>
    </row>
    <row r="759" spans="1:2">
      <c r="A759" s="174"/>
      <c r="B759" s="176"/>
    </row>
    <row r="760" spans="1:2">
      <c r="A760" s="174"/>
      <c r="B760" s="176"/>
    </row>
    <row r="761" spans="1:2">
      <c r="A761" s="174"/>
      <c r="B761" s="176"/>
    </row>
    <row r="762" spans="1:2">
      <c r="A762" s="174"/>
      <c r="B762" s="176"/>
    </row>
    <row r="763" spans="1:2">
      <c r="A763" s="174"/>
      <c r="B763" s="176"/>
    </row>
    <row r="764" spans="1:2">
      <c r="A764" s="174"/>
      <c r="B764" s="176"/>
    </row>
    <row r="765" spans="1:2">
      <c r="A765" s="174"/>
      <c r="B765" s="176"/>
    </row>
    <row r="766" spans="1:2">
      <c r="A766" s="174"/>
      <c r="B766" s="176"/>
    </row>
    <row r="767" spans="1:2">
      <c r="A767" s="174"/>
      <c r="B767" s="176"/>
    </row>
    <row r="768" spans="1:2">
      <c r="A768" s="174"/>
      <c r="B768" s="176"/>
    </row>
    <row r="769" spans="1:2">
      <c r="A769" s="174"/>
      <c r="B769" s="176"/>
    </row>
    <row r="770" spans="1:2">
      <c r="A770" s="174"/>
      <c r="B770" s="176"/>
    </row>
    <row r="771" spans="1:2">
      <c r="A771" s="174"/>
      <c r="B771" s="176"/>
    </row>
    <row r="772" spans="1:2">
      <c r="A772" s="174"/>
      <c r="B772" s="176"/>
    </row>
    <row r="773" spans="1:2">
      <c r="A773" s="174"/>
      <c r="B773" s="176"/>
    </row>
    <row r="774" spans="1:2">
      <c r="A774" s="174"/>
      <c r="B774" s="176"/>
    </row>
    <row r="775" spans="1:2">
      <c r="A775" s="174"/>
      <c r="B775" s="176"/>
    </row>
    <row r="776" spans="1:2">
      <c r="A776" s="174"/>
      <c r="B776" s="176"/>
    </row>
    <row r="777" spans="1:2">
      <c r="A777" s="174"/>
      <c r="B777" s="176"/>
    </row>
    <row r="778" spans="1:2">
      <c r="A778" s="174"/>
      <c r="B778" s="176"/>
    </row>
    <row r="779" spans="1:2">
      <c r="A779" s="174"/>
      <c r="B779" s="176"/>
    </row>
    <row r="780" spans="1:2">
      <c r="A780" s="174"/>
      <c r="B780" s="176"/>
    </row>
    <row r="781" spans="1:2">
      <c r="A781" s="174"/>
      <c r="B781" s="176"/>
    </row>
    <row r="782" spans="1:2">
      <c r="A782" s="174"/>
      <c r="B782" s="176"/>
    </row>
    <row r="783" spans="1:2">
      <c r="A783" s="174"/>
      <c r="B783" s="176"/>
    </row>
    <row r="784" spans="1:2">
      <c r="A784" s="174"/>
      <c r="B784" s="176"/>
    </row>
    <row r="785" spans="1:2">
      <c r="A785" s="174"/>
      <c r="B785" s="176"/>
    </row>
    <row r="786" spans="1:2">
      <c r="A786" s="174"/>
      <c r="B786" s="176"/>
    </row>
    <row r="787" spans="1:2">
      <c r="A787" s="174"/>
      <c r="B787" s="176"/>
    </row>
    <row r="788" spans="1:2">
      <c r="A788" s="174"/>
      <c r="B788" s="176"/>
    </row>
    <row r="789" spans="1:2">
      <c r="A789" s="174"/>
      <c r="B789" s="176"/>
    </row>
    <row r="790" spans="1:2">
      <c r="A790" s="174"/>
      <c r="B790" s="176"/>
    </row>
    <row r="791" spans="1:2">
      <c r="A791" s="174"/>
      <c r="B791" s="176"/>
    </row>
    <row r="792" spans="1:2">
      <c r="A792" s="174"/>
      <c r="B792" s="176"/>
    </row>
    <row r="793" spans="1:2">
      <c r="A793" s="174"/>
      <c r="B793" s="176"/>
    </row>
    <row r="794" spans="1:2">
      <c r="A794" s="174"/>
      <c r="B794" s="176"/>
    </row>
    <row r="795" spans="1:2">
      <c r="A795" s="174"/>
      <c r="B795" s="176"/>
    </row>
    <row r="796" spans="1:2">
      <c r="A796" s="174"/>
      <c r="B796" s="176"/>
    </row>
    <row r="797" spans="1:2">
      <c r="A797" s="174"/>
      <c r="B797" s="176"/>
    </row>
    <row r="798" spans="1:2">
      <c r="A798" s="174"/>
      <c r="B798" s="176"/>
    </row>
    <row r="799" spans="1:2">
      <c r="A799" s="174"/>
      <c r="B799" s="176"/>
    </row>
    <row r="800" spans="1:2">
      <c r="A800" s="174"/>
      <c r="B800" s="176"/>
    </row>
    <row r="801" spans="1:2">
      <c r="A801" s="174"/>
      <c r="B801" s="176"/>
    </row>
    <row r="802" spans="1:2">
      <c r="A802" s="174"/>
      <c r="B802" s="176"/>
    </row>
    <row r="803" spans="1:2">
      <c r="A803" s="174"/>
      <c r="B803" s="176"/>
    </row>
    <row r="804" spans="1:2">
      <c r="A804" s="174"/>
      <c r="B804" s="176"/>
    </row>
    <row r="805" spans="1:2">
      <c r="A805" s="174"/>
      <c r="B805" s="176"/>
    </row>
    <row r="806" spans="1:2">
      <c r="A806" s="174"/>
      <c r="B806" s="176"/>
    </row>
    <row r="807" spans="1:2">
      <c r="A807" s="174"/>
      <c r="B807" s="176"/>
    </row>
    <row r="808" spans="1:2">
      <c r="A808" s="174"/>
      <c r="B808" s="176"/>
    </row>
    <row r="809" spans="1:2">
      <c r="A809" s="174"/>
      <c r="B809" s="176"/>
    </row>
    <row r="810" spans="1:2">
      <c r="A810" s="174"/>
      <c r="B810" s="176"/>
    </row>
    <row r="811" spans="1:2">
      <c r="A811" s="174"/>
      <c r="B811" s="176"/>
    </row>
    <row r="812" spans="1:2">
      <c r="A812" s="174"/>
      <c r="B812" s="176"/>
    </row>
    <row r="813" spans="1:2">
      <c r="A813" s="174"/>
      <c r="B813" s="176"/>
    </row>
    <row r="814" spans="1:2">
      <c r="A814" s="174"/>
      <c r="B814" s="176"/>
    </row>
    <row r="815" spans="1:2">
      <c r="A815" s="174"/>
      <c r="B815" s="176"/>
    </row>
    <row r="816" spans="1:2">
      <c r="A816" s="174"/>
      <c r="B816" s="176"/>
    </row>
    <row r="817" spans="1:2">
      <c r="A817" s="174"/>
      <c r="B817" s="176"/>
    </row>
    <row r="818" spans="1:2">
      <c r="A818" s="174"/>
      <c r="B818" s="176"/>
    </row>
    <row r="819" spans="1:2">
      <c r="A819" s="174"/>
      <c r="B819" s="176"/>
    </row>
    <row r="820" spans="1:2">
      <c r="A820" s="174"/>
      <c r="B820" s="176"/>
    </row>
    <row r="821" spans="1:2">
      <c r="A821" s="174"/>
      <c r="B821" s="176"/>
    </row>
    <row r="822" spans="1:2">
      <c r="A822" s="174"/>
      <c r="B822" s="176"/>
    </row>
    <row r="823" spans="1:2">
      <c r="A823" s="174"/>
      <c r="B823" s="176"/>
    </row>
    <row r="824" spans="1:2">
      <c r="A824" s="174"/>
      <c r="B824" s="176"/>
    </row>
    <row r="825" spans="1:2">
      <c r="A825" s="174"/>
      <c r="B825" s="176"/>
    </row>
    <row r="826" spans="1:2">
      <c r="A826" s="174"/>
      <c r="B826" s="176"/>
    </row>
    <row r="827" spans="1:2">
      <c r="A827" s="174"/>
      <c r="B827" s="176"/>
    </row>
    <row r="828" spans="1:2">
      <c r="A828" s="174"/>
      <c r="B828" s="176"/>
    </row>
    <row r="829" spans="1:2">
      <c r="A829" s="174"/>
      <c r="B829" s="176"/>
    </row>
    <row r="830" spans="1:2">
      <c r="A830" s="174"/>
      <c r="B830" s="176"/>
    </row>
    <row r="831" spans="1:2">
      <c r="A831" s="174"/>
      <c r="B831" s="176"/>
    </row>
    <row r="832" spans="1:2">
      <c r="A832" s="174"/>
      <c r="B832" s="176"/>
    </row>
    <row r="833" spans="1:2">
      <c r="A833" s="174"/>
      <c r="B833" s="176"/>
    </row>
    <row r="834" spans="1:2">
      <c r="A834" s="174"/>
      <c r="B834" s="176"/>
    </row>
    <row r="835" spans="1:2">
      <c r="A835" s="174"/>
      <c r="B835" s="176"/>
    </row>
    <row r="836" spans="1:2">
      <c r="A836" s="174"/>
      <c r="B836" s="176"/>
    </row>
    <row r="837" spans="1:2">
      <c r="A837" s="174"/>
      <c r="B837" s="176"/>
    </row>
    <row r="838" spans="1:2">
      <c r="A838" s="174"/>
      <c r="B838" s="176"/>
    </row>
    <row r="839" spans="1:2">
      <c r="A839" s="174"/>
      <c r="B839" s="176"/>
    </row>
    <row r="840" spans="1:2">
      <c r="A840" s="174"/>
      <c r="B840" s="176"/>
    </row>
    <row r="841" spans="1:2">
      <c r="A841" s="174"/>
      <c r="B841" s="176"/>
    </row>
    <row r="842" spans="1:2">
      <c r="A842" s="174"/>
      <c r="B842" s="176"/>
    </row>
    <row r="843" spans="1:2">
      <c r="A843" s="174"/>
      <c r="B843" s="176"/>
    </row>
    <row r="844" spans="1:2">
      <c r="A844" s="174"/>
      <c r="B844" s="176"/>
    </row>
    <row r="845" spans="1:2">
      <c r="A845" s="174"/>
      <c r="B845" s="176"/>
    </row>
    <row r="846" spans="1:2">
      <c r="A846" s="174"/>
      <c r="B846" s="176"/>
    </row>
    <row r="847" spans="1:2">
      <c r="A847" s="174"/>
      <c r="B847" s="176"/>
    </row>
    <row r="848" spans="1:2">
      <c r="A848" s="174"/>
      <c r="B848" s="176"/>
    </row>
    <row r="849" spans="1:2">
      <c r="A849" s="174"/>
      <c r="B849" s="176"/>
    </row>
    <row r="850" spans="1:2">
      <c r="A850" s="174"/>
      <c r="B850" s="176"/>
    </row>
    <row r="851" spans="1:2">
      <c r="A851" s="174"/>
      <c r="B851" s="176"/>
    </row>
    <row r="852" spans="1:2">
      <c r="A852" s="174"/>
      <c r="B852" s="176"/>
    </row>
    <row r="853" spans="1:2">
      <c r="A853" s="174"/>
      <c r="B853" s="176"/>
    </row>
    <row r="854" spans="1:2">
      <c r="A854" s="174"/>
      <c r="B854" s="176"/>
    </row>
    <row r="855" spans="1:2">
      <c r="A855" s="174"/>
      <c r="B855" s="176"/>
    </row>
    <row r="856" spans="1:2">
      <c r="A856" s="174"/>
      <c r="B856" s="176"/>
    </row>
    <row r="857" spans="1:2">
      <c r="A857" s="174"/>
      <c r="B857" s="176"/>
    </row>
    <row r="858" spans="1:2">
      <c r="A858" s="174"/>
      <c r="B858" s="176"/>
    </row>
    <row r="859" spans="1:2">
      <c r="A859" s="174"/>
      <c r="B859" s="176"/>
    </row>
    <row r="860" spans="1:2">
      <c r="A860" s="174"/>
      <c r="B860" s="176"/>
    </row>
    <row r="861" spans="1:2">
      <c r="A861" s="174"/>
      <c r="B861" s="176"/>
    </row>
    <row r="862" spans="1:2">
      <c r="A862" s="174"/>
      <c r="B862" s="176"/>
    </row>
    <row r="863" spans="1:2">
      <c r="A863" s="174"/>
      <c r="B863" s="176"/>
    </row>
    <row r="864" spans="1:2">
      <c r="A864" s="174"/>
      <c r="B864" s="176"/>
    </row>
    <row r="865" spans="1:2">
      <c r="A865" s="174"/>
      <c r="B865" s="176"/>
    </row>
    <row r="866" spans="1:2">
      <c r="A866" s="174"/>
      <c r="B866" s="176"/>
    </row>
    <row r="867" spans="1:2">
      <c r="A867" s="174"/>
      <c r="B867" s="176"/>
    </row>
    <row r="868" spans="1:2">
      <c r="A868" s="174"/>
      <c r="B868" s="176"/>
    </row>
    <row r="869" spans="1:2">
      <c r="A869" s="174"/>
      <c r="B869" s="176"/>
    </row>
    <row r="870" spans="1:2">
      <c r="A870" s="174"/>
      <c r="B870" s="176"/>
    </row>
    <row r="871" spans="1:2">
      <c r="A871" s="174"/>
      <c r="B871" s="176"/>
    </row>
    <row r="872" spans="1:2">
      <c r="A872" s="174"/>
      <c r="B872" s="176"/>
    </row>
    <row r="873" spans="1:2">
      <c r="A873" s="174"/>
      <c r="B873" s="176"/>
    </row>
    <row r="874" spans="1:2">
      <c r="A874" s="174"/>
      <c r="B874" s="176"/>
    </row>
    <row r="875" spans="1:2">
      <c r="A875" s="174"/>
      <c r="B875" s="176"/>
    </row>
    <row r="876" spans="1:2">
      <c r="A876" s="174"/>
      <c r="B876" s="176"/>
    </row>
    <row r="877" spans="1:2">
      <c r="A877" s="174"/>
      <c r="B877" s="176"/>
    </row>
    <row r="878" spans="1:2">
      <c r="A878" s="174"/>
      <c r="B878" s="176"/>
    </row>
    <row r="879" spans="1:2">
      <c r="A879" s="174"/>
      <c r="B879" s="176"/>
    </row>
    <row r="880" spans="1:2">
      <c r="A880" s="174"/>
      <c r="B880" s="176"/>
    </row>
    <row r="881" spans="1:2">
      <c r="A881" s="174"/>
      <c r="B881" s="176"/>
    </row>
    <row r="882" spans="1:2">
      <c r="A882" s="174"/>
      <c r="B882" s="176"/>
    </row>
    <row r="883" spans="1:2">
      <c r="A883" s="174"/>
      <c r="B883" s="176"/>
    </row>
    <row r="884" spans="1:2">
      <c r="A884" s="174"/>
      <c r="B884" s="176"/>
    </row>
    <row r="885" spans="1:2">
      <c r="A885" s="174"/>
      <c r="B885" s="176"/>
    </row>
    <row r="886" spans="1:2">
      <c r="A886" s="174"/>
      <c r="B886" s="176"/>
    </row>
    <row r="887" spans="1:2">
      <c r="A887" s="174"/>
      <c r="B887" s="176"/>
    </row>
    <row r="888" spans="1:2">
      <c r="A888" s="174"/>
      <c r="B888" s="176"/>
    </row>
    <row r="889" spans="1:2">
      <c r="A889" s="174"/>
      <c r="B889" s="176"/>
    </row>
    <row r="890" spans="1:2">
      <c r="A890" s="174"/>
      <c r="B890" s="176"/>
    </row>
    <row r="891" spans="1:2">
      <c r="A891" s="174"/>
      <c r="B891" s="176"/>
    </row>
    <row r="892" spans="1:2">
      <c r="A892" s="174"/>
      <c r="B892" s="176"/>
    </row>
    <row r="893" spans="1:2">
      <c r="A893" s="174"/>
      <c r="B893" s="176"/>
    </row>
    <row r="894" spans="1:2">
      <c r="A894" s="174"/>
      <c r="B894" s="176"/>
    </row>
    <row r="895" spans="1:2">
      <c r="A895" s="174"/>
      <c r="B895" s="176"/>
    </row>
    <row r="896" spans="1:2">
      <c r="A896" s="174"/>
      <c r="B896" s="176"/>
    </row>
    <row r="897" spans="1:2">
      <c r="A897" s="174"/>
      <c r="B897" s="176"/>
    </row>
    <row r="898" spans="1:2">
      <c r="A898" s="174"/>
      <c r="B898" s="176"/>
    </row>
    <row r="899" spans="1:2">
      <c r="A899" s="174"/>
      <c r="B899" s="176"/>
    </row>
    <row r="900" spans="1:2">
      <c r="A900" s="174"/>
      <c r="B900" s="176"/>
    </row>
    <row r="901" spans="1:2">
      <c r="A901" s="174"/>
      <c r="B901" s="176"/>
    </row>
    <row r="902" spans="1:2">
      <c r="A902" s="174"/>
      <c r="B902" s="176"/>
    </row>
    <row r="903" spans="1:2">
      <c r="A903" s="174"/>
      <c r="B903" s="176"/>
    </row>
    <row r="904" spans="1:2">
      <c r="A904" s="174"/>
      <c r="B904" s="176"/>
    </row>
    <row r="905" spans="1:2">
      <c r="A905" s="174"/>
      <c r="B905" s="176"/>
    </row>
    <row r="906" spans="1:2">
      <c r="A906" s="174"/>
      <c r="B906" s="176"/>
    </row>
    <row r="907" spans="1:2">
      <c r="A907" s="174"/>
      <c r="B907" s="176"/>
    </row>
    <row r="908" spans="1:2">
      <c r="A908" s="174"/>
      <c r="B908" s="176"/>
    </row>
    <row r="909" spans="1:2">
      <c r="A909" s="174"/>
      <c r="B909" s="176"/>
    </row>
    <row r="910" spans="1:2">
      <c r="A910" s="174"/>
      <c r="B910" s="176"/>
    </row>
    <row r="911" spans="1:2">
      <c r="A911" s="174"/>
      <c r="B911" s="176"/>
    </row>
    <row r="912" spans="1:2">
      <c r="A912" s="174"/>
      <c r="B912" s="176"/>
    </row>
    <row r="913" spans="1:2">
      <c r="A913" s="174"/>
      <c r="B913" s="176"/>
    </row>
    <row r="914" spans="1:2">
      <c r="A914" s="174"/>
      <c r="B914" s="176"/>
    </row>
    <row r="915" spans="1:2">
      <c r="A915" s="174"/>
      <c r="B915" s="176"/>
    </row>
    <row r="916" spans="1:2">
      <c r="A916" s="174"/>
      <c r="B916" s="176"/>
    </row>
    <row r="917" spans="1:2">
      <c r="A917" s="174"/>
      <c r="B917" s="176"/>
    </row>
    <row r="918" spans="1:2">
      <c r="A918" s="174"/>
      <c r="B918" s="176"/>
    </row>
    <row r="919" spans="1:2">
      <c r="A919" s="174"/>
      <c r="B919" s="176"/>
    </row>
    <row r="920" spans="1:2">
      <c r="A920" s="174"/>
      <c r="B920" s="176"/>
    </row>
    <row r="921" spans="1:2">
      <c r="A921" s="174"/>
      <c r="B921" s="176"/>
    </row>
    <row r="922" spans="1:2">
      <c r="A922" s="174"/>
      <c r="B922" s="176"/>
    </row>
    <row r="923" spans="1:2">
      <c r="A923" s="174"/>
      <c r="B923" s="176"/>
    </row>
    <row r="924" spans="1:2">
      <c r="A924" s="174"/>
      <c r="B924" s="176"/>
    </row>
    <row r="925" spans="1:2">
      <c r="A925" s="174"/>
      <c r="B925" s="176"/>
    </row>
    <row r="926" spans="1:2">
      <c r="A926" s="174"/>
      <c r="B926" s="176"/>
    </row>
    <row r="927" spans="1:2">
      <c r="A927" s="174"/>
      <c r="B927" s="176"/>
    </row>
    <row r="928" spans="1:2">
      <c r="A928" s="174"/>
      <c r="B928" s="176"/>
    </row>
    <row r="929" spans="1:2">
      <c r="A929" s="174"/>
      <c r="B929" s="176"/>
    </row>
    <row r="930" spans="1:2">
      <c r="A930" s="174"/>
      <c r="B930" s="176"/>
    </row>
    <row r="931" spans="1:2">
      <c r="A931" s="174"/>
      <c r="B931" s="176"/>
    </row>
    <row r="932" spans="1:2">
      <c r="A932" s="174"/>
      <c r="B932" s="176"/>
    </row>
    <row r="933" spans="1:2">
      <c r="A933" s="174"/>
      <c r="B933" s="176"/>
    </row>
    <row r="934" spans="1:2">
      <c r="A934" s="174"/>
      <c r="B934" s="176"/>
    </row>
    <row r="935" spans="1:2">
      <c r="A935" s="174"/>
      <c r="B935" s="176"/>
    </row>
    <row r="936" spans="1:2">
      <c r="A936" s="174"/>
      <c r="B936" s="176"/>
    </row>
    <row r="937" spans="1:2">
      <c r="A937" s="174"/>
      <c r="B937" s="176"/>
    </row>
    <row r="938" spans="1:2">
      <c r="A938" s="174"/>
      <c r="B938" s="176"/>
    </row>
    <row r="939" spans="1:2">
      <c r="A939" s="174"/>
      <c r="B939" s="176"/>
    </row>
    <row r="940" spans="1:2">
      <c r="A940" s="174"/>
      <c r="B940" s="176"/>
    </row>
    <row r="941" spans="1:2">
      <c r="A941" s="174"/>
      <c r="B941" s="176"/>
    </row>
    <row r="942" spans="1:2">
      <c r="A942" s="174"/>
      <c r="B942" s="176"/>
    </row>
    <row r="943" spans="1:2">
      <c r="A943" s="174"/>
      <c r="B943" s="176"/>
    </row>
    <row r="944" spans="1:2">
      <c r="A944" s="174"/>
      <c r="B944" s="176"/>
    </row>
    <row r="945" spans="1:2">
      <c r="A945" s="174"/>
      <c r="B945" s="176"/>
    </row>
    <row r="946" spans="1:2">
      <c r="A946" s="174"/>
      <c r="B946" s="176"/>
    </row>
    <row r="947" spans="1:2">
      <c r="A947" s="174"/>
      <c r="B947" s="176"/>
    </row>
    <row r="948" spans="1:2">
      <c r="A948" s="174"/>
      <c r="B948" s="176"/>
    </row>
    <row r="949" spans="1:2">
      <c r="A949" s="174"/>
      <c r="B949" s="176"/>
    </row>
    <row r="950" spans="1:2">
      <c r="A950" s="174"/>
      <c r="B950" s="176"/>
    </row>
    <row r="951" spans="1:2">
      <c r="A951" s="174"/>
      <c r="B951" s="176"/>
    </row>
    <row r="952" spans="1:2">
      <c r="A952" s="174"/>
      <c r="B952" s="176"/>
    </row>
    <row r="953" spans="1:2">
      <c r="A953" s="174"/>
      <c r="B953" s="176"/>
    </row>
    <row r="954" spans="1:2">
      <c r="A954" s="174"/>
      <c r="B954" s="176"/>
    </row>
    <row r="955" spans="1:2">
      <c r="A955" s="174"/>
      <c r="B955" s="176"/>
    </row>
    <row r="956" spans="1:2">
      <c r="A956" s="174"/>
      <c r="B956" s="176"/>
    </row>
    <row r="957" spans="1:2">
      <c r="A957" s="174"/>
      <c r="B957" s="176"/>
    </row>
    <row r="958" spans="1:2">
      <c r="A958" s="174"/>
      <c r="B958" s="176"/>
    </row>
    <row r="959" spans="1:2">
      <c r="A959" s="174"/>
      <c r="B959" s="176"/>
    </row>
    <row r="960" spans="1:2">
      <c r="A960" s="174"/>
      <c r="B960" s="176"/>
    </row>
    <row r="961" spans="1:2">
      <c r="A961" s="174"/>
      <c r="B961" s="176"/>
    </row>
    <row r="962" spans="1:2">
      <c r="A962" s="174"/>
      <c r="B962" s="176"/>
    </row>
    <row r="963" spans="1:2">
      <c r="A963" s="174"/>
      <c r="B963" s="176"/>
    </row>
    <row r="964" spans="1:2">
      <c r="A964" s="174"/>
      <c r="B964" s="176"/>
    </row>
    <row r="965" spans="1:2">
      <c r="A965" s="174"/>
      <c r="B965" s="176"/>
    </row>
    <row r="966" spans="1:2">
      <c r="A966" s="174"/>
      <c r="B966" s="176"/>
    </row>
    <row r="967" spans="1:2">
      <c r="A967" s="174"/>
      <c r="B967" s="176"/>
    </row>
    <row r="968" spans="1:2">
      <c r="A968" s="174"/>
      <c r="B968" s="176"/>
    </row>
    <row r="969" spans="1:2">
      <c r="A969" s="174"/>
      <c r="B969" s="176"/>
    </row>
    <row r="970" spans="1:2">
      <c r="A970" s="174"/>
      <c r="B970" s="176"/>
    </row>
    <row r="971" spans="1:2">
      <c r="A971" s="174"/>
      <c r="B971" s="176"/>
    </row>
    <row r="972" spans="1:2">
      <c r="A972" s="174"/>
      <c r="B972" s="176"/>
    </row>
    <row r="973" spans="1:2">
      <c r="A973" s="174"/>
      <c r="B973" s="176"/>
    </row>
    <row r="974" spans="1:2">
      <c r="A974" s="174"/>
      <c r="B974" s="176"/>
    </row>
    <row r="975" spans="1:2">
      <c r="A975" s="174"/>
      <c r="B975" s="176"/>
    </row>
    <row r="976" spans="1:2">
      <c r="A976" s="174"/>
      <c r="B976" s="176"/>
    </row>
    <row r="977" spans="1:2">
      <c r="A977" s="174"/>
      <c r="B977" s="176"/>
    </row>
    <row r="978" spans="1:2">
      <c r="A978" s="174"/>
      <c r="B978" s="176"/>
    </row>
    <row r="979" spans="1:2">
      <c r="A979" s="174"/>
      <c r="B979" s="176"/>
    </row>
    <row r="980" spans="1:2">
      <c r="A980" s="174"/>
      <c r="B980" s="176"/>
    </row>
    <row r="981" spans="1:2">
      <c r="A981" s="174"/>
      <c r="B981" s="176"/>
    </row>
    <row r="982" spans="1:2">
      <c r="A982" s="174"/>
      <c r="B982" s="176"/>
    </row>
    <row r="983" spans="1:2">
      <c r="A983" s="174"/>
      <c r="B983" s="176"/>
    </row>
    <row r="984" spans="1:2">
      <c r="A984" s="174"/>
      <c r="B984" s="176"/>
    </row>
    <row r="985" spans="1:2">
      <c r="A985" s="174"/>
      <c r="B985" s="176"/>
    </row>
    <row r="986" spans="1:2">
      <c r="A986" s="174"/>
      <c r="B986" s="176"/>
    </row>
    <row r="987" spans="1:2">
      <c r="A987" s="174"/>
      <c r="B987" s="176"/>
    </row>
    <row r="988" spans="1:2">
      <c r="A988" s="174"/>
      <c r="B988" s="176"/>
    </row>
    <row r="989" spans="1:2">
      <c r="A989" s="174"/>
      <c r="B989" s="176"/>
    </row>
    <row r="990" spans="1:2">
      <c r="A990" s="174"/>
      <c r="B990" s="176"/>
    </row>
    <row r="991" spans="1:2">
      <c r="A991" s="174"/>
      <c r="B991" s="176"/>
    </row>
    <row r="992" spans="1:2">
      <c r="A992" s="174"/>
      <c r="B992" s="176"/>
    </row>
    <row r="993" spans="1:2">
      <c r="A993" s="174"/>
      <c r="B993" s="176"/>
    </row>
    <row r="994" spans="1:2">
      <c r="A994" s="174"/>
      <c r="B994" s="176"/>
    </row>
    <row r="995" spans="1:2">
      <c r="A995" s="174"/>
      <c r="B995" s="176"/>
    </row>
    <row r="996" spans="1:2">
      <c r="A996" s="174"/>
      <c r="B996" s="176"/>
    </row>
    <row r="997" spans="1:2">
      <c r="A997" s="174"/>
      <c r="B997" s="176"/>
    </row>
    <row r="998" spans="1:2">
      <c r="A998" s="174"/>
      <c r="B998" s="176"/>
    </row>
    <row r="999" spans="1:2">
      <c r="A999" s="174"/>
      <c r="B999" s="176"/>
    </row>
    <row r="1000" spans="1:2">
      <c r="A1000" s="174"/>
      <c r="B1000" s="17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998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1.1640625" defaultRowHeight="15" customHeight="1"/>
  <cols>
    <col min="1" max="1" width="18" customWidth="1"/>
    <col min="2" max="2" width="19.6640625" customWidth="1"/>
    <col min="3" max="3" width="14.83203125" customWidth="1"/>
    <col min="4" max="5" width="15.1640625" customWidth="1"/>
    <col min="6" max="6" width="13.83203125" customWidth="1"/>
    <col min="7" max="7" width="14" customWidth="1"/>
    <col min="8" max="8" width="24.5" customWidth="1"/>
    <col min="9" max="17" width="11" customWidth="1"/>
    <col min="18" max="18" width="26.1640625" customWidth="1"/>
    <col min="19" max="28" width="11" customWidth="1"/>
  </cols>
  <sheetData>
    <row r="1" spans="1:28" ht="15.75" customHeight="1">
      <c r="A1" s="217"/>
      <c r="B1" s="215"/>
      <c r="C1" s="215"/>
      <c r="D1" s="215"/>
      <c r="E1" s="215"/>
      <c r="F1" s="215"/>
      <c r="G1" s="215"/>
      <c r="H1" s="215"/>
      <c r="I1" s="131" t="s">
        <v>206</v>
      </c>
      <c r="J1" s="136"/>
      <c r="K1" s="136"/>
      <c r="L1" s="136"/>
      <c r="M1" s="136"/>
      <c r="N1" s="136"/>
      <c r="O1" s="136"/>
    </row>
    <row r="2" spans="1:28" ht="15.75" customHeight="1">
      <c r="A2" s="218" t="s">
        <v>375</v>
      </c>
      <c r="B2" s="215"/>
      <c r="C2" s="215"/>
      <c r="D2" s="215"/>
      <c r="E2" s="215"/>
      <c r="F2" s="215"/>
      <c r="G2" s="215"/>
      <c r="H2" s="215"/>
      <c r="I2" s="131" t="s">
        <v>376</v>
      </c>
      <c r="J2" s="136"/>
      <c r="K2" s="136"/>
      <c r="L2" s="136"/>
      <c r="M2" s="136"/>
      <c r="N2" s="136"/>
      <c r="O2" s="136"/>
    </row>
    <row r="3" spans="1:28" ht="15.75" customHeight="1">
      <c r="A3" s="219"/>
      <c r="B3" s="220"/>
      <c r="C3" s="178" t="s">
        <v>377</v>
      </c>
      <c r="D3" s="178" t="s">
        <v>378</v>
      </c>
      <c r="E3" s="178" t="s">
        <v>379</v>
      </c>
      <c r="F3" s="178" t="s">
        <v>380</v>
      </c>
      <c r="G3" s="179" t="s">
        <v>381</v>
      </c>
      <c r="H3" s="179" t="s">
        <v>40</v>
      </c>
      <c r="I3" s="180"/>
      <c r="J3" s="180"/>
      <c r="K3" s="181"/>
      <c r="L3" s="181"/>
      <c r="M3" s="180"/>
      <c r="N3" s="180"/>
      <c r="O3" s="180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</row>
    <row r="4" spans="1:28" ht="15.75" customHeight="1">
      <c r="A4" s="221" t="s">
        <v>382</v>
      </c>
      <c r="B4" s="215"/>
      <c r="C4" s="215"/>
      <c r="D4" s="215"/>
      <c r="E4" s="215"/>
      <c r="F4" s="215"/>
      <c r="G4" s="215"/>
      <c r="H4" s="215"/>
      <c r="I4" s="136"/>
      <c r="J4" s="136"/>
      <c r="M4" s="136"/>
      <c r="N4" s="136"/>
      <c r="O4" s="136"/>
    </row>
    <row r="5" spans="1:28" ht="15.75" customHeight="1">
      <c r="A5" s="136" t="s">
        <v>383</v>
      </c>
      <c r="B5" s="136"/>
      <c r="C5" s="136"/>
      <c r="D5" s="136"/>
      <c r="E5" s="136"/>
      <c r="F5" s="136"/>
      <c r="G5" s="136"/>
      <c r="H5" s="136"/>
      <c r="I5" s="136"/>
      <c r="J5" s="136"/>
      <c r="M5" s="136"/>
      <c r="N5" s="136"/>
      <c r="O5" s="136"/>
    </row>
    <row r="6" spans="1:28" ht="15.75" customHeight="1">
      <c r="A6" s="136"/>
      <c r="B6" s="136" t="s">
        <v>384</v>
      </c>
      <c r="C6" s="131">
        <v>6875</v>
      </c>
      <c r="D6" s="131"/>
      <c r="E6" s="131">
        <f t="shared" ref="E6:E7" si="0">C6+D6</f>
        <v>6875</v>
      </c>
      <c r="F6" s="131">
        <v>0</v>
      </c>
      <c r="G6" s="131">
        <f t="shared" ref="G6:G7" si="1">F6-E6</f>
        <v>-6875</v>
      </c>
      <c r="H6" s="136"/>
      <c r="I6" s="136"/>
      <c r="J6" s="136"/>
      <c r="K6" s="222" t="s">
        <v>385</v>
      </c>
      <c r="L6" s="223"/>
      <c r="M6" s="136"/>
      <c r="N6" s="136"/>
      <c r="O6" s="136"/>
    </row>
    <row r="7" spans="1:28" ht="15.75" customHeight="1">
      <c r="A7" s="136"/>
      <c r="B7" s="136" t="s">
        <v>386</v>
      </c>
      <c r="C7" s="131">
        <v>1100</v>
      </c>
      <c r="D7" s="131"/>
      <c r="E7" s="182">
        <f t="shared" si="0"/>
        <v>1100</v>
      </c>
      <c r="F7" s="131">
        <v>0</v>
      </c>
      <c r="G7" s="136">
        <f t="shared" si="1"/>
        <v>-1100</v>
      </c>
      <c r="H7" s="136"/>
      <c r="I7" s="136"/>
      <c r="J7" s="136"/>
      <c r="K7" s="183" t="s">
        <v>86</v>
      </c>
      <c r="L7" s="184">
        <v>25</v>
      </c>
      <c r="M7" s="136"/>
      <c r="N7" s="136"/>
      <c r="O7" s="136"/>
      <c r="R7" s="185" t="s">
        <v>387</v>
      </c>
    </row>
    <row r="8" spans="1:28" ht="15.75" customHeight="1">
      <c r="A8" s="136" t="s">
        <v>388</v>
      </c>
      <c r="B8" s="136"/>
      <c r="C8" s="136"/>
      <c r="D8" s="136"/>
      <c r="E8" s="131"/>
      <c r="F8" s="136"/>
      <c r="G8" s="136"/>
      <c r="H8" s="136"/>
      <c r="I8" s="136"/>
      <c r="J8" s="136"/>
      <c r="K8" s="183" t="s">
        <v>87</v>
      </c>
      <c r="L8" s="186">
        <v>0</v>
      </c>
      <c r="M8" s="136"/>
      <c r="N8" s="136"/>
      <c r="O8" s="136"/>
      <c r="R8" s="187" t="s">
        <v>205</v>
      </c>
    </row>
    <row r="9" spans="1:28" ht="15.75" customHeight="1">
      <c r="A9" s="136"/>
      <c r="B9" s="136" t="s">
        <v>389</v>
      </c>
      <c r="C9" s="188"/>
      <c r="D9" s="131">
        <v>-100</v>
      </c>
      <c r="E9" s="131">
        <f t="shared" ref="E9:E21" si="2">C9+D9</f>
        <v>-100</v>
      </c>
      <c r="F9" s="131">
        <v>0</v>
      </c>
      <c r="G9" s="136">
        <f t="shared" ref="G9:G23" si="3">F9-E9</f>
        <v>100</v>
      </c>
      <c r="H9" s="131" t="s">
        <v>390</v>
      </c>
      <c r="I9" s="136"/>
      <c r="J9" s="136"/>
      <c r="K9" s="189" t="s">
        <v>88</v>
      </c>
      <c r="L9" s="190">
        <v>5</v>
      </c>
      <c r="M9" s="136"/>
      <c r="N9" s="136"/>
      <c r="O9" s="136"/>
      <c r="R9" s="187" t="s">
        <v>391</v>
      </c>
    </row>
    <row r="10" spans="1:28" ht="15.75" customHeight="1">
      <c r="A10" s="136"/>
      <c r="B10" s="136" t="s">
        <v>392</v>
      </c>
      <c r="C10" s="188"/>
      <c r="D10" s="131">
        <v>-450</v>
      </c>
      <c r="E10" s="182">
        <f t="shared" si="2"/>
        <v>-450</v>
      </c>
      <c r="F10" s="131">
        <v>0</v>
      </c>
      <c r="G10" s="136">
        <f t="shared" si="3"/>
        <v>450</v>
      </c>
      <c r="H10" s="131" t="s">
        <v>393</v>
      </c>
      <c r="I10" s="136"/>
      <c r="J10" s="136"/>
      <c r="K10" s="136"/>
      <c r="L10" s="136"/>
      <c r="M10" s="136"/>
      <c r="N10" s="136"/>
      <c r="O10" s="136"/>
      <c r="R10" s="191" t="s">
        <v>394</v>
      </c>
    </row>
    <row r="11" spans="1:28" ht="15.75" customHeight="1">
      <c r="A11" s="136"/>
      <c r="B11" s="136" t="s">
        <v>88</v>
      </c>
      <c r="C11" s="188"/>
      <c r="D11" s="131">
        <v>-1300</v>
      </c>
      <c r="E11" s="182">
        <f t="shared" si="2"/>
        <v>-1300</v>
      </c>
      <c r="F11" s="131">
        <v>0</v>
      </c>
      <c r="G11" s="136">
        <f t="shared" si="3"/>
        <v>1300</v>
      </c>
      <c r="H11" s="131" t="s">
        <v>395</v>
      </c>
      <c r="I11" s="136"/>
      <c r="J11" s="136"/>
      <c r="K11" s="136"/>
      <c r="L11" s="136"/>
      <c r="M11" s="136"/>
      <c r="N11" s="136"/>
      <c r="O11" s="136"/>
    </row>
    <row r="12" spans="1:28" ht="15.75" customHeight="1">
      <c r="A12" s="136"/>
      <c r="B12" s="136" t="s">
        <v>396</v>
      </c>
      <c r="C12" s="188"/>
      <c r="D12" s="131">
        <v>-450</v>
      </c>
      <c r="E12" s="182">
        <f t="shared" si="2"/>
        <v>-450</v>
      </c>
      <c r="F12" s="131">
        <v>0</v>
      </c>
      <c r="G12" s="136">
        <f t="shared" si="3"/>
        <v>450</v>
      </c>
      <c r="H12" s="131" t="s">
        <v>397</v>
      </c>
      <c r="I12" s="136"/>
      <c r="J12" s="136"/>
      <c r="K12" s="136"/>
      <c r="L12" s="136"/>
      <c r="M12" s="136"/>
      <c r="N12" s="136"/>
      <c r="O12" s="136"/>
    </row>
    <row r="13" spans="1:28" ht="15.75" customHeight="1">
      <c r="A13" s="136"/>
      <c r="B13" s="131" t="s">
        <v>398</v>
      </c>
      <c r="C13" s="188"/>
      <c r="D13" s="131">
        <v>-400</v>
      </c>
      <c r="E13" s="182">
        <f t="shared" si="2"/>
        <v>-400</v>
      </c>
      <c r="F13" s="131">
        <v>0</v>
      </c>
      <c r="G13" s="136">
        <f t="shared" si="3"/>
        <v>400</v>
      </c>
      <c r="H13" s="131" t="s">
        <v>399</v>
      </c>
      <c r="I13" s="136"/>
      <c r="J13" s="136"/>
      <c r="K13" s="136"/>
      <c r="L13" s="136"/>
      <c r="M13" s="136"/>
      <c r="N13" s="136"/>
      <c r="O13" s="136"/>
    </row>
    <row r="14" spans="1:28" ht="15.75" customHeight="1">
      <c r="A14" s="136"/>
      <c r="B14" s="136" t="s">
        <v>143</v>
      </c>
      <c r="C14" s="188"/>
      <c r="D14" s="131">
        <v>-675</v>
      </c>
      <c r="E14" s="182">
        <f t="shared" si="2"/>
        <v>-675</v>
      </c>
      <c r="F14" s="131">
        <v>0</v>
      </c>
      <c r="G14" s="136">
        <f t="shared" si="3"/>
        <v>675</v>
      </c>
      <c r="H14" s="131" t="s">
        <v>400</v>
      </c>
      <c r="I14" s="136"/>
      <c r="J14" s="136"/>
      <c r="K14" s="136"/>
      <c r="L14" s="136"/>
      <c r="M14" s="136"/>
      <c r="N14" s="136"/>
      <c r="O14" s="136"/>
    </row>
    <row r="15" spans="1:28" ht="15.75" customHeight="1">
      <c r="A15" s="136"/>
      <c r="B15" s="136" t="s">
        <v>401</v>
      </c>
      <c r="C15" s="188"/>
      <c r="D15" s="136">
        <v>-250</v>
      </c>
      <c r="E15" s="131">
        <f t="shared" si="2"/>
        <v>-250</v>
      </c>
      <c r="F15" s="131">
        <v>-31.92</v>
      </c>
      <c r="G15" s="136">
        <f t="shared" si="3"/>
        <v>218.07999999999998</v>
      </c>
      <c r="H15" s="131" t="s">
        <v>402</v>
      </c>
      <c r="I15" s="136"/>
      <c r="J15" s="136"/>
      <c r="K15" s="136"/>
      <c r="L15" s="136"/>
      <c r="M15" s="136"/>
      <c r="N15" s="136"/>
      <c r="O15" s="136"/>
    </row>
    <row r="16" spans="1:28" ht="15.75" customHeight="1">
      <c r="A16" s="136"/>
      <c r="B16" s="136" t="s">
        <v>403</v>
      </c>
      <c r="C16" s="188"/>
      <c r="D16" s="131">
        <v>-75</v>
      </c>
      <c r="E16" s="182">
        <f t="shared" si="2"/>
        <v>-75</v>
      </c>
      <c r="F16" s="131">
        <v>0</v>
      </c>
      <c r="G16" s="136">
        <f t="shared" si="3"/>
        <v>75</v>
      </c>
      <c r="H16" s="131" t="s">
        <v>404</v>
      </c>
      <c r="I16" s="136"/>
      <c r="J16" s="136"/>
      <c r="K16" s="136"/>
      <c r="L16" s="136"/>
      <c r="M16" s="136"/>
      <c r="N16" s="136"/>
      <c r="O16" s="136"/>
    </row>
    <row r="17" spans="1:15" ht="15.75" customHeight="1">
      <c r="A17" s="136"/>
      <c r="B17" s="136" t="s">
        <v>405</v>
      </c>
      <c r="C17" s="188"/>
      <c r="D17" s="131">
        <v>-300</v>
      </c>
      <c r="E17" s="182">
        <f t="shared" si="2"/>
        <v>-300</v>
      </c>
      <c r="F17" s="131">
        <v>0</v>
      </c>
      <c r="G17" s="136">
        <f t="shared" si="3"/>
        <v>300</v>
      </c>
      <c r="H17" s="131" t="s">
        <v>406</v>
      </c>
      <c r="I17" s="136"/>
      <c r="J17" s="136"/>
      <c r="K17" s="136"/>
      <c r="L17" s="136"/>
      <c r="M17" s="136"/>
      <c r="N17" s="136"/>
      <c r="O17" s="136"/>
    </row>
    <row r="18" spans="1:15" ht="15.75" customHeight="1">
      <c r="B18" s="136" t="s">
        <v>407</v>
      </c>
      <c r="C18" s="188"/>
      <c r="D18" s="131">
        <v>-650</v>
      </c>
      <c r="E18" s="131">
        <f t="shared" si="2"/>
        <v>-650</v>
      </c>
      <c r="F18" s="131">
        <v>0</v>
      </c>
      <c r="G18" s="136">
        <f t="shared" si="3"/>
        <v>650</v>
      </c>
      <c r="H18" s="2" t="s">
        <v>408</v>
      </c>
      <c r="I18" s="136"/>
      <c r="J18" s="136"/>
      <c r="K18" s="136"/>
      <c r="L18" s="136"/>
      <c r="M18" s="136"/>
      <c r="N18" s="136"/>
      <c r="O18" s="136"/>
    </row>
    <row r="19" spans="1:15" ht="15.75" customHeight="1">
      <c r="B19" s="136" t="s">
        <v>409</v>
      </c>
      <c r="C19" s="188"/>
      <c r="D19" s="131">
        <v>-765</v>
      </c>
      <c r="E19" s="182">
        <f t="shared" si="2"/>
        <v>-765</v>
      </c>
      <c r="F19" s="131">
        <v>0</v>
      </c>
      <c r="G19" s="136">
        <f t="shared" si="3"/>
        <v>765</v>
      </c>
      <c r="H19" s="2" t="s">
        <v>410</v>
      </c>
      <c r="M19" s="136"/>
      <c r="N19" s="136"/>
      <c r="O19" s="136"/>
    </row>
    <row r="20" spans="1:15" ht="15.75" customHeight="1">
      <c r="B20" s="2" t="s">
        <v>411</v>
      </c>
      <c r="C20" s="188"/>
      <c r="D20" s="131">
        <v>-280</v>
      </c>
      <c r="E20" s="131">
        <f t="shared" si="2"/>
        <v>-280</v>
      </c>
      <c r="F20" s="131">
        <v>0</v>
      </c>
      <c r="G20" s="136">
        <f t="shared" si="3"/>
        <v>280</v>
      </c>
      <c r="H20" s="2" t="s">
        <v>412</v>
      </c>
      <c r="M20" s="136"/>
      <c r="N20" s="136"/>
      <c r="O20" s="136"/>
    </row>
    <row r="21" spans="1:15" ht="15.75" customHeight="1">
      <c r="B21" s="2" t="s">
        <v>413</v>
      </c>
      <c r="C21" s="188"/>
      <c r="D21" s="131">
        <v>-200</v>
      </c>
      <c r="E21" s="131">
        <f t="shared" si="2"/>
        <v>-200</v>
      </c>
      <c r="F21" s="131">
        <v>-200</v>
      </c>
      <c r="G21" s="136">
        <f t="shared" si="3"/>
        <v>0</v>
      </c>
      <c r="H21" s="2" t="s">
        <v>414</v>
      </c>
      <c r="M21" s="136"/>
      <c r="N21" s="136"/>
      <c r="O21" s="136"/>
    </row>
    <row r="22" spans="1:15" ht="15.75" customHeight="1">
      <c r="B22" s="2" t="s">
        <v>415</v>
      </c>
      <c r="C22" s="136"/>
      <c r="D22" s="131">
        <v>-250</v>
      </c>
      <c r="E22" s="131">
        <f t="shared" ref="E22:E24" si="4">D22</f>
        <v>-250</v>
      </c>
      <c r="F22" s="131">
        <v>0</v>
      </c>
      <c r="G22" s="136">
        <f t="shared" si="3"/>
        <v>250</v>
      </c>
      <c r="H22" s="2" t="s">
        <v>416</v>
      </c>
      <c r="M22" s="136"/>
      <c r="N22" s="136"/>
      <c r="O22" s="136"/>
    </row>
    <row r="23" spans="1:15" ht="15.75" customHeight="1">
      <c r="A23" s="136"/>
      <c r="B23" s="2" t="s">
        <v>417</v>
      </c>
      <c r="C23" s="136"/>
      <c r="D23" s="131">
        <v>-120</v>
      </c>
      <c r="E23" s="131">
        <f t="shared" si="4"/>
        <v>-120</v>
      </c>
      <c r="F23" s="131">
        <v>-60</v>
      </c>
      <c r="G23" s="136">
        <f t="shared" si="3"/>
        <v>60</v>
      </c>
      <c r="H23" s="131" t="s">
        <v>418</v>
      </c>
      <c r="M23" s="136"/>
      <c r="N23" s="136"/>
      <c r="O23" s="136"/>
    </row>
    <row r="24" spans="1:15" ht="15.75" customHeight="1">
      <c r="A24" s="136"/>
      <c r="B24" s="2" t="s">
        <v>126</v>
      </c>
      <c r="C24" s="136"/>
      <c r="D24" s="131">
        <f>F24</f>
        <v>-915.18</v>
      </c>
      <c r="E24" s="131">
        <f t="shared" si="4"/>
        <v>-915.18</v>
      </c>
      <c r="F24" s="131">
        <v>-915.18</v>
      </c>
      <c r="G24" s="136"/>
      <c r="H24" s="131"/>
      <c r="M24" s="136"/>
      <c r="N24" s="136"/>
      <c r="O24" s="136"/>
    </row>
    <row r="25" spans="1:15" ht="15.75" customHeight="1">
      <c r="A25" s="136" t="s">
        <v>419</v>
      </c>
      <c r="B25" s="136"/>
      <c r="C25" s="192">
        <f t="shared" ref="C25:E25" si="5">SUM(C6:C24)</f>
        <v>7975</v>
      </c>
      <c r="D25" s="192">
        <f t="shared" si="5"/>
        <v>-7180.18</v>
      </c>
      <c r="E25" s="193">
        <f t="shared" si="5"/>
        <v>794.82</v>
      </c>
      <c r="F25" s="192">
        <f>SUM(F9:F24)</f>
        <v>-1207.0999999999999</v>
      </c>
      <c r="G25" s="136"/>
      <c r="H25" s="136"/>
      <c r="I25" s="136"/>
      <c r="J25" s="136"/>
      <c r="K25" s="136"/>
      <c r="L25" s="136"/>
      <c r="M25" s="136"/>
      <c r="N25" s="136"/>
      <c r="O25" s="136"/>
    </row>
    <row r="26" spans="1:15" ht="15.75" customHeight="1">
      <c r="A26" s="136"/>
      <c r="B26" s="136"/>
      <c r="C26" s="194"/>
      <c r="D26" s="194"/>
      <c r="E26" s="195" t="s">
        <v>420</v>
      </c>
      <c r="F26" s="196">
        <f>(F6+F7)+(F25)</f>
        <v>-1207.0999999999999</v>
      </c>
      <c r="G26" s="136"/>
      <c r="H26" s="197" t="s">
        <v>421</v>
      </c>
      <c r="I26" s="198"/>
      <c r="J26" s="198"/>
      <c r="K26" s="136"/>
      <c r="L26" s="136"/>
      <c r="M26" s="136"/>
      <c r="N26" s="136"/>
      <c r="O26" s="136"/>
    </row>
    <row r="27" spans="1:15" ht="15.75" customHeight="1">
      <c r="A27" s="224" t="s">
        <v>422</v>
      </c>
      <c r="B27" s="225"/>
      <c r="C27" s="225"/>
      <c r="D27" s="225"/>
      <c r="E27" s="225"/>
      <c r="F27" s="225"/>
      <c r="G27" s="225"/>
      <c r="H27" s="226"/>
      <c r="I27" s="136"/>
      <c r="J27" s="136"/>
      <c r="K27" s="136"/>
      <c r="L27" s="136"/>
      <c r="M27" s="136"/>
      <c r="N27" s="136"/>
      <c r="O27" s="136"/>
    </row>
    <row r="28" spans="1:15" ht="15.75" customHeight="1">
      <c r="A28" s="136" t="s">
        <v>383</v>
      </c>
      <c r="B28" s="131">
        <v>0</v>
      </c>
      <c r="C28" s="136"/>
      <c r="D28" s="136"/>
      <c r="E28" s="136"/>
      <c r="F28" s="131"/>
      <c r="G28" s="136"/>
      <c r="H28" s="136"/>
      <c r="I28" s="136"/>
      <c r="J28" s="136"/>
      <c r="K28" s="222" t="s">
        <v>423</v>
      </c>
      <c r="L28" s="223"/>
      <c r="M28" s="136"/>
      <c r="N28" s="136"/>
      <c r="O28" s="136"/>
    </row>
    <row r="29" spans="1:15" ht="15.75" customHeight="1">
      <c r="A29" s="136"/>
      <c r="B29" s="131">
        <v>0</v>
      </c>
      <c r="C29" s="136"/>
      <c r="D29" s="131"/>
      <c r="E29" s="136"/>
      <c r="F29" s="131"/>
      <c r="G29" s="136"/>
      <c r="H29" s="136"/>
      <c r="I29" s="136"/>
      <c r="J29" s="136"/>
      <c r="K29" s="183" t="s">
        <v>86</v>
      </c>
      <c r="L29" s="184">
        <v>0</v>
      </c>
      <c r="M29" s="136"/>
      <c r="N29" s="136"/>
      <c r="O29" s="136"/>
    </row>
    <row r="30" spans="1:15" ht="15.75" customHeight="1">
      <c r="A30" s="136"/>
      <c r="B30" s="131">
        <v>0</v>
      </c>
      <c r="C30" s="136"/>
      <c r="D30" s="131"/>
      <c r="E30" s="136"/>
      <c r="F30" s="131"/>
      <c r="G30" s="136"/>
      <c r="H30" s="136"/>
      <c r="I30" s="136"/>
      <c r="J30" s="136"/>
      <c r="K30" s="183" t="s">
        <v>87</v>
      </c>
      <c r="L30" s="184">
        <v>0</v>
      </c>
      <c r="M30" s="136"/>
      <c r="N30" s="136"/>
      <c r="O30" s="136"/>
    </row>
    <row r="31" spans="1:15" ht="15.75" customHeight="1">
      <c r="A31" s="136"/>
      <c r="B31" s="131">
        <v>0</v>
      </c>
      <c r="C31" s="136"/>
      <c r="D31" s="131"/>
      <c r="E31" s="136"/>
      <c r="F31" s="131"/>
      <c r="G31" s="136"/>
      <c r="H31" s="136"/>
      <c r="I31" s="136"/>
      <c r="J31" s="136"/>
      <c r="K31" s="183" t="s">
        <v>88</v>
      </c>
      <c r="L31" s="184">
        <v>0</v>
      </c>
      <c r="M31" s="136"/>
      <c r="N31" s="136"/>
      <c r="O31" s="136"/>
    </row>
    <row r="32" spans="1:15" ht="15.75" customHeight="1">
      <c r="A32" s="136"/>
      <c r="B32" s="131">
        <v>0</v>
      </c>
      <c r="C32" s="136"/>
      <c r="D32" s="131"/>
      <c r="E32" s="136"/>
      <c r="F32" s="131"/>
      <c r="G32" s="136"/>
      <c r="H32" s="136"/>
      <c r="I32" s="136"/>
      <c r="J32" s="136"/>
      <c r="K32" s="183" t="s">
        <v>424</v>
      </c>
      <c r="L32" s="184">
        <v>0</v>
      </c>
      <c r="M32" s="136"/>
      <c r="N32" s="136"/>
      <c r="O32" s="136"/>
    </row>
    <row r="33" spans="1:15" ht="15.75" customHeight="1">
      <c r="B33" s="131">
        <v>0</v>
      </c>
      <c r="C33" s="136"/>
      <c r="D33" s="131"/>
      <c r="E33" s="136"/>
      <c r="F33" s="131"/>
      <c r="G33" s="136"/>
      <c r="I33" s="136"/>
      <c r="J33" s="136"/>
      <c r="K33" s="183" t="s">
        <v>425</v>
      </c>
      <c r="L33" s="184">
        <v>0</v>
      </c>
      <c r="M33" s="199"/>
      <c r="N33" s="136"/>
      <c r="O33" s="136"/>
    </row>
    <row r="34" spans="1:15" ht="15.75" customHeight="1">
      <c r="B34" s="136"/>
      <c r="C34" s="136"/>
      <c r="D34" s="131"/>
      <c r="E34" s="136"/>
      <c r="F34" s="131"/>
      <c r="G34" s="136"/>
      <c r="H34" s="136"/>
      <c r="I34" s="136"/>
      <c r="J34" s="136"/>
      <c r="K34" s="189" t="s">
        <v>426</v>
      </c>
      <c r="L34" s="190">
        <v>0</v>
      </c>
      <c r="M34" s="136"/>
      <c r="N34" s="136"/>
      <c r="O34" s="136"/>
    </row>
    <row r="35" spans="1:15" ht="15.75" customHeight="1">
      <c r="A35" s="136" t="s">
        <v>388</v>
      </c>
      <c r="B35" s="131">
        <v>0</v>
      </c>
      <c r="C35" s="131"/>
      <c r="D35" s="131"/>
      <c r="E35" s="136"/>
      <c r="F35" s="131"/>
      <c r="G35" s="136"/>
      <c r="H35" s="136"/>
      <c r="I35" s="136"/>
      <c r="J35" s="136"/>
      <c r="K35" s="136"/>
      <c r="L35" s="136"/>
      <c r="M35" s="136"/>
      <c r="N35" s="136"/>
      <c r="O35" s="136"/>
    </row>
    <row r="36" spans="1:15" ht="15.75" customHeight="1">
      <c r="A36" s="136"/>
      <c r="B36" s="200">
        <v>0</v>
      </c>
      <c r="C36" s="131"/>
      <c r="D36" s="201"/>
      <c r="E36" s="136"/>
      <c r="F36" s="131"/>
      <c r="G36" s="136"/>
      <c r="H36" s="201"/>
      <c r="I36" s="136"/>
      <c r="J36" s="136"/>
      <c r="K36" s="136"/>
      <c r="L36" s="136"/>
      <c r="M36" s="136"/>
      <c r="N36" s="136"/>
      <c r="O36" s="136"/>
    </row>
    <row r="37" spans="1:15" ht="15.75" customHeight="1">
      <c r="A37" s="136"/>
      <c r="B37" s="131">
        <v>0</v>
      </c>
      <c r="C37" s="131"/>
      <c r="D37" s="136"/>
      <c r="E37" s="136"/>
      <c r="F37" s="131"/>
      <c r="G37" s="136"/>
      <c r="I37" s="136"/>
      <c r="J37" s="136"/>
      <c r="K37" s="136"/>
      <c r="L37" s="136"/>
      <c r="M37" s="136"/>
      <c r="N37" s="136"/>
      <c r="O37" s="136"/>
    </row>
    <row r="38" spans="1:15" ht="15.75" customHeight="1">
      <c r="A38" s="136"/>
      <c r="B38" s="131">
        <v>0</v>
      </c>
      <c r="C38" s="131"/>
      <c r="D38" s="136"/>
      <c r="E38" s="136"/>
      <c r="F38" s="131"/>
      <c r="G38" s="136"/>
      <c r="I38" s="136"/>
      <c r="J38" s="136"/>
      <c r="K38" s="136"/>
      <c r="L38" s="136"/>
      <c r="M38" s="136"/>
      <c r="N38" s="136"/>
      <c r="O38" s="136"/>
    </row>
    <row r="39" spans="1:15" ht="15.75" customHeight="1">
      <c r="A39" s="136"/>
      <c r="B39" s="131">
        <v>0</v>
      </c>
      <c r="C39" s="131"/>
      <c r="D39" s="136"/>
      <c r="E39" s="136"/>
      <c r="F39" s="131"/>
      <c r="G39" s="136"/>
      <c r="H39" s="136"/>
      <c r="I39" s="136"/>
      <c r="J39" s="136"/>
      <c r="K39" s="136"/>
      <c r="L39" s="136"/>
      <c r="M39" s="136"/>
      <c r="N39" s="136"/>
      <c r="O39" s="136"/>
    </row>
    <row r="40" spans="1:15" ht="15.75" customHeight="1">
      <c r="A40" s="136"/>
      <c r="B40" s="131">
        <v>0</v>
      </c>
      <c r="C40" s="131"/>
      <c r="D40" s="136"/>
      <c r="E40" s="136"/>
      <c r="F40" s="131"/>
      <c r="G40" s="136"/>
      <c r="H40" s="136"/>
      <c r="I40" s="136"/>
      <c r="J40" s="136"/>
      <c r="K40" s="136"/>
      <c r="L40" s="136"/>
      <c r="M40" s="136"/>
      <c r="N40" s="136"/>
      <c r="O40" s="136"/>
    </row>
    <row r="41" spans="1:15" ht="15.75" customHeight="1">
      <c r="A41" s="136"/>
      <c r="B41" s="131">
        <v>0</v>
      </c>
      <c r="C41" s="131"/>
      <c r="D41" s="136"/>
      <c r="E41" s="136"/>
      <c r="F41" s="131"/>
      <c r="G41" s="136"/>
      <c r="H41" s="136"/>
      <c r="I41" s="136"/>
      <c r="J41" s="136"/>
      <c r="K41" s="136"/>
      <c r="L41" s="136"/>
      <c r="M41" s="136"/>
      <c r="N41" s="136"/>
      <c r="O41" s="136"/>
    </row>
    <row r="42" spans="1:15" ht="15.75" customHeight="1">
      <c r="A42" s="136"/>
      <c r="B42" s="131">
        <v>0</v>
      </c>
      <c r="C42" s="131"/>
      <c r="D42" s="136"/>
      <c r="E42" s="136"/>
      <c r="F42" s="131"/>
      <c r="G42" s="136"/>
      <c r="H42" s="136"/>
      <c r="I42" s="202"/>
      <c r="J42" s="136"/>
      <c r="K42" s="136"/>
      <c r="L42" s="136"/>
      <c r="M42" s="136"/>
      <c r="N42" s="136"/>
      <c r="O42" s="136"/>
    </row>
    <row r="43" spans="1:15" ht="15.75" customHeight="1">
      <c r="A43" s="136"/>
      <c r="B43" s="131">
        <v>0</v>
      </c>
      <c r="C43" s="131"/>
      <c r="D43" s="136"/>
      <c r="E43" s="136"/>
      <c r="F43" s="131"/>
      <c r="G43" s="136"/>
      <c r="H43" s="136"/>
      <c r="I43" s="202"/>
      <c r="J43" s="136"/>
      <c r="K43" s="136"/>
      <c r="L43" s="136"/>
      <c r="M43" s="136"/>
      <c r="N43" s="136"/>
      <c r="O43" s="136"/>
    </row>
    <row r="44" spans="1:15" ht="15.75" customHeight="1">
      <c r="A44" s="136"/>
      <c r="B44" s="131">
        <v>0</v>
      </c>
      <c r="C44" s="131"/>
      <c r="D44" s="136"/>
      <c r="E44" s="136"/>
      <c r="F44" s="131"/>
      <c r="G44" s="136"/>
      <c r="H44" s="136"/>
      <c r="I44" s="202"/>
      <c r="J44" s="136"/>
      <c r="K44" s="136"/>
      <c r="L44" s="136"/>
      <c r="M44" s="136"/>
      <c r="N44" s="136"/>
      <c r="O44" s="136"/>
    </row>
    <row r="45" spans="1:15" ht="15.75" customHeight="1">
      <c r="A45" s="136"/>
      <c r="B45" s="131">
        <v>0</v>
      </c>
      <c r="C45" s="131"/>
      <c r="D45" s="136"/>
      <c r="E45" s="136"/>
      <c r="F45" s="131"/>
      <c r="G45" s="136"/>
      <c r="H45" s="136"/>
      <c r="I45" s="202"/>
      <c r="J45" s="136"/>
      <c r="K45" s="136"/>
      <c r="L45" s="136"/>
      <c r="M45" s="136"/>
      <c r="N45" s="136"/>
      <c r="O45" s="136"/>
    </row>
    <row r="46" spans="1:15" ht="15.75" customHeight="1">
      <c r="A46" s="136"/>
      <c r="B46" s="131">
        <v>0</v>
      </c>
      <c r="C46" s="131"/>
      <c r="D46" s="136"/>
      <c r="E46" s="136"/>
      <c r="F46" s="131"/>
      <c r="G46" s="136"/>
      <c r="H46" s="136"/>
      <c r="I46" s="136"/>
      <c r="J46" s="136"/>
      <c r="K46" s="136"/>
      <c r="L46" s="136"/>
      <c r="M46" s="136"/>
      <c r="N46" s="136"/>
      <c r="O46" s="136"/>
    </row>
    <row r="47" spans="1:15" ht="15.75" customHeight="1">
      <c r="A47" s="136"/>
      <c r="B47" s="131">
        <v>0</v>
      </c>
      <c r="C47" s="131"/>
      <c r="D47" s="136"/>
      <c r="E47" s="136"/>
      <c r="F47" s="131"/>
      <c r="G47" s="136"/>
      <c r="H47" s="136"/>
      <c r="I47" s="136"/>
      <c r="J47" s="136"/>
      <c r="K47" s="136"/>
      <c r="L47" s="136"/>
      <c r="M47" s="136"/>
      <c r="N47" s="136"/>
      <c r="O47" s="136"/>
    </row>
    <row r="48" spans="1:15" ht="15.75" customHeight="1">
      <c r="A48" s="136"/>
      <c r="B48" s="131">
        <v>0</v>
      </c>
      <c r="C48" s="131"/>
      <c r="D48" s="136"/>
      <c r="E48" s="136"/>
      <c r="F48" s="131"/>
      <c r="G48" s="136"/>
      <c r="H48" s="131"/>
      <c r="I48" s="136"/>
      <c r="J48" s="136"/>
      <c r="K48" s="136"/>
      <c r="L48" s="136"/>
      <c r="M48" s="136"/>
      <c r="N48" s="136"/>
      <c r="O48" s="136"/>
    </row>
    <row r="49" spans="1:15" ht="15.75" customHeight="1">
      <c r="A49" s="136"/>
      <c r="B49" s="131">
        <v>0</v>
      </c>
      <c r="C49" s="131">
        <v>0</v>
      </c>
      <c r="D49" s="136"/>
      <c r="E49" s="136"/>
      <c r="F49" s="131"/>
      <c r="G49" s="136"/>
      <c r="H49" s="136"/>
      <c r="I49" s="136"/>
      <c r="J49" s="136"/>
      <c r="K49" s="136"/>
      <c r="L49" s="136"/>
      <c r="M49" s="136"/>
      <c r="N49" s="136"/>
      <c r="O49" s="136"/>
    </row>
    <row r="50" spans="1:15" ht="15.75" customHeight="1">
      <c r="B50" s="131">
        <v>0</v>
      </c>
      <c r="C50" s="131">
        <v>0</v>
      </c>
      <c r="D50" s="131"/>
      <c r="E50" s="136"/>
      <c r="F50" s="131"/>
      <c r="G50" s="136"/>
      <c r="H50" s="136"/>
      <c r="I50" s="136"/>
      <c r="J50" s="136"/>
      <c r="K50" s="136"/>
      <c r="L50" s="136"/>
      <c r="M50" s="136"/>
      <c r="N50" s="136"/>
      <c r="O50" s="136"/>
    </row>
    <row r="51" spans="1:15" ht="15.75" customHeight="1">
      <c r="B51" s="200">
        <v>0</v>
      </c>
      <c r="C51" s="200">
        <v>0</v>
      </c>
      <c r="D51" s="200"/>
      <c r="E51" s="136"/>
      <c r="F51" s="200"/>
      <c r="G51" s="136"/>
      <c r="H51" s="203"/>
      <c r="I51" s="136"/>
      <c r="J51" s="136"/>
      <c r="K51" s="136"/>
      <c r="L51" s="136"/>
      <c r="M51" s="136"/>
      <c r="N51" s="136"/>
      <c r="O51" s="136"/>
    </row>
    <row r="52" spans="1:15" ht="15.75" customHeight="1">
      <c r="B52" s="2">
        <v>0</v>
      </c>
      <c r="C52" s="204">
        <v>0</v>
      </c>
      <c r="D52" s="204"/>
      <c r="E52" s="136"/>
      <c r="F52" s="204"/>
      <c r="G52" s="136"/>
      <c r="I52" s="136"/>
      <c r="J52" s="136"/>
      <c r="K52" s="136"/>
      <c r="L52" s="136"/>
      <c r="M52" s="136"/>
      <c r="N52" s="136"/>
      <c r="O52" s="136"/>
    </row>
    <row r="53" spans="1:15" ht="15.75" customHeight="1">
      <c r="B53" s="2">
        <v>0</v>
      </c>
      <c r="C53" s="204">
        <v>0</v>
      </c>
      <c r="D53" s="204"/>
      <c r="E53" s="136"/>
      <c r="F53" s="204"/>
      <c r="G53" s="188"/>
      <c r="I53" s="136"/>
      <c r="J53" s="136"/>
      <c r="K53" s="136"/>
      <c r="L53" s="136"/>
      <c r="M53" s="136"/>
      <c r="N53" s="136"/>
      <c r="O53" s="136"/>
    </row>
    <row r="54" spans="1:15" ht="15.75" customHeight="1">
      <c r="B54" s="2">
        <v>0</v>
      </c>
      <c r="C54" s="204">
        <v>0</v>
      </c>
      <c r="D54" s="188"/>
      <c r="E54" s="136"/>
      <c r="F54" s="188"/>
      <c r="G54" s="188"/>
      <c r="I54" s="136"/>
      <c r="J54" s="136"/>
      <c r="K54" s="136"/>
      <c r="L54" s="136"/>
      <c r="M54" s="136"/>
      <c r="N54" s="136"/>
      <c r="O54" s="136"/>
    </row>
    <row r="55" spans="1:15" ht="15.75" customHeight="1">
      <c r="B55" s="2">
        <v>0</v>
      </c>
      <c r="C55" s="204">
        <v>0</v>
      </c>
      <c r="D55" s="188"/>
      <c r="E55" s="188"/>
      <c r="F55" s="188"/>
      <c r="G55" s="188"/>
      <c r="I55" s="136"/>
      <c r="J55" s="136"/>
      <c r="K55" s="136"/>
      <c r="L55" s="136"/>
      <c r="M55" s="136"/>
      <c r="N55" s="136"/>
      <c r="O55" s="136"/>
    </row>
    <row r="56" spans="1:15" ht="15.75" customHeight="1">
      <c r="B56" s="2">
        <v>0</v>
      </c>
      <c r="C56" s="204">
        <v>0</v>
      </c>
      <c r="D56" s="188"/>
      <c r="E56" s="188"/>
      <c r="F56" s="188"/>
      <c r="G56" s="188"/>
      <c r="I56" s="136"/>
      <c r="J56" s="136"/>
      <c r="K56" s="136"/>
      <c r="L56" s="136"/>
      <c r="M56" s="136"/>
      <c r="N56" s="136"/>
      <c r="O56" s="136"/>
    </row>
    <row r="57" spans="1:15" ht="15.75" customHeight="1">
      <c r="A57" s="136" t="s">
        <v>419</v>
      </c>
      <c r="B57" s="136"/>
      <c r="C57" s="192">
        <f t="shared" ref="C57:D57" si="6">SUM(C29:C53)</f>
        <v>0</v>
      </c>
      <c r="D57" s="192">
        <f t="shared" si="6"/>
        <v>0</v>
      </c>
      <c r="E57" s="192">
        <f>C57+D57</f>
        <v>0</v>
      </c>
      <c r="F57" s="192">
        <f>SUM(F29:F53)</f>
        <v>0</v>
      </c>
      <c r="G57" s="192">
        <f>F57-E57</f>
        <v>0</v>
      </c>
      <c r="H57" s="136"/>
      <c r="I57" s="136"/>
      <c r="J57" s="136"/>
      <c r="K57" s="136"/>
      <c r="L57" s="136"/>
      <c r="M57" s="136"/>
      <c r="N57" s="136"/>
      <c r="O57" s="136"/>
    </row>
    <row r="58" spans="1:15" ht="15.75" customHeight="1">
      <c r="A58" s="136"/>
      <c r="B58" s="136"/>
      <c r="C58" s="194"/>
      <c r="D58" s="194"/>
      <c r="E58" s="195" t="s">
        <v>427</v>
      </c>
      <c r="F58" s="196"/>
      <c r="G58" s="136"/>
      <c r="H58" s="136"/>
      <c r="I58" s="136"/>
      <c r="J58" s="136"/>
      <c r="K58" s="136"/>
      <c r="L58" s="136"/>
      <c r="M58" s="136"/>
      <c r="N58" s="136"/>
      <c r="O58" s="136"/>
    </row>
    <row r="59" spans="1:15" ht="15.75" customHeight="1">
      <c r="A59" s="224" t="s">
        <v>428</v>
      </c>
      <c r="B59" s="225"/>
      <c r="C59" s="225"/>
      <c r="D59" s="225"/>
      <c r="E59" s="225"/>
      <c r="F59" s="225"/>
      <c r="G59" s="225"/>
      <c r="H59" s="226"/>
      <c r="I59" s="136"/>
      <c r="J59" s="136"/>
      <c r="K59" s="136"/>
      <c r="L59" s="136"/>
      <c r="M59" s="136"/>
      <c r="N59" s="136"/>
      <c r="O59" s="136"/>
    </row>
    <row r="60" spans="1:15" ht="15.75" customHeight="1">
      <c r="A60" s="136" t="s">
        <v>383</v>
      </c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</row>
    <row r="61" spans="1:15" ht="15.75" customHeight="1">
      <c r="A61" s="136"/>
      <c r="B61" s="2" t="s">
        <v>429</v>
      </c>
      <c r="C61" s="2">
        <v>500</v>
      </c>
      <c r="D61" s="2">
        <v>910</v>
      </c>
      <c r="E61" s="2">
        <f>C61-D61</f>
        <v>-410</v>
      </c>
      <c r="F61" s="131">
        <f>E61</f>
        <v>-410</v>
      </c>
      <c r="G61" s="2">
        <v>450</v>
      </c>
      <c r="H61" s="136"/>
      <c r="I61" s="136"/>
      <c r="J61" s="136"/>
      <c r="K61" s="136"/>
      <c r="L61" s="136"/>
      <c r="M61" s="136"/>
      <c r="N61" s="136"/>
      <c r="O61" s="136"/>
    </row>
    <row r="62" spans="1:15" ht="15.75" customHeight="1">
      <c r="A62" s="136"/>
      <c r="B62" s="136" t="s">
        <v>430</v>
      </c>
      <c r="C62" s="131">
        <v>50</v>
      </c>
      <c r="D62" s="131">
        <v>0</v>
      </c>
      <c r="E62" s="131">
        <v>50</v>
      </c>
      <c r="F62" s="131">
        <v>540</v>
      </c>
      <c r="G62" s="136">
        <f t="shared" ref="G62:G65" si="7">F62-E62</f>
        <v>490</v>
      </c>
      <c r="H62" s="136"/>
      <c r="I62" s="136"/>
      <c r="J62" s="136"/>
      <c r="K62" s="136"/>
      <c r="L62" s="136"/>
      <c r="M62" s="136"/>
      <c r="N62" s="136"/>
      <c r="O62" s="136"/>
    </row>
    <row r="63" spans="1:15" ht="15.75" customHeight="1">
      <c r="A63" s="136"/>
      <c r="B63" s="136" t="s">
        <v>431</v>
      </c>
      <c r="C63" s="131">
        <v>0</v>
      </c>
      <c r="D63" s="136"/>
      <c r="E63" s="136">
        <f t="shared" ref="E63:E65" si="8">C63+D63</f>
        <v>0</v>
      </c>
      <c r="F63" s="136">
        <v>0</v>
      </c>
      <c r="G63" s="136">
        <f t="shared" si="7"/>
        <v>0</v>
      </c>
      <c r="H63" s="136"/>
      <c r="I63" s="136"/>
      <c r="J63" s="136"/>
      <c r="K63" s="136"/>
      <c r="L63" s="136"/>
      <c r="M63" s="136"/>
      <c r="N63" s="136"/>
      <c r="O63" s="136"/>
    </row>
    <row r="64" spans="1:15" ht="15.75" customHeight="1">
      <c r="A64" s="136"/>
      <c r="B64" s="136" t="s">
        <v>432</v>
      </c>
      <c r="C64" s="131">
        <v>0</v>
      </c>
      <c r="D64" s="136"/>
      <c r="E64" s="136">
        <f t="shared" si="8"/>
        <v>0</v>
      </c>
      <c r="F64" s="131">
        <v>0</v>
      </c>
      <c r="G64" s="136">
        <f t="shared" si="7"/>
        <v>0</v>
      </c>
      <c r="H64" s="136"/>
      <c r="I64" s="136"/>
      <c r="J64" s="136"/>
      <c r="K64" s="136"/>
      <c r="L64" s="136"/>
      <c r="M64" s="136"/>
      <c r="N64" s="136"/>
      <c r="O64" s="136"/>
    </row>
    <row r="65" spans="1:15" ht="15.75" customHeight="1">
      <c r="A65" s="136"/>
      <c r="B65" s="136" t="s">
        <v>433</v>
      </c>
      <c r="C65" s="131">
        <v>0</v>
      </c>
      <c r="D65" s="136"/>
      <c r="E65" s="136">
        <f t="shared" si="8"/>
        <v>0</v>
      </c>
      <c r="F65" s="136">
        <v>0</v>
      </c>
      <c r="G65" s="136">
        <f t="shared" si="7"/>
        <v>0</v>
      </c>
      <c r="H65" s="201"/>
      <c r="I65" s="136"/>
      <c r="J65" s="136"/>
      <c r="K65" s="136"/>
      <c r="L65" s="136"/>
      <c r="M65" s="136"/>
      <c r="N65" s="136"/>
      <c r="O65" s="136"/>
    </row>
    <row r="66" spans="1:15" ht="15.75" customHeight="1">
      <c r="A66" s="136"/>
      <c r="B66" s="203"/>
      <c r="C66" s="201"/>
      <c r="D66" s="201"/>
      <c r="E66" s="136"/>
      <c r="F66" s="200"/>
      <c r="G66" s="136"/>
      <c r="H66" s="201"/>
      <c r="I66" s="136"/>
      <c r="J66" s="136"/>
      <c r="K66" s="136"/>
      <c r="L66" s="136"/>
      <c r="M66" s="136"/>
      <c r="N66" s="136"/>
      <c r="O66" s="136"/>
    </row>
    <row r="67" spans="1:15" ht="15.75" customHeight="1">
      <c r="A67" s="136"/>
      <c r="B67" s="203"/>
      <c r="C67" s="201"/>
      <c r="D67" s="201"/>
      <c r="E67" s="136"/>
      <c r="F67" s="200"/>
      <c r="G67" s="136"/>
      <c r="H67" s="201"/>
      <c r="I67" s="136"/>
      <c r="J67" s="136"/>
      <c r="K67" s="136"/>
      <c r="L67" s="136"/>
      <c r="M67" s="136"/>
      <c r="N67" s="136"/>
      <c r="O67" s="136"/>
    </row>
    <row r="68" spans="1:15" ht="15.75" customHeight="1">
      <c r="A68" s="136"/>
      <c r="B68" s="136"/>
      <c r="C68" s="131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</row>
    <row r="69" spans="1:15" ht="15.75" customHeight="1">
      <c r="A69" s="136" t="s">
        <v>388</v>
      </c>
      <c r="B69" s="136"/>
      <c r="C69" s="136"/>
      <c r="D69" s="136"/>
      <c r="E69" s="136">
        <f t="shared" ref="E69:E85" si="9">C69+D69</f>
        <v>0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</row>
    <row r="70" spans="1:15" ht="15.75" customHeight="1">
      <c r="A70" s="136"/>
      <c r="B70" s="203" t="s">
        <v>434</v>
      </c>
      <c r="C70" s="204">
        <v>0</v>
      </c>
      <c r="D70" s="201">
        <v>-10000</v>
      </c>
      <c r="E70" s="136">
        <f t="shared" si="9"/>
        <v>-10000</v>
      </c>
      <c r="F70" s="200">
        <v>0</v>
      </c>
      <c r="G70" s="188">
        <f t="shared" ref="G70:G82" si="10">F70-E70</f>
        <v>10000</v>
      </c>
      <c r="H70" s="200" t="s">
        <v>435</v>
      </c>
      <c r="I70" s="136"/>
      <c r="J70" s="136"/>
      <c r="K70" s="136"/>
      <c r="L70" s="136"/>
      <c r="M70" s="136"/>
      <c r="N70" s="136"/>
      <c r="O70" s="136"/>
    </row>
    <row r="71" spans="1:15" ht="15.75" customHeight="1">
      <c r="A71" s="136"/>
      <c r="B71" s="205" t="s">
        <v>436</v>
      </c>
      <c r="C71" s="204">
        <v>0</v>
      </c>
      <c r="D71" s="131">
        <v>-400</v>
      </c>
      <c r="E71" s="131">
        <f t="shared" si="9"/>
        <v>-400</v>
      </c>
      <c r="F71" s="131">
        <v>0</v>
      </c>
      <c r="G71" s="188">
        <f t="shared" si="10"/>
        <v>400</v>
      </c>
      <c r="H71" s="131" t="s">
        <v>437</v>
      </c>
      <c r="I71" s="136"/>
      <c r="J71" s="136"/>
      <c r="K71" s="136"/>
      <c r="L71" s="136"/>
      <c r="M71" s="136"/>
      <c r="N71" s="136"/>
      <c r="O71" s="136"/>
    </row>
    <row r="72" spans="1:15" ht="15.75" customHeight="1">
      <c r="A72" s="136"/>
      <c r="B72" s="199" t="s">
        <v>438</v>
      </c>
      <c r="C72" s="204">
        <v>0</v>
      </c>
      <c r="D72" s="136">
        <v>-1000</v>
      </c>
      <c r="E72" s="136">
        <f t="shared" si="9"/>
        <v>-1000</v>
      </c>
      <c r="F72" s="131">
        <v>0</v>
      </c>
      <c r="G72" s="188">
        <f t="shared" si="10"/>
        <v>1000</v>
      </c>
      <c r="H72" s="131" t="s">
        <v>439</v>
      </c>
      <c r="I72" s="136"/>
      <c r="J72" s="136"/>
      <c r="K72" s="136"/>
      <c r="L72" s="136"/>
      <c r="M72" s="136"/>
      <c r="N72" s="136"/>
      <c r="O72" s="136"/>
    </row>
    <row r="73" spans="1:15" ht="15.75" customHeight="1">
      <c r="A73" s="136"/>
      <c r="B73" s="199" t="s">
        <v>440</v>
      </c>
      <c r="C73" s="204">
        <v>0</v>
      </c>
      <c r="D73" s="131">
        <v>-288</v>
      </c>
      <c r="E73" s="136">
        <f t="shared" si="9"/>
        <v>-288</v>
      </c>
      <c r="F73" s="131">
        <v>-288</v>
      </c>
      <c r="G73" s="188">
        <f t="shared" si="10"/>
        <v>0</v>
      </c>
      <c r="H73" s="2" t="s">
        <v>441</v>
      </c>
      <c r="I73" s="136"/>
      <c r="J73" s="136"/>
      <c r="K73" s="136"/>
      <c r="L73" s="136"/>
      <c r="M73" s="136"/>
      <c r="N73" s="136"/>
      <c r="O73" s="136"/>
    </row>
    <row r="74" spans="1:15" ht="15.75" customHeight="1">
      <c r="A74" s="136"/>
      <c r="B74" s="199" t="s">
        <v>112</v>
      </c>
      <c r="C74" s="204">
        <v>0</v>
      </c>
      <c r="D74" s="136">
        <v>-40</v>
      </c>
      <c r="E74" s="136">
        <f t="shared" si="9"/>
        <v>-40</v>
      </c>
      <c r="F74" s="131">
        <v>0</v>
      </c>
      <c r="G74" s="188">
        <f t="shared" si="10"/>
        <v>40</v>
      </c>
      <c r="H74" s="136" t="s">
        <v>442</v>
      </c>
      <c r="I74" s="136"/>
      <c r="J74" s="136"/>
      <c r="K74" s="136"/>
      <c r="L74" s="136"/>
      <c r="M74" s="136"/>
      <c r="N74" s="136"/>
      <c r="O74" s="136"/>
    </row>
    <row r="75" spans="1:15" ht="15.75" customHeight="1">
      <c r="A75" s="136"/>
      <c r="B75" s="199" t="s">
        <v>131</v>
      </c>
      <c r="C75" s="204">
        <v>0</v>
      </c>
      <c r="D75" s="131">
        <v>-233.82</v>
      </c>
      <c r="E75" s="136">
        <f t="shared" si="9"/>
        <v>-233.82</v>
      </c>
      <c r="F75" s="131">
        <v>0</v>
      </c>
      <c r="G75" s="188">
        <f t="shared" si="10"/>
        <v>233.82</v>
      </c>
      <c r="H75" s="136" t="s">
        <v>443</v>
      </c>
      <c r="I75" s="136"/>
      <c r="J75" s="136"/>
      <c r="K75" s="136"/>
      <c r="L75" s="136"/>
      <c r="M75" s="136"/>
      <c r="N75" s="136"/>
      <c r="O75" s="136"/>
    </row>
    <row r="76" spans="1:15" ht="15.75" customHeight="1">
      <c r="A76" s="136"/>
      <c r="B76" s="199" t="s">
        <v>113</v>
      </c>
      <c r="C76" s="204">
        <v>0</v>
      </c>
      <c r="D76" s="131">
        <v>-36</v>
      </c>
      <c r="E76" s="136">
        <f t="shared" si="9"/>
        <v>-36</v>
      </c>
      <c r="F76" s="131">
        <v>0</v>
      </c>
      <c r="G76" s="188">
        <f t="shared" si="10"/>
        <v>36</v>
      </c>
      <c r="H76" s="136" t="s">
        <v>444</v>
      </c>
      <c r="I76" s="136"/>
      <c r="J76" s="136"/>
      <c r="K76" s="136"/>
      <c r="L76" s="136"/>
      <c r="M76" s="136"/>
      <c r="N76" s="136"/>
      <c r="O76" s="136"/>
    </row>
    <row r="77" spans="1:15" ht="15.75" customHeight="1">
      <c r="A77" s="136"/>
      <c r="B77" s="199" t="s">
        <v>445</v>
      </c>
      <c r="C77" s="204">
        <v>0</v>
      </c>
      <c r="D77" s="136">
        <v>-10</v>
      </c>
      <c r="E77" s="136">
        <f t="shared" si="9"/>
        <v>-10</v>
      </c>
      <c r="F77" s="131">
        <v>0</v>
      </c>
      <c r="G77" s="188">
        <f t="shared" si="10"/>
        <v>10</v>
      </c>
      <c r="H77" s="131" t="s">
        <v>446</v>
      </c>
      <c r="I77" s="136"/>
      <c r="J77" s="136"/>
      <c r="K77" s="136"/>
      <c r="L77" s="136"/>
      <c r="M77" s="136"/>
      <c r="N77" s="136"/>
      <c r="O77" s="136"/>
    </row>
    <row r="78" spans="1:15" ht="15.75" customHeight="1">
      <c r="A78" s="136"/>
      <c r="B78" s="136" t="s">
        <v>447</v>
      </c>
      <c r="C78" s="204">
        <v>0</v>
      </c>
      <c r="D78" s="136">
        <v>-250</v>
      </c>
      <c r="E78" s="136">
        <f t="shared" si="9"/>
        <v>-250</v>
      </c>
      <c r="F78" s="131">
        <v>0</v>
      </c>
      <c r="G78" s="188">
        <f t="shared" si="10"/>
        <v>250</v>
      </c>
      <c r="H78" s="2" t="s">
        <v>448</v>
      </c>
      <c r="I78" s="136"/>
      <c r="J78" s="136"/>
      <c r="K78" s="136"/>
      <c r="L78" s="136"/>
      <c r="M78" s="136"/>
      <c r="N78" s="136"/>
      <c r="O78" s="136"/>
    </row>
    <row r="79" spans="1:15" ht="15.75" customHeight="1">
      <c r="A79" s="136"/>
      <c r="B79" s="136" t="s">
        <v>449</v>
      </c>
      <c r="C79" s="204">
        <v>0</v>
      </c>
      <c r="D79" s="131">
        <v>-360</v>
      </c>
      <c r="E79" s="136">
        <f t="shared" si="9"/>
        <v>-360</v>
      </c>
      <c r="F79" s="131">
        <v>0</v>
      </c>
      <c r="G79" s="188">
        <f t="shared" si="10"/>
        <v>360</v>
      </c>
      <c r="H79" s="131" t="s">
        <v>450</v>
      </c>
      <c r="I79" s="136"/>
      <c r="J79" s="136"/>
      <c r="K79" s="136"/>
      <c r="L79" s="136"/>
      <c r="M79" s="136"/>
      <c r="N79" s="136"/>
      <c r="O79" s="136"/>
    </row>
    <row r="80" spans="1:15" ht="15.75" customHeight="1">
      <c r="A80" s="136"/>
      <c r="B80" s="205" t="s">
        <v>451</v>
      </c>
      <c r="C80" s="204">
        <v>0</v>
      </c>
      <c r="D80" s="131">
        <v>-120</v>
      </c>
      <c r="E80" s="136">
        <f t="shared" si="9"/>
        <v>-120</v>
      </c>
      <c r="F80" s="131">
        <v>-20</v>
      </c>
      <c r="G80" s="188">
        <f t="shared" si="10"/>
        <v>100</v>
      </c>
      <c r="H80" s="131" t="s">
        <v>452</v>
      </c>
      <c r="I80" s="136"/>
      <c r="J80" s="136"/>
      <c r="K80" s="136"/>
      <c r="L80" s="136"/>
      <c r="M80" s="136"/>
      <c r="N80" s="136"/>
      <c r="O80" s="136"/>
    </row>
    <row r="81" spans="1:15" ht="15.75" customHeight="1">
      <c r="A81" s="136"/>
      <c r="B81" s="199" t="s">
        <v>453</v>
      </c>
      <c r="C81" s="204">
        <v>0</v>
      </c>
      <c r="D81" s="131">
        <v>-50</v>
      </c>
      <c r="E81" s="136">
        <f t="shared" si="9"/>
        <v>-50</v>
      </c>
      <c r="F81" s="131">
        <v>0</v>
      </c>
      <c r="G81" s="188">
        <f t="shared" si="10"/>
        <v>50</v>
      </c>
      <c r="H81" s="131" t="s">
        <v>454</v>
      </c>
      <c r="I81" s="136"/>
      <c r="J81" s="136"/>
      <c r="K81" s="136"/>
      <c r="L81" s="136"/>
      <c r="M81" s="136"/>
      <c r="N81" s="136"/>
      <c r="O81" s="136"/>
    </row>
    <row r="82" spans="1:15" ht="15.75" customHeight="1">
      <c r="B82" s="199" t="s">
        <v>455</v>
      </c>
      <c r="C82" s="204">
        <v>0</v>
      </c>
      <c r="D82" s="131">
        <v>-45</v>
      </c>
      <c r="E82" s="136">
        <f t="shared" si="9"/>
        <v>-45</v>
      </c>
      <c r="F82" s="131">
        <v>0</v>
      </c>
      <c r="G82" s="188">
        <f t="shared" si="10"/>
        <v>45</v>
      </c>
      <c r="H82" s="2" t="s">
        <v>456</v>
      </c>
      <c r="I82" s="136"/>
      <c r="J82" s="136"/>
      <c r="K82" s="136"/>
      <c r="L82" s="136"/>
      <c r="M82" s="136"/>
      <c r="N82" s="136"/>
      <c r="O82" s="136"/>
    </row>
    <row r="83" spans="1:15" ht="15.75" customHeight="1">
      <c r="B83" s="205" t="s">
        <v>457</v>
      </c>
      <c r="C83" s="204">
        <v>0</v>
      </c>
      <c r="D83" s="131">
        <v>-65.28</v>
      </c>
      <c r="E83" s="136">
        <f t="shared" si="9"/>
        <v>-65.28</v>
      </c>
      <c r="F83" s="131">
        <v>-16.32</v>
      </c>
      <c r="G83" s="188">
        <f t="shared" ref="G83:G85" si="11">F83+E83</f>
        <v>-81.599999999999994</v>
      </c>
      <c r="H83" s="2" t="s">
        <v>458</v>
      </c>
      <c r="I83" s="136"/>
      <c r="J83" s="136"/>
      <c r="K83" s="136"/>
      <c r="L83" s="136"/>
      <c r="M83" s="136"/>
      <c r="N83" s="136"/>
      <c r="O83" s="136"/>
    </row>
    <row r="84" spans="1:15" ht="15.75" customHeight="1">
      <c r="B84" s="205" t="s">
        <v>459</v>
      </c>
      <c r="C84" s="204">
        <v>0</v>
      </c>
      <c r="D84" s="131">
        <v>-84.36</v>
      </c>
      <c r="E84" s="131">
        <f t="shared" si="9"/>
        <v>-84.36</v>
      </c>
      <c r="F84" s="206">
        <v>-67.83</v>
      </c>
      <c r="G84" s="188">
        <f t="shared" si="11"/>
        <v>-152.19</v>
      </c>
      <c r="H84" s="2" t="s">
        <v>460</v>
      </c>
      <c r="I84" s="136"/>
      <c r="J84" s="136"/>
      <c r="K84" s="136"/>
      <c r="L84" s="136"/>
      <c r="M84" s="136"/>
      <c r="N84" s="136"/>
      <c r="O84" s="136"/>
    </row>
    <row r="85" spans="1:15" ht="15.75" customHeight="1">
      <c r="B85" s="205" t="s">
        <v>461</v>
      </c>
      <c r="C85" s="204">
        <v>0</v>
      </c>
      <c r="D85" s="131">
        <v>-887.55</v>
      </c>
      <c r="E85" s="131">
        <f t="shared" si="9"/>
        <v>-887.55</v>
      </c>
      <c r="F85" s="206">
        <v>-887.55</v>
      </c>
      <c r="G85" s="188">
        <f t="shared" si="11"/>
        <v>-1775.1</v>
      </c>
      <c r="H85" s="2" t="s">
        <v>462</v>
      </c>
      <c r="I85" s="136"/>
      <c r="J85" s="136"/>
      <c r="K85" s="136"/>
      <c r="L85" s="136"/>
      <c r="M85" s="136"/>
      <c r="N85" s="136"/>
      <c r="O85" s="136"/>
    </row>
    <row r="86" spans="1:15" ht="15.75" customHeight="1">
      <c r="I86" s="136"/>
      <c r="J86" s="136"/>
      <c r="K86" s="136"/>
      <c r="L86" s="136"/>
      <c r="M86" s="136"/>
      <c r="N86" s="136"/>
      <c r="O86" s="136"/>
    </row>
    <row r="87" spans="1:15" ht="15.75" customHeight="1">
      <c r="A87" s="2" t="s">
        <v>463</v>
      </c>
      <c r="I87" s="136"/>
      <c r="J87" s="136"/>
      <c r="K87" s="136"/>
      <c r="L87" s="136"/>
      <c r="M87" s="136"/>
      <c r="N87" s="136"/>
      <c r="O87" s="136"/>
    </row>
    <row r="88" spans="1:15" ht="15.75" customHeight="1">
      <c r="I88" s="136"/>
      <c r="J88" s="136"/>
      <c r="K88" s="136"/>
      <c r="L88" s="136"/>
      <c r="M88" s="136"/>
      <c r="N88" s="136"/>
      <c r="O88" s="136"/>
    </row>
    <row r="89" spans="1:15" ht="15.75" customHeight="1">
      <c r="C89" s="188"/>
      <c r="D89" s="188"/>
      <c r="E89" s="188"/>
      <c r="F89" s="188"/>
      <c r="G89" s="188"/>
      <c r="I89" s="136"/>
      <c r="J89" s="136"/>
      <c r="K89" s="136"/>
      <c r="L89" s="136"/>
      <c r="M89" s="136"/>
      <c r="N89" s="136"/>
      <c r="O89" s="136"/>
    </row>
    <row r="90" spans="1:15" ht="15.75" customHeight="1">
      <c r="C90" s="188"/>
      <c r="D90" s="188"/>
      <c r="E90" s="188"/>
      <c r="F90" s="188"/>
      <c r="G90" s="188"/>
      <c r="I90" s="136"/>
      <c r="J90" s="136"/>
      <c r="K90" s="136"/>
      <c r="L90" s="136"/>
      <c r="M90" s="136"/>
      <c r="N90" s="136"/>
      <c r="O90" s="136"/>
    </row>
    <row r="91" spans="1:15" ht="15.75" customHeight="1">
      <c r="A91" s="136" t="s">
        <v>419</v>
      </c>
      <c r="B91" s="136"/>
      <c r="C91" s="192">
        <f>SUM(C62:C85)</f>
        <v>50</v>
      </c>
      <c r="D91" s="192">
        <f t="shared" ref="D91:F91" si="12">SUM(D61:D85)</f>
        <v>-12960.01</v>
      </c>
      <c r="E91" s="192">
        <f t="shared" si="12"/>
        <v>-14230.01</v>
      </c>
      <c r="F91" s="192">
        <f t="shared" si="12"/>
        <v>-1149.6999999999998</v>
      </c>
      <c r="G91" s="192">
        <f>F91-(C91+D91)</f>
        <v>11760.310000000001</v>
      </c>
      <c r="H91" s="136"/>
      <c r="I91" s="136"/>
      <c r="J91" s="136"/>
      <c r="K91" s="136"/>
      <c r="L91" s="136"/>
      <c r="M91" s="136"/>
      <c r="N91" s="136"/>
      <c r="O91" s="136"/>
    </row>
    <row r="92" spans="1:15" ht="15.75" customHeight="1">
      <c r="B92" s="199"/>
      <c r="C92" s="136"/>
      <c r="D92" s="136"/>
      <c r="E92" s="136"/>
      <c r="F92" s="136"/>
      <c r="G92" s="188"/>
      <c r="I92" s="136"/>
      <c r="J92" s="136"/>
      <c r="K92" s="136"/>
      <c r="L92" s="136"/>
      <c r="M92" s="136"/>
      <c r="N92" s="136"/>
      <c r="O92" s="136"/>
    </row>
    <row r="93" spans="1:15" ht="15.75" customHeight="1">
      <c r="B93" s="199"/>
      <c r="C93" s="136"/>
      <c r="D93" s="136"/>
      <c r="E93" s="136"/>
      <c r="F93" s="136"/>
      <c r="G93" s="188"/>
      <c r="I93" s="136"/>
      <c r="J93" s="136"/>
      <c r="K93" s="136"/>
      <c r="L93" s="136"/>
      <c r="M93" s="136"/>
      <c r="N93" s="136"/>
      <c r="O93" s="136"/>
    </row>
    <row r="94" spans="1:15" ht="15.75" customHeight="1">
      <c r="I94" s="136"/>
      <c r="J94" s="136"/>
      <c r="K94" s="136"/>
      <c r="L94" s="136"/>
      <c r="M94" s="136"/>
      <c r="N94" s="136"/>
      <c r="O94" s="136"/>
    </row>
    <row r="95" spans="1:15" ht="16">
      <c r="A95" s="207" t="s">
        <v>464</v>
      </c>
      <c r="B95" s="207"/>
      <c r="C95" s="208">
        <f t="shared" ref="C95:F95" si="13">C25+C57+C91</f>
        <v>8025</v>
      </c>
      <c r="D95" s="208">
        <f t="shared" si="13"/>
        <v>-20140.190000000002</v>
      </c>
      <c r="E95" s="208">
        <f t="shared" si="13"/>
        <v>-13435.19</v>
      </c>
      <c r="F95" s="208">
        <f t="shared" si="13"/>
        <v>-2356.7999999999997</v>
      </c>
      <c r="G95" s="209"/>
      <c r="H95" s="136"/>
    </row>
    <row r="96" spans="1:15" ht="15.75" customHeight="1">
      <c r="I96" s="136"/>
      <c r="J96" s="136"/>
      <c r="K96" s="136"/>
      <c r="L96" s="136"/>
      <c r="M96" s="136"/>
      <c r="N96" s="136"/>
      <c r="O96" s="136"/>
    </row>
    <row r="97" spans="1:15" ht="15.75" customHeight="1">
      <c r="A97" s="136"/>
      <c r="B97" s="136"/>
      <c r="C97" s="136"/>
      <c r="D97" s="136"/>
      <c r="E97" s="210" t="s">
        <v>465</v>
      </c>
      <c r="F97" s="211">
        <f>F26+F58+F91</f>
        <v>-2356.7999999999997</v>
      </c>
      <c r="G97" s="136"/>
      <c r="H97" s="136"/>
      <c r="I97" s="136"/>
      <c r="J97" s="136"/>
      <c r="K97" s="136"/>
      <c r="L97" s="136"/>
      <c r="M97" s="136"/>
      <c r="N97" s="136"/>
      <c r="O97" s="136"/>
    </row>
    <row r="98" spans="1:15" ht="15.75" customHeight="1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</row>
    <row r="99" spans="1:15" ht="15.75" customHeight="1">
      <c r="A99" s="136"/>
      <c r="B99" s="212" t="s">
        <v>466</v>
      </c>
      <c r="C99" s="213">
        <f>F6+F7+36375</f>
        <v>36375</v>
      </c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</row>
    <row r="100" spans="1:15" ht="15.75" customHeight="1">
      <c r="A100" s="136"/>
      <c r="B100" s="131"/>
      <c r="C100" s="131" t="s">
        <v>467</v>
      </c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</row>
    <row r="101" spans="1:15" ht="15.75" customHeight="1">
      <c r="A101" s="136"/>
      <c r="B101" s="136"/>
      <c r="C101" s="2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</row>
    <row r="102" spans="1:15" ht="15.75" customHeight="1">
      <c r="A102" s="136"/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</row>
    <row r="103" spans="1:15" ht="15.75" customHeight="1">
      <c r="A103" s="136"/>
      <c r="B103" s="136"/>
      <c r="C103" s="136"/>
      <c r="D103" s="136"/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</row>
    <row r="104" spans="1:15" ht="15.75" customHeight="1">
      <c r="A104" s="136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</row>
    <row r="105" spans="1:15" ht="15.75" customHeight="1">
      <c r="A105" s="136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</row>
    <row r="106" spans="1:15" ht="15.75" customHeight="1">
      <c r="A106" s="136"/>
      <c r="B106" s="136"/>
      <c r="C106" s="136"/>
      <c r="D106" s="136"/>
      <c r="E106" s="136"/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</row>
    <row r="107" spans="1:15" ht="15.75" customHeight="1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</row>
    <row r="108" spans="1:15" ht="15.75" customHeight="1">
      <c r="A108" s="136"/>
      <c r="B108" s="136"/>
      <c r="C108" s="136"/>
      <c r="D108" s="136"/>
      <c r="E108" s="136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</row>
    <row r="109" spans="1:15" ht="15.75" customHeight="1">
      <c r="A109" s="136"/>
      <c r="B109" s="136"/>
      <c r="C109" s="136"/>
      <c r="D109" s="136"/>
      <c r="E109" s="136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</row>
    <row r="110" spans="1:15" ht="15.75" customHeight="1">
      <c r="A110" s="136"/>
      <c r="B110" s="136"/>
      <c r="C110" s="136"/>
      <c r="D110" s="136"/>
      <c r="E110" s="136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</row>
    <row r="111" spans="1:15" ht="15.75" customHeight="1">
      <c r="A111" s="136"/>
      <c r="B111" s="136"/>
      <c r="C111" s="136"/>
      <c r="D111" s="136"/>
      <c r="E111" s="136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</row>
    <row r="112" spans="1:15" ht="15.75" customHeight="1">
      <c r="A112" s="136"/>
      <c r="B112" s="136"/>
      <c r="C112" s="136"/>
      <c r="D112" s="136"/>
      <c r="E112" s="136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</row>
    <row r="113" spans="1:15" ht="15.75" customHeight="1">
      <c r="A113" s="136"/>
      <c r="B113" s="136"/>
      <c r="C113" s="136"/>
      <c r="D113" s="136"/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</row>
    <row r="114" spans="1:15" ht="15.75" customHeight="1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</row>
    <row r="115" spans="1:15" ht="15.75" customHeight="1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</row>
    <row r="116" spans="1:15" ht="15.75" customHeight="1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</row>
    <row r="117" spans="1:15" ht="15.75" customHeight="1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</row>
    <row r="118" spans="1:15" ht="15.75" customHeight="1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</row>
    <row r="119" spans="1:15" ht="15.75" customHeight="1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</row>
    <row r="120" spans="1:15" ht="15.75" customHeight="1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</row>
    <row r="121" spans="1:15" ht="15.75" customHeight="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</row>
    <row r="122" spans="1:15" ht="15.75" customHeight="1"/>
    <row r="123" spans="1:15" ht="15.75" customHeight="1"/>
    <row r="124" spans="1:15" ht="15.75" customHeight="1"/>
    <row r="125" spans="1:15" ht="15.75" customHeight="1"/>
    <row r="126" spans="1:15" ht="15.75" customHeight="1"/>
    <row r="127" spans="1:15" ht="15.75" customHeight="1"/>
    <row r="128" spans="1:1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A27:H27"/>
    <mergeCell ref="K28:L28"/>
    <mergeCell ref="A59:H59"/>
    <mergeCell ref="A1:H1"/>
    <mergeCell ref="A2:H2"/>
    <mergeCell ref="A3:B3"/>
    <mergeCell ref="A4:H4"/>
    <mergeCell ref="K6:L6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Budget</vt:lpstr>
      <vt:lpstr>Operational Data</vt:lpstr>
      <vt:lpstr>Credits and Debits</vt:lpstr>
      <vt:lpstr>Cash On Hand</vt:lpstr>
      <vt:lpstr>Balance Sheet</vt:lpstr>
      <vt:lpstr>Checks Cut</vt:lpstr>
      <vt:lpstr>VENMO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Moghadam, Malec J</cp:lastModifiedBy>
  <dcterms:modified xsi:type="dcterms:W3CDTF">2021-07-17T04:44:37Z</dcterms:modified>
</cp:coreProperties>
</file>