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/>
  </bookViews>
  <sheets>
    <sheet name="janvier 2024" sheetId="1" r:id="rId1"/>
  </sheets>
  <calcPr fullPrecision="1" calcId="125725"/>
</workbook>
</file>

<file path=xl/sharedStrings.xml><?xml version="1.0" encoding="utf-8"?>
<sst xmlns="http://schemas.openxmlformats.org/spreadsheetml/2006/main" uniqueCount="63" count="66">
  <si>
    <t>CHIFFRE D'AFFAIRES  RESTAURANT HT</t>
  </si>
  <si>
    <t>CA UBER BRUT</t>
  </si>
  <si>
    <t>CA UBER NET</t>
  </si>
  <si>
    <t>CA DELIVEROO BRUT</t>
  </si>
  <si>
    <t>CA DELIVEROO NET</t>
  </si>
  <si>
    <t>CA JUST EAT BRUT</t>
  </si>
  <si>
    <t>CA JUST EAT NET</t>
  </si>
  <si>
    <t>CA BELORDER BRUT SUR FACTURE</t>
  </si>
  <si>
    <t>FRAIS DE SERVICE MARQUE BLANCHE (UBER DIRECT)</t>
  </si>
  <si>
    <t>CA BELORDER NET</t>
  </si>
  <si>
    <t>TOTAL CA HT</t>
  </si>
  <si>
    <t>RT HT</t>
  </si>
  <si>
    <t xml:space="preserve">AUTRE </t>
  </si>
  <si>
    <t xml:space="preserve">RT + Autre HT </t>
  </si>
  <si>
    <t>TTC</t>
  </si>
  <si>
    <t>CA RESTAURANT</t>
  </si>
  <si>
    <t>% DU CA REST/TOTAL</t>
  </si>
  <si>
    <t>CA LIVRAISON</t>
  </si>
  <si>
    <t>% DU CA LIV/ TOTAL</t>
  </si>
  <si>
    <t>NBR COMMANDES SUR PLACE</t>
  </si>
  <si>
    <t>% DU CA SUR PLACE</t>
  </si>
  <si>
    <t>CA SUR PLACE TTC</t>
  </si>
  <si>
    <t>NBR COMMANDES A EMPORTER</t>
  </si>
  <si>
    <t>% DU CA A EMPORTER</t>
  </si>
  <si>
    <t>CA SUR A EMPORTER</t>
  </si>
  <si>
    <t>TOTAL DES COMMANDES</t>
  </si>
  <si>
    <t>% TOTAL</t>
  </si>
  <si>
    <t>PANIER MOYEN RESTAURANT HT</t>
  </si>
  <si>
    <t>PANIER MOYEN RESTAURANT TTC</t>
  </si>
  <si>
    <t>UBER</t>
  </si>
  <si>
    <t>DELIVEROO</t>
  </si>
  <si>
    <t>BELORDER</t>
  </si>
  <si>
    <t>Just Eat</t>
  </si>
  <si>
    <t xml:space="preserve">CA UBER EATS BRUT  </t>
  </si>
  <si>
    <t xml:space="preserve">CA UBER EATS NET  </t>
  </si>
  <si>
    <t xml:space="preserve">CA UBER EATS BRUT PAIEMENT </t>
  </si>
  <si>
    <t>PROMOTIONS SUR LES ARTICLES (UBER EATS)</t>
  </si>
  <si>
    <t>%</t>
  </si>
  <si>
    <t>PROMOTIONS SUR LA LIVRAISON (UBER EATS)</t>
  </si>
  <si>
    <t>DEPENSES PUBLICITAIRES(UBER EATS)</t>
  </si>
  <si>
    <t>TOTAL Marketing UBER EATS</t>
  </si>
  <si>
    <t>CA UBER EATS BRUT APRES DEDUCTION DES FARIS MARKETING</t>
  </si>
  <si>
    <t>TOTAL Marketing DELIVRO</t>
  </si>
  <si>
    <t>CA DELIVERO BRUT APRES DEDUCTION DES FARIS MARKETING</t>
  </si>
  <si>
    <t>Valeur total des patons  Medium</t>
  </si>
  <si>
    <t>Valeur Total des patons large</t>
  </si>
  <si>
    <t>PU patons Medium</t>
  </si>
  <si>
    <t>PU  patons large</t>
  </si>
  <si>
    <t>Quantité vendues des bacs patons Mediums</t>
  </si>
  <si>
    <t>Quantité vendues des bacs patons Larges</t>
  </si>
  <si>
    <t>total des bacs patons Medium/Larges vendues</t>
  </si>
  <si>
    <t>Ratios des bacs patons Medium/Larges</t>
  </si>
  <si>
    <t>CA BRUT (HT inclus commission)</t>
  </si>
  <si>
    <t>CA HT Restaurant</t>
  </si>
  <si>
    <t>CA HT Livraison</t>
  </si>
  <si>
    <t>NBR COMMANDES UBER</t>
  </si>
  <si>
    <t>PANIER MOYEN UBER TTC (inclus comm)</t>
  </si>
  <si>
    <t>NBR COMMANDES DELIVEROO</t>
  </si>
  <si>
    <t>PANIER MOYEN DELIVEROO TTC (inclus comm)</t>
  </si>
  <si>
    <t>NBR COMMANDES BELORDER</t>
  </si>
  <si>
    <t>PANIER MOYEN BELORDER TTC (inclus comm)</t>
  </si>
  <si>
    <t>NBR COMMANDES JUST EAT</t>
  </si>
  <si>
    <t>PANIER MOYEN  JUST EAT  TTC (inclus comm)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</si>
</sst>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#,##0.00 &quot;€&quot;;[Red]-#,##0.00 &quot;€&quot;"/>
    <numFmt numFmtId="165" formatCode="#,##0.00 &quot;€&quot;"/>
    <numFmt numFmtId="166" formatCode="0.0"/>
  </numFmts>
  <fonts count="14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2"/>
      <color rgb="FFFFFFFF"/>
      <name val="Times New Roman"/>
      <charset val="0"/>
    </font>
    <font>
      <sz val="12"/>
      <name val="Times New Roman"/>
      <charset val="0"/>
    </font>
    <font>
      <sz val="11"/>
      <color rgb="FF444444"/>
      <name val="Consolas"/>
      <charset val="0"/>
    </font>
    <font>
      <sz val="12"/>
      <color rgb="FF2E3333"/>
      <name val="Times New Roman"/>
      <charset val="0"/>
    </font>
    <font>
      <sz val="12"/>
      <color rgb="FF263A5B"/>
      <name val="Times New Roman"/>
      <charset val="0"/>
    </font>
    <font>
      <sz val="12"/>
      <name val="Calibri"/>
      <charset val="0"/>
    </font>
    <font>
      <b/>
      <sz val="16"/>
      <color rgb="FFFFFFFF"/>
      <name val="Times New Roman"/>
      <charset val="0"/>
    </font>
    <font>
      <b/>
      <sz val="12"/>
      <name val="Times New Roman"/>
      <charset val="0"/>
    </font>
    <font>
      <sz val="16"/>
      <color rgb="FFFFFFFF"/>
      <name val="Calibri"/>
      <charset val="0"/>
    </font>
  </fonts>
  <fills count="1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3D85C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E3F0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0" fillId="0" borderId="0"/>
    <xf numFmtId="0" fontId="0" fillId="0" borderId="0">
      <protection locked="0"/>
    </xf>
  </cellStyleXfs>
  <cellXfs>
    <xf numFmtId="0" fontId="0" fillId="0" borderId="0" xfId="0"/>
    <xf numFmtId="0" fontId="0" fillId="0" borderId="0" xfId="20"/>
    <xf numFmtId="0" fontId="5" fillId="2" borderId="1" xfId="20" applyAlignment="1" applyBorder="1" applyFont="1" applyFill="1">
      <alignment horizontal="center" vertical="center"/>
    </xf>
    <xf numFmtId="0" fontId="5" fillId="2" borderId="1" xfId="20" applyAlignment="1" applyBorder="1" applyFont="1" applyFill="1">
      <alignment horizontal="center" vertical="center" wrapText="1"/>
    </xf>
    <xf numFmtId="0" fontId="5" fillId="2" borderId="2" xfId="20" applyAlignment="1" applyBorder="1" applyFont="1" applyFill="1">
      <alignment horizontal="center" vertical="center"/>
    </xf>
    <xf numFmtId="0" fontId="5" fillId="2" borderId="2" xfId="20" applyAlignment="1" applyBorder="1" applyFont="1" applyFill="1">
      <alignment horizontal="center" vertical="center" wrapText="1"/>
    </xf>
    <xf numFmtId="0" fontId="6" fillId="3" borderId="0" xfId="20" applyAlignment="1" applyFont="1" applyFill="1">
      <alignment horizontal="center" vertical="center"/>
    </xf>
    <xf numFmtId="0" fontId="6" fillId="4" borderId="0" xfId="20" applyAlignment="1" applyFont="1" applyFill="1">
      <alignment horizontal="center" vertical="center"/>
    </xf>
    <xf numFmtId="0" fontId="6" fillId="5" borderId="0" xfId="20" applyAlignment="1" applyFont="1" applyFill="1">
      <alignment horizontal="center" vertical="center"/>
    </xf>
    <xf numFmtId="0" fontId="6" fillId="6" borderId="0" xfId="20" applyAlignment="1" applyFont="1" applyFill="1">
      <alignment horizontal="center" vertical="center"/>
    </xf>
    <xf numFmtId="0" fontId="6" fillId="7" borderId="1" xfId="20" applyAlignment="1" applyBorder="1" applyFont="1" applyFill="1">
      <alignment horizontal="center" vertical="center"/>
    </xf>
    <xf numFmtId="164" fontId="6" fillId="7" borderId="1" xfId="20" applyAlignment="1" applyBorder="1" applyFont="1" applyNumberFormat="1" applyFill="1">
      <alignment horizontal="center" vertical="center"/>
    </xf>
    <xf numFmtId="0" fontId="7" fillId="3" borderId="1" xfId="20" applyAlignment="1" applyBorder="1" applyFont="1" applyFill="1">
      <alignment horizontal="center" vertical="center"/>
    </xf>
    <xf numFmtId="164" fontId="7" fillId="3" borderId="1" xfId="20" applyAlignment="1" applyBorder="1" applyFont="1" applyNumberFormat="1" applyFill="1">
      <alignment horizontal="center" vertical="center"/>
    </xf>
    <xf numFmtId="0" fontId="8" fillId="7" borderId="1" xfId="20" applyAlignment="1" applyBorder="1" applyFont="1" applyFill="1">
      <alignment horizontal="center" vertical="center"/>
    </xf>
    <xf numFmtId="164" fontId="8" fillId="7" borderId="1" xfId="20" applyAlignment="1" applyBorder="1" applyFont="1" applyNumberFormat="1" applyFill="1">
      <alignment horizontal="center" vertical="center"/>
    </xf>
    <xf numFmtId="164" fontId="8" fillId="7" borderId="1" xfId="20" applyAlignment="1" applyBorder="1" applyFont="1" applyNumberFormat="1" applyFill="1">
      <alignment horizontal="center" vertical="center" wrapText="1"/>
    </xf>
    <xf numFmtId="0" fontId="7" fillId="8" borderId="1" xfId="20" applyAlignment="1" applyBorder="1" applyFont="1" applyFill="1">
      <alignment horizontal="center" vertical="center"/>
    </xf>
    <xf numFmtId="164" fontId="7" fillId="8" borderId="1" xfId="20" applyAlignment="1" applyBorder="1" applyFont="1" applyNumberFormat="1" applyFill="1">
      <alignment horizontal="center" vertical="center"/>
    </xf>
    <xf numFmtId="0" fontId="8" fillId="7" borderId="1" xfId="20" applyAlignment="1" applyBorder="1" applyFont="1" applyFill="1">
      <alignment horizontal="center" vertical="center" wrapText="1"/>
    </xf>
    <xf numFmtId="0" fontId="9" fillId="7" borderId="1" xfId="20" applyAlignment="1" applyBorder="1" applyFont="1" applyFill="1">
      <alignment horizontal="center" vertical="center"/>
    </xf>
    <xf numFmtId="10" fontId="6" fillId="7" borderId="1" xfId="20" applyAlignment="1" applyBorder="1" applyFont="1" applyNumberFormat="1" applyFill="1">
      <alignment horizontal="center" vertical="center"/>
    </xf>
    <xf numFmtId="10" fontId="6" fillId="7" borderId="1" xfId="20" applyAlignment="1" applyBorder="1" applyFont="1" applyNumberFormat="1" applyFill="1">
      <alignment horizontal="center" vertical="center" wrapText="1"/>
    </xf>
    <xf numFmtId="10" fontId="7" fillId="3" borderId="1" xfId="20" applyAlignment="1" applyBorder="1" applyFont="1" applyNumberFormat="1" applyFill="1">
      <alignment horizontal="center" vertical="center"/>
    </xf>
    <xf numFmtId="0" fontId="9" fillId="3" borderId="1" xfId="20" applyAlignment="1" applyBorder="1" applyFont="1" applyFill="1">
      <alignment horizontal="center" vertical="center"/>
    </xf>
    <xf numFmtId="164" fontId="9" fillId="3" borderId="1" xfId="20" applyAlignment="1" applyBorder="1" applyFont="1" applyNumberFormat="1" applyFill="1">
      <alignment horizontal="center" vertical="center"/>
    </xf>
    <xf numFmtId="0" fontId="7" fillId="3" borderId="0" xfId="20" applyAlignment="1" applyFont="1" applyFill="1">
      <alignment horizontal="center" vertical="center"/>
    </xf>
    <xf numFmtId="164" fontId="7" fillId="3" borderId="0" xfId="20" applyAlignment="1" applyFont="1" applyNumberFormat="1" applyFill="1">
      <alignment horizontal="center" vertical="center"/>
    </xf>
    <xf numFmtId="0" fontId="10" fillId="9" borderId="1" xfId="20" applyAlignment="1" applyBorder="1" applyFont="1" applyFill="1">
      <alignment horizontal="center" vertical="center"/>
    </xf>
    <xf numFmtId="164" fontId="10" fillId="9" borderId="1" xfId="20" applyAlignment="1" applyBorder="1" applyFont="1" applyNumberFormat="1" applyFill="1">
      <alignment horizontal="center" vertical="center"/>
    </xf>
    <xf numFmtId="0" fontId="0" fillId="0" borderId="0" xfId="20" applyAlignment="1">
      <alignment horizontal="center"/>
    </xf>
    <xf numFmtId="0" fontId="7" fillId="10" borderId="1" xfId="20" applyAlignment="1" applyBorder="1" applyFont="1" applyFill="1">
      <alignment horizontal="center" vertical="center"/>
    </xf>
    <xf numFmtId="165" fontId="7" fillId="10" borderId="1" xfId="20" applyAlignment="1" applyBorder="1" applyFont="1" applyNumberFormat="1" applyFill="1">
      <alignment horizontal="center" vertical="center"/>
    </xf>
    <xf numFmtId="9" fontId="7" fillId="10" borderId="1" xfId="20" applyAlignment="1" applyBorder="1" applyFont="1" applyNumberFormat="1" applyFill="1">
      <alignment horizontal="center" vertical="center"/>
    </xf>
    <xf numFmtId="166" fontId="7" fillId="10" borderId="1" xfId="20" applyAlignment="1" applyBorder="1" applyFont="1" applyNumberFormat="1" applyFill="1">
      <alignment horizontal="center" vertical="center"/>
    </xf>
    <xf numFmtId="1" fontId="7" fillId="10" borderId="1" xfId="20" applyAlignment="1" applyBorder="1" applyFont="1" applyNumberFormat="1" applyFill="1">
      <alignment horizontal="center" vertical="center"/>
    </xf>
    <xf numFmtId="0" fontId="11" fillId="11" borderId="1" xfId="20" applyAlignment="1" applyBorder="1" applyFont="1" applyFill="1">
      <alignment horizontal="center" vertical="center"/>
    </xf>
    <xf numFmtId="164" fontId="11" fillId="11" borderId="1" xfId="20" applyAlignment="1" applyBorder="1" applyFont="1" applyNumberFormat="1" applyFill="1">
      <alignment horizontal="center" vertical="center"/>
    </xf>
    <xf numFmtId="9" fontId="11" fillId="11" borderId="1" xfId="20" applyAlignment="1" applyBorder="1" applyFont="1" applyNumberFormat="1" applyFill="1">
      <alignment horizontal="center" vertical="center"/>
    </xf>
    <xf numFmtId="166" fontId="11" fillId="11" borderId="1" xfId="20" applyAlignment="1" applyBorder="1" applyFont="1" applyNumberFormat="1" applyFill="1">
      <alignment horizontal="center" vertical="center"/>
    </xf>
    <xf numFmtId="1" fontId="11" fillId="11" borderId="1" xfId="20" applyAlignment="1" applyBorder="1" applyFont="1" applyNumberFormat="1" applyFill="1">
      <alignment horizontal="center" vertical="center"/>
    </xf>
    <xf numFmtId="0" fontId="11" fillId="11" borderId="1" xfId="20" applyAlignment="1" applyBorder="1" applyFont="1" applyFill="1">
      <alignment horizontal="right" vertical="center"/>
    </xf>
    <xf numFmtId="166" fontId="11" fillId="11" borderId="1" xfId="20" applyAlignment="1" applyBorder="1" applyFont="1" applyNumberFormat="1" applyFill="1">
      <alignment horizontal="right" vertical="center"/>
    </xf>
    <xf numFmtId="164" fontId="11" fillId="11" borderId="1" xfId="20" applyAlignment="1" applyBorder="1" applyFont="1" applyNumberFormat="1" applyFill="1">
      <alignment horizontal="right" vertical="center"/>
    </xf>
    <xf numFmtId="0" fontId="12" fillId="0" borderId="0" xfId="20" applyAlignment="1" applyFont="1">
      <alignment horizontal="right" vertical="center"/>
    </xf>
    <xf numFmtId="3" fontId="12" fillId="0" borderId="0" xfId="20" applyAlignment="1" applyFont="1" applyNumberFormat="1">
      <alignment horizontal="right" vertical="center"/>
    </xf>
    <xf numFmtId="0" fontId="13" fillId="0" borderId="0" xfId="20" applyFont="1"/>
    <xf numFmtId="0" fontId="11" fillId="0" borderId="0" xfId="20" applyAlignment="1" applyFont="1">
      <alignment horizontal="right" vertical="center"/>
    </xf>
    <xf numFmtId="3" fontId="11" fillId="0" borderId="0" xfId="20" applyAlignment="1" applyFont="1" applyNumberFormat="1">
      <alignment horizontal="right" vertical="center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anvier 2024LockedColumnStyle" xfId="20"/>
    <cellStyle name="janvier 2024UnLockedColumnStyle" xfId="21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C81"/>
  <sheetViews>
    <sheetView topLeftCell="A1" view="normal" tabSelected="1" workbookViewId="0">
      <selection pane="topLeft" activeCell="B7" sqref="B7"/>
    </sheetView>
  </sheetViews>
  <sheetFormatPr customHeight="true" defaultRowHeight="14.25"/>
  <cols>
    <col min="1" max="1" width="17.5703125" style="1" customWidth="1"/>
    <col min="2" max="2" width="18" style="1" customWidth="1"/>
    <col min="3" max="3" width="21.5703125" style="1" customWidth="1"/>
    <col min="4" max="4" width="31" style="1" customWidth="1"/>
    <col min="5" max="5" width="29.140625" style="1" customWidth="1"/>
    <col min="6" max="6" width="36.41796875" style="1" customWidth="1"/>
    <col min="7" max="7" width="14.7109375" style="1" customWidth="1"/>
    <col min="8" max="8" width="22.27734375" style="1" customWidth="1"/>
    <col min="9" max="9" width="17.27734375" style="1" customWidth="1"/>
    <col min="10" max="10" width="15.84765625" style="1" customWidth="1"/>
    <col min="11" max="11" width="15.7109375" style="1" customWidth="1"/>
    <col min="12" max="12" width="20" style="1" customWidth="1"/>
    <col min="13" max="13" width="18.5703125" style="1" customWidth="1"/>
    <col min="14" max="14" width="19.140625" style="1" customWidth="1"/>
    <col min="15" max="15" width="15.5703125" style="1" customWidth="1"/>
    <col min="16" max="16" width="19" style="1" customWidth="1"/>
    <col min="17" max="17" width="25" style="1" customWidth="1"/>
    <col min="18" max="18" width="16.84765625" style="1" customWidth="1"/>
    <col min="19" max="19" width="25.84765625" style="1" customWidth="1"/>
    <col min="20" max="20" width="17.7109375" style="1" customWidth="1"/>
    <col min="21" max="21" width="13.140625" style="1" customWidth="1"/>
    <col min="22" max="22" width="14.84765625" style="1" customWidth="1"/>
    <col min="23" max="23" width="18.27734375" style="1" customWidth="1"/>
    <col min="24" max="24" width="16.27734375" style="1" customWidth="1"/>
    <col min="25" max="25" width="19.5703125" style="1" customWidth="1"/>
    <col min="26" max="26" width="17.7109375" style="1" customWidth="1"/>
    <col min="27" max="28" width="17" style="1" customWidth="1"/>
    <col min="29" max="29" width="15.7109375" style="1" customWidth="1"/>
    <col min="30" max="30" width="14.41796875" style="1" customWidth="1"/>
    <col min="31" max="31" width="17.7109375" style="1" customWidth="1"/>
    <col min="32" max="32" width="16.41796875" style="1" customWidth="1"/>
    <col min="33" max="33" width="18.84765625" style="1" customWidth="1"/>
    <col min="34" max="34" width="19.7109375" style="1" customWidth="1"/>
    <col min="35" max="35" width="12.27734375" style="1" customWidth="1"/>
    <col min="36" max="36" width="22" style="1" customWidth="1"/>
    <col min="37" max="37" width="25.140625" style="1" customWidth="1"/>
    <col min="38" max="38" width="20.140625" style="1" customWidth="1"/>
    <col min="39" max="39" width="21.7109375" style="1" customWidth="1"/>
    <col min="40" max="40" width="18.84765625" style="1" customWidth="1"/>
    <col min="41" max="41" width="21" style="1" customWidth="1"/>
    <col min="42" max="42" width="16.84765625" style="1" customWidth="1"/>
    <col min="43" max="43" width="20" style="1" customWidth="1"/>
    <col min="44" max="44" width="20.41796875" style="1" customWidth="1"/>
    <col min="45" max="45" width="20" style="1" customWidth="1"/>
    <col min="46" max="46" width="18.140625" style="1" customWidth="1"/>
    <col min="47" max="47" width="22.140625" style="1" customWidth="1"/>
    <col min="48" max="48" width="23.5703125" style="1" customWidth="1"/>
    <col min="49" max="49" width="23.27734375" style="1" customWidth="1"/>
    <col min="50" max="50" width="16.27734375" style="1" customWidth="1"/>
    <col min="51" max="51" width="22.84765625" style="1" customWidth="1"/>
    <col min="52" max="52" width="15.84765625" style="1" customWidth="1"/>
    <col min="53" max="53" width="18.41796875" style="1" customWidth="1"/>
    <col min="54" max="54" width="17.84765625" style="1" customWidth="1"/>
    <col min="55" max="55" width="22.5703125" style="1" customWidth="1"/>
    <col min="56" max="56" width="18.41796875" style="1" customWidth="1"/>
    <col min="57" max="57" width="35" style="1" customWidth="1"/>
    <col min="58" max="59" width="20.7109375" style="1" customWidth="1"/>
    <col min="60" max="60" width="17.5703125" style="1" customWidth="1"/>
    <col min="61" max="61" width="21.7109375" style="1" customWidth="1"/>
    <col min="62" max="62" width="18" style="1" customWidth="1"/>
    <col min="63" max="63" width="9.140625" style="1" customWidth="1"/>
    <col min="64" max="64" width="15" style="1" customWidth="1"/>
    <col min="65" max="65" width="17.140625" style="1" customWidth="1"/>
    <col min="66" max="66" width="22.5703125" style="1" customWidth="1"/>
    <col min="67" max="67" width="25.5703125" style="1" customWidth="1"/>
    <col min="68" max="68" width="17.41796875" style="1" customWidth="1"/>
    <col min="69" max="69" width="18.27734375" style="1" customWidth="1"/>
    <col min="70" max="70" width="18.140625" style="1" customWidth="1"/>
    <col min="71" max="81" width="9.140625" style="1" customWidth="1"/>
  </cols>
  <sheetData>
    <row r="1" spans="1:62" ht="60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/>
      <c r="AF1" s="7" t="s">
        <v>30</v>
      </c>
      <c r="AG1" s="7"/>
      <c r="AH1" s="8" t="s">
        <v>31</v>
      </c>
      <c r="AI1" s="8"/>
      <c r="AJ1" s="9" t="s">
        <v>32</v>
      </c>
      <c r="AK1" s="9"/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37</v>
      </c>
      <c r="AS1" s="3" t="s">
        <v>39</v>
      </c>
      <c r="AT1" s="3" t="s">
        <v>37</v>
      </c>
      <c r="AU1" s="3" t="s">
        <v>40</v>
      </c>
      <c r="AV1" s="3" t="s">
        <v>37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51</v>
      </c>
      <c r="BH1" s="3" t="s">
        <v>52</v>
      </c>
      <c r="BI1" s="3" t="s">
        <v>53</v>
      </c>
      <c r="BJ1" s="3" t="s">
        <v>54</v>
      </c>
    </row>
    <row r="2" spans="1:62" ht="30" customHeight="1">
      <c r="A2" s="11"/>
      <c r="B2" s="11">
        <v>580</v>
      </c>
      <c r="C2" s="13">
        <f ca="1">(B2-(B2*0.28))/1.1</f>
        <v>0</v>
      </c>
      <c r="D2" s="11">
        <v>780</v>
      </c>
      <c r="E2" s="13">
        <f ca="1">(D2-(D2*0.26))/1.1</f>
        <v>0</v>
      </c>
      <c r="F2" s="16">
        <v>890</v>
      </c>
      <c r="G2" s="13">
        <f ca="1">(F2-(F2*0.27))/1.1</f>
        <v>0</v>
      </c>
      <c r="H2" s="16"/>
      <c r="I2" s="16"/>
      <c r="J2" s="13">
        <f ca="1">(H2-I2)/1.1</f>
        <v>0</v>
      </c>
      <c r="K2" s="18">
        <f ca="1">+J2+G2+E2+C2+A2</f>
        <v>0</v>
      </c>
      <c r="L2" s="13">
        <f ca="1">+K2*0.06</f>
        <v>0</v>
      </c>
      <c r="M2" s="19"/>
      <c r="N2" s="13">
        <f ca="1">+L2+M2</f>
        <v>0</v>
      </c>
      <c r="O2" s="13">
        <f ca="1">N2*1.2</f>
        <v>0</v>
      </c>
      <c r="P2" s="13">
        <f ca="1">A2</f>
        <v>0</v>
      </c>
      <c r="Q2" s="13">
        <f ca="1">+P2/K2</f>
        <v>0</v>
      </c>
      <c r="R2" s="13">
        <f ca="1">G2+E2+C2+J2</f>
        <v>0</v>
      </c>
      <c r="S2" s="13">
        <f ca="1">+R2/K2</f>
        <v>0</v>
      </c>
      <c r="T2" s="20"/>
      <c r="U2" s="22"/>
      <c r="V2" s="13">
        <f ca="1">+A2*U2</f>
        <v>0</v>
      </c>
      <c r="W2" s="20"/>
      <c r="X2" s="22"/>
      <c r="Y2" s="13">
        <f ca="1">A2*X2</f>
        <v>0</v>
      </c>
      <c r="Z2" s="13">
        <f ca="1">+T2+W2</f>
        <v>0</v>
      </c>
      <c r="AA2" s="23">
        <f ca="1">+U2+X2</f>
        <v>0</v>
      </c>
      <c r="AB2" s="13">
        <f ca="1">+A2/Z2</f>
        <v>0</v>
      </c>
      <c r="AC2" s="13">
        <f ca="1">+AB2*1.1</f>
        <v>0</v>
      </c>
      <c r="AD2" s="5" t="s">
        <v>55</v>
      </c>
      <c r="AE2" s="5" t="s">
        <v>56</v>
      </c>
      <c r="AF2" s="5" t="s">
        <v>57</v>
      </c>
      <c r="AG2" s="5" t="s">
        <v>58</v>
      </c>
      <c r="AH2" s="5" t="s">
        <v>59</v>
      </c>
      <c r="AI2" s="5" t="s">
        <v>60</v>
      </c>
      <c r="AJ2" s="5" t="s">
        <v>61</v>
      </c>
      <c r="AK2" s="5" t="s">
        <v>62</v>
      </c>
      <c r="AL2" s="13">
        <f ca="1">+B2</f>
        <v>0</v>
      </c>
      <c r="AM2" s="25">
        <f ca="1">+C2</f>
        <v>0</v>
      </c>
      <c r="AN2" s="11"/>
      <c r="AO2" s="11"/>
      <c r="AP2" s="27">
        <f ca="1">AO2/AN2</f>
        <v>0</v>
      </c>
      <c r="AQ2" s="11"/>
      <c r="AR2" s="13">
        <f ca="1">+AQ2/AN2</f>
        <v>0</v>
      </c>
      <c r="AS2" s="10"/>
      <c r="AT2" s="13">
        <f ca="1">+AS2/AN2</f>
        <v>0</v>
      </c>
      <c r="AU2" s="11"/>
      <c r="AV2" s="13">
        <f ca="1">+AU2/AN2</f>
        <v>0</v>
      </c>
      <c r="AW2" s="13">
        <f ca="1">AN2-AU2</f>
        <v>0</v>
      </c>
      <c r="AX2" s="13">
        <f ca="1">+D2-AY2</f>
        <v>0</v>
      </c>
      <c r="AY2" s="11"/>
      <c r="AZ2" s="29"/>
      <c r="BA2" s="29"/>
      <c r="BB2" s="28"/>
      <c r="BC2" s="28"/>
      <c r="BD2" s="28"/>
      <c r="BE2" s="28"/>
      <c r="BF2" s="13">
        <f ca="1">AZ2+BA2</f>
        <v>0</v>
      </c>
      <c r="BG2" s="13">
        <f ca="1">BF2/K2</f>
        <v>0</v>
      </c>
      <c r="BH2" s="13">
        <f ca="1">A2+((B2+D2+F2+H2)/1.1)</f>
        <v>0</v>
      </c>
      <c r="BI2" s="13">
        <f ca="1">+A2</f>
        <v>0</v>
      </c>
      <c r="BJ2" s="13">
        <f ca="1">+BH2-BI2</f>
        <v>0</v>
      </c>
    </row>
    <row r="3" spans="1:62" ht="15.75" customHeight="1">
      <c r="A3" s="11"/>
      <c r="B3" s="11">
        <v>890</v>
      </c>
      <c r="C3" s="13">
        <f ca="1">(B3-(B3*0.28))/1.1</f>
        <v>0</v>
      </c>
      <c r="D3" s="11"/>
      <c r="E3" s="13">
        <f ca="1">(D3-(D3*0.26))/1.1</f>
        <v>0</v>
      </c>
      <c r="F3" s="16"/>
      <c r="G3" s="13">
        <f ca="1">(F3-(F3*0.27))/1.1</f>
        <v>0</v>
      </c>
      <c r="H3" s="16"/>
      <c r="I3" s="16"/>
      <c r="J3" s="13">
        <f ca="1">(H3-I3)/1.1</f>
        <v>0</v>
      </c>
      <c r="K3" s="18">
        <f ca="1">+J3+G3+E3+C3+A3</f>
        <v>0</v>
      </c>
      <c r="L3" s="13">
        <f ca="1">+K3*0.06</f>
        <v>0</v>
      </c>
      <c r="M3" s="19"/>
      <c r="N3" s="13">
        <f ca="1">+L3+M3</f>
        <v>0</v>
      </c>
      <c r="O3" s="13">
        <f ca="1">N3*1.2</f>
        <v>0</v>
      </c>
      <c r="P3" s="13">
        <f ca="1">A3</f>
        <v>0</v>
      </c>
      <c r="Q3" s="13">
        <f ca="1">+P3/K3</f>
        <v>0</v>
      </c>
      <c r="R3" s="13">
        <f ca="1">G3+E3+C3+J3</f>
        <v>0</v>
      </c>
      <c r="S3" s="13">
        <f ca="1">+R3/K3</f>
        <v>0</v>
      </c>
      <c r="T3" s="20"/>
      <c r="U3" s="22"/>
      <c r="V3" s="13">
        <f ca="1">+A3*U3</f>
        <v>0</v>
      </c>
      <c r="W3" s="20"/>
      <c r="X3" s="22"/>
      <c r="Y3" s="13">
        <f ca="1">A3*X3</f>
        <v>0</v>
      </c>
      <c r="Z3" s="13">
        <f ca="1">+T3+W3</f>
        <v>0</v>
      </c>
      <c r="AA3" s="23">
        <f ca="1">+U3+X3</f>
        <v>0</v>
      </c>
      <c r="AB3" s="13">
        <f ca="1">+A3/Z3</f>
        <v>0</v>
      </c>
      <c r="AC3" s="13">
        <f ca="1">+AB3*1.1</f>
        <v>0</v>
      </c>
      <c r="AD3" s="20"/>
      <c r="AE3" s="13">
        <f ca="1">B2/AD3</f>
        <v>0</v>
      </c>
      <c r="AF3" s="20"/>
      <c r="AG3" s="13">
        <f ca="1">D2/AF3</f>
        <v>0</v>
      </c>
      <c r="AH3" s="20"/>
      <c r="AI3" s="13">
        <f ca="1">H2/AH3</f>
        <v>0</v>
      </c>
      <c r="AJ3" s="20"/>
      <c r="AK3" s="13">
        <f ca="1">F2/AJ3</f>
        <v>0</v>
      </c>
      <c r="AL3" s="13">
        <f ca="1">+B3</f>
        <v>0</v>
      </c>
      <c r="AM3" s="25">
        <f ca="1">+C3</f>
        <v>0</v>
      </c>
      <c r="AN3" s="11"/>
      <c r="AO3" s="11"/>
      <c r="AP3" s="27">
        <f ca="1">AO3/AN3</f>
        <v>0</v>
      </c>
      <c r="AQ3" s="10"/>
      <c r="AR3" s="13">
        <f ca="1">+AQ3/AN3</f>
        <v>0</v>
      </c>
      <c r="AS3" s="10"/>
      <c r="AT3" s="13">
        <f ca="1">+AS3/AN3</f>
        <v>0</v>
      </c>
      <c r="AU3" s="11"/>
      <c r="AV3" s="13">
        <f ca="1">+AU3/AN3</f>
        <v>0</v>
      </c>
      <c r="AW3" s="13">
        <f ca="1">AN3-AU3</f>
        <v>0</v>
      </c>
      <c r="AX3" s="13">
        <f ca="1">+D3-AY3</f>
        <v>0</v>
      </c>
      <c r="AY3" s="11"/>
      <c r="AZ3" s="29"/>
      <c r="BA3" s="29"/>
      <c r="BB3" s="28"/>
      <c r="BC3" s="28"/>
      <c r="BD3" s="28"/>
      <c r="BE3" s="28"/>
      <c r="BF3" s="13">
        <f ca="1">AZ3+BA3</f>
        <v>0</v>
      </c>
      <c r="BG3" s="13">
        <f ca="1">BF3/K3</f>
        <v>0</v>
      </c>
      <c r="BH3" s="13">
        <f ca="1">A3+((B3+D3+F3+H3)/1.1)</f>
        <v>0</v>
      </c>
      <c r="BI3" s="13">
        <f ca="1">+A3</f>
        <v>0</v>
      </c>
      <c r="BJ3" s="13">
        <f ca="1">+BH3-BI3</f>
        <v>0</v>
      </c>
    </row>
    <row r="4" spans="1:80" ht="17.25" customHeight="1">
      <c r="A4" s="11"/>
      <c r="B4" s="11">
        <v>560</v>
      </c>
      <c r="C4" s="13">
        <f ca="1">(B4-(B4*0.28))/1.1</f>
        <v>0</v>
      </c>
      <c r="D4" s="11"/>
      <c r="E4" s="13">
        <f ca="1">(D4-(D4*0.26))/1.1</f>
        <v>0</v>
      </c>
      <c r="F4" s="16"/>
      <c r="G4" s="13">
        <f ca="1">(F4-(F4*0.27))/1.1</f>
        <v>0</v>
      </c>
      <c r="H4" s="16"/>
      <c r="I4" s="19"/>
      <c r="J4" s="13">
        <f ca="1">(H4-I4)/1.1</f>
        <v>0</v>
      </c>
      <c r="K4" s="18">
        <f ca="1">+J4+G4+E4+C4+A4</f>
        <v>0</v>
      </c>
      <c r="L4" s="13">
        <f ca="1">+K4*0.06</f>
        <v>0</v>
      </c>
      <c r="M4" s="19"/>
      <c r="N4" s="13">
        <f ca="1">+L4+M4</f>
        <v>0</v>
      </c>
      <c r="O4" s="13">
        <f ca="1">N4*1.2</f>
        <v>0</v>
      </c>
      <c r="P4" s="13">
        <f ca="1">A4</f>
        <v>0</v>
      </c>
      <c r="Q4" s="13">
        <f ca="1">+P4/K4</f>
        <v>0</v>
      </c>
      <c r="R4" s="13">
        <f ca="1">G4+E4+C4+J4</f>
        <v>0</v>
      </c>
      <c r="S4" s="13">
        <f ca="1">+R4/K4</f>
        <v>0</v>
      </c>
      <c r="T4" s="20"/>
      <c r="U4" s="22"/>
      <c r="V4" s="13">
        <f ca="1">+A4*U4</f>
        <v>0</v>
      </c>
      <c r="W4" s="20"/>
      <c r="X4" s="22"/>
      <c r="Y4" s="13">
        <f ca="1">A4*X4</f>
        <v>0</v>
      </c>
      <c r="Z4" s="13">
        <f ca="1">+T4+W4</f>
        <v>0</v>
      </c>
      <c r="AA4" s="23">
        <f ca="1">+U4+X4</f>
        <v>0</v>
      </c>
      <c r="AB4" s="13">
        <f ca="1">+A4/Z4</f>
        <v>0</v>
      </c>
      <c r="AC4" s="13">
        <f ca="1">+AB4*1.1</f>
        <v>0</v>
      </c>
      <c r="AD4" s="20"/>
      <c r="AE4" s="13">
        <f ca="1">B3/AD4</f>
        <v>0</v>
      </c>
      <c r="AF4" s="20"/>
      <c r="AG4" s="13">
        <f ca="1">D3/AF4</f>
        <v>0</v>
      </c>
      <c r="AH4" s="20"/>
      <c r="AI4" s="13">
        <f ca="1">H3/AH4</f>
        <v>0</v>
      </c>
      <c r="AJ4" s="20"/>
      <c r="AK4" s="13">
        <f ca="1">F3/AJ4</f>
        <v>0</v>
      </c>
      <c r="AL4" s="13">
        <f ca="1">+B4</f>
        <v>0</v>
      </c>
      <c r="AM4" s="25">
        <f ca="1">+C4</f>
        <v>0</v>
      </c>
      <c r="AN4" s="11"/>
      <c r="AO4" s="10"/>
      <c r="AP4" s="27">
        <f ca="1">AO4/AN4</f>
        <v>0</v>
      </c>
      <c r="AQ4" s="10"/>
      <c r="AR4" s="13">
        <f ca="1">+AQ4/AN4</f>
        <v>0</v>
      </c>
      <c r="AS4" s="10"/>
      <c r="AT4" s="13">
        <f ca="1">+AS4/AN4</f>
        <v>0</v>
      </c>
      <c r="AU4" s="11"/>
      <c r="AV4" s="13">
        <f ca="1">+AU4/AN4</f>
        <v>0</v>
      </c>
      <c r="AW4" s="13">
        <f ca="1">AN4-AU4</f>
        <v>0</v>
      </c>
      <c r="AX4" s="13">
        <f ca="1">+D4-AY4</f>
        <v>0</v>
      </c>
      <c r="AY4" s="11"/>
      <c r="AZ4" s="29"/>
      <c r="BA4" s="29"/>
      <c r="BB4" s="28"/>
      <c r="BC4" s="28"/>
      <c r="BD4" s="28"/>
      <c r="BE4" s="28"/>
      <c r="BF4" s="13">
        <f ca="1">AZ4+BA4</f>
        <v>0</v>
      </c>
      <c r="BG4" s="13">
        <f ca="1">BF4/K4</f>
        <v>0</v>
      </c>
      <c r="BH4" s="13">
        <f ca="1">A4+((B4+D4+F4+H4)/1.1)</f>
        <v>0</v>
      </c>
      <c r="BI4" s="13">
        <f ca="1">+A4</f>
        <v>0</v>
      </c>
      <c r="BJ4" s="13">
        <f ca="1">+BH4-BI4</f>
        <v>0</v>
      </c>
      <c r="BK4" s="30"/>
      <c r="BL4" s="30"/>
      <c r="BU4" s="30"/>
      <c r="BV4" s="30"/>
      <c r="BW4" s="30"/>
      <c r="BX4" s="30"/>
      <c r="BY4" s="30"/>
      <c r="BZ4" s="30"/>
      <c r="CA4" s="30"/>
      <c r="CB4" s="30"/>
    </row>
    <row r="5" spans="1:62" ht="15.75" customHeight="1">
      <c r="A5" s="11"/>
      <c r="B5" s="11">
        <v>4800</v>
      </c>
      <c r="C5" s="13">
        <f ca="1">(B5-(B5*0.28))/1.1</f>
        <v>0</v>
      </c>
      <c r="D5" s="11"/>
      <c r="E5" s="13">
        <f ca="1">(D5-(D5*0.26))/1.1</f>
        <v>0</v>
      </c>
      <c r="F5" s="16"/>
      <c r="G5" s="13">
        <f ca="1">(F5-(F5*0.27))/1.1</f>
        <v>0</v>
      </c>
      <c r="H5" s="16"/>
      <c r="I5" s="19"/>
      <c r="J5" s="13">
        <f ca="1">(H5-I5)/1.1</f>
        <v>0</v>
      </c>
      <c r="K5" s="18">
        <f ca="1">+J5+G5+E5+C5+A5</f>
        <v>0</v>
      </c>
      <c r="L5" s="13">
        <f ca="1">+K5*0.06</f>
        <v>0</v>
      </c>
      <c r="M5" s="19"/>
      <c r="N5" s="13">
        <f ca="1">+L5+M5</f>
        <v>0</v>
      </c>
      <c r="O5" s="13">
        <f ca="1">N5*1.2</f>
        <v>0</v>
      </c>
      <c r="P5" s="13">
        <f ca="1">A5</f>
        <v>0</v>
      </c>
      <c r="Q5" s="13">
        <f ca="1">+P5/K5</f>
        <v>0</v>
      </c>
      <c r="R5" s="13">
        <f ca="1">G5+E5+C5+J5</f>
        <v>0</v>
      </c>
      <c r="S5" s="13">
        <f ca="1">+R5/K5</f>
        <v>0</v>
      </c>
      <c r="T5" s="20"/>
      <c r="U5" s="22"/>
      <c r="V5" s="13">
        <f ca="1">+A5*U5</f>
        <v>0</v>
      </c>
      <c r="W5" s="20"/>
      <c r="X5" s="22"/>
      <c r="Y5" s="13">
        <f ca="1">A5*X5</f>
        <v>0</v>
      </c>
      <c r="Z5" s="13">
        <f ca="1">+T5+W5</f>
        <v>0</v>
      </c>
      <c r="AA5" s="23">
        <f ca="1">+U5+X5</f>
        <v>0</v>
      </c>
      <c r="AB5" s="13">
        <f ca="1">+A5/Z5</f>
        <v>0</v>
      </c>
      <c r="AC5" s="13">
        <f ca="1">+AB5*1.1</f>
        <v>0</v>
      </c>
      <c r="AD5" s="20"/>
      <c r="AE5" s="13">
        <f ca="1">B4/AD5</f>
        <v>0</v>
      </c>
      <c r="AF5" s="20"/>
      <c r="AG5" s="13">
        <f ca="1">D4/AF5</f>
        <v>0</v>
      </c>
      <c r="AH5" s="20"/>
      <c r="AI5" s="13">
        <f ca="1">H4/AH5</f>
        <v>0</v>
      </c>
      <c r="AJ5" s="20"/>
      <c r="AK5" s="13">
        <f ca="1">F4/AJ5</f>
        <v>0</v>
      </c>
      <c r="AL5" s="13">
        <f ca="1">+B5</f>
        <v>0</v>
      </c>
      <c r="AM5" s="25">
        <f ca="1">+C5</f>
        <v>0</v>
      </c>
      <c r="AN5" s="11"/>
      <c r="AO5" s="11"/>
      <c r="AP5" s="27">
        <f ca="1">AO5/AN5</f>
        <v>0</v>
      </c>
      <c r="AQ5" s="10"/>
      <c r="AR5" s="13">
        <f ca="1">+AQ5/AN5</f>
        <v>0</v>
      </c>
      <c r="AS5" s="10"/>
      <c r="AT5" s="13">
        <f ca="1">+AS5/AN5</f>
        <v>0</v>
      </c>
      <c r="AU5" s="11"/>
      <c r="AV5" s="13">
        <f ca="1">+AU5/AN5</f>
        <v>0</v>
      </c>
      <c r="AW5" s="13">
        <f ca="1">AN5-AU5</f>
        <v>0</v>
      </c>
      <c r="AX5" s="13">
        <f ca="1">+D5-AY5</f>
        <v>0</v>
      </c>
      <c r="AY5" s="11"/>
      <c r="AZ5" s="29"/>
      <c r="BA5" s="29"/>
      <c r="BB5" s="28"/>
      <c r="BC5" s="28"/>
      <c r="BD5" s="28"/>
      <c r="BE5" s="28"/>
      <c r="BF5" s="13">
        <f ca="1">AZ5+BA5</f>
        <v>0</v>
      </c>
      <c r="BG5" s="13">
        <f ca="1">BF5/K5</f>
        <v>0</v>
      </c>
      <c r="BH5" s="13">
        <f ca="1">A5+((B5+D5+F5+H5)/1.1)</f>
        <v>0</v>
      </c>
      <c r="BI5" s="13">
        <f ca="1">+A5</f>
        <v>0</v>
      </c>
      <c r="BJ5" s="13">
        <f ca="1">+BH5-BI5</f>
        <v>0</v>
      </c>
    </row>
    <row r="6" spans="1:62" ht="15.75" customHeight="1">
      <c r="A6" s="11"/>
      <c r="B6" s="11"/>
      <c r="C6" s="13">
        <f ca="1">(B6-(B6*0.28))/1.1</f>
        <v>0</v>
      </c>
      <c r="D6" s="11"/>
      <c r="E6" s="13">
        <f ca="1">(D6-(D6*0.26))/1.1</f>
        <v>0</v>
      </c>
      <c r="F6" s="10"/>
      <c r="G6" s="13">
        <f ca="1">(F6-(F6*0.27))/1.1</f>
        <v>0</v>
      </c>
      <c r="H6" s="16"/>
      <c r="I6" s="16"/>
      <c r="J6" s="13">
        <f ca="1">(H6-I6)/1.1</f>
        <v>0</v>
      </c>
      <c r="K6" s="18">
        <f ca="1">+J6+G6+E6+C6+A6</f>
        <v>0</v>
      </c>
      <c r="L6" s="13">
        <f ca="1">+K6*0.06</f>
        <v>0</v>
      </c>
      <c r="M6" s="19"/>
      <c r="N6" s="13">
        <f ca="1">+L6+M6</f>
        <v>0</v>
      </c>
      <c r="O6" s="13">
        <f ca="1">N6*1.2</f>
        <v>0</v>
      </c>
      <c r="P6" s="13">
        <f ca="1">A6</f>
        <v>0</v>
      </c>
      <c r="Q6" s="13">
        <f ca="1">+P6/K6</f>
        <v>0</v>
      </c>
      <c r="R6" s="13">
        <f ca="1">G6+E6+C6+J6</f>
        <v>0</v>
      </c>
      <c r="S6" s="13">
        <f ca="1">+R6/K6</f>
        <v>0</v>
      </c>
      <c r="T6" s="20"/>
      <c r="U6" s="22"/>
      <c r="V6" s="13">
        <f ca="1">+A6*U6</f>
        <v>0</v>
      </c>
      <c r="W6" s="20"/>
      <c r="X6" s="22"/>
      <c r="Y6" s="13">
        <f ca="1">A6*X6</f>
        <v>0</v>
      </c>
      <c r="Z6" s="13">
        <f ca="1">+T6+W6</f>
        <v>0</v>
      </c>
      <c r="AA6" s="23">
        <f ca="1">+U6+X6</f>
        <v>0</v>
      </c>
      <c r="AB6" s="13">
        <f ca="1">+A6/Z6</f>
        <v>0</v>
      </c>
      <c r="AC6" s="13">
        <f ca="1">+AB6*1.1</f>
        <v>0</v>
      </c>
      <c r="AD6" s="20"/>
      <c r="AE6" s="13">
        <f ca="1">B5/AD6</f>
        <v>0</v>
      </c>
      <c r="AF6" s="20"/>
      <c r="AG6" s="13">
        <f ca="1">D5/AF6</f>
        <v>0</v>
      </c>
      <c r="AH6" s="20"/>
      <c r="AI6" s="13">
        <f ca="1">H5/AH6</f>
        <v>0</v>
      </c>
      <c r="AJ6" s="20"/>
      <c r="AK6" s="13">
        <f ca="1">F5/AJ6</f>
        <v>0</v>
      </c>
      <c r="AL6" s="13">
        <f ca="1">+B6</f>
        <v>0</v>
      </c>
      <c r="AM6" s="25">
        <f ca="1">+C6</f>
        <v>0</v>
      </c>
      <c r="AN6" s="11"/>
      <c r="AO6" s="11"/>
      <c r="AP6" s="27">
        <f ca="1">AO6/AN6</f>
        <v>0</v>
      </c>
      <c r="AQ6" s="10"/>
      <c r="AR6" s="13">
        <f ca="1">+AQ6/AN6</f>
        <v>0</v>
      </c>
      <c r="AS6" s="10"/>
      <c r="AT6" s="13">
        <f ca="1">+AS6/AN6</f>
        <v>0</v>
      </c>
      <c r="AU6" s="11"/>
      <c r="AV6" s="13">
        <f ca="1">+AU6/AN6</f>
        <v>0</v>
      </c>
      <c r="AW6" s="13">
        <f ca="1">AN6-AU6</f>
        <v>0</v>
      </c>
      <c r="AX6" s="13">
        <f ca="1">+D6-AY6</f>
        <v>0</v>
      </c>
      <c r="AY6" s="11"/>
      <c r="AZ6" s="29"/>
      <c r="BA6" s="29"/>
      <c r="BB6" s="28"/>
      <c r="BC6" s="28"/>
      <c r="BD6" s="28"/>
      <c r="BE6" s="28"/>
      <c r="BF6" s="13">
        <f ca="1">AZ6+BA6</f>
        <v>0</v>
      </c>
      <c r="BG6" s="13">
        <f ca="1">BF6/K6</f>
        <v>0</v>
      </c>
      <c r="BH6" s="13">
        <f ca="1">A6+((B6+D6+F6+H6)/1.1)</f>
        <v>0</v>
      </c>
      <c r="BI6" s="13">
        <f ca="1">+A6</f>
        <v>0</v>
      </c>
      <c r="BJ6" s="13">
        <f ca="1">+BH6-BI6</f>
        <v>0</v>
      </c>
    </row>
    <row r="7" spans="1:62" ht="15.75" customHeight="1">
      <c r="A7" s="11"/>
      <c r="B7" s="11"/>
      <c r="C7" s="13">
        <f ca="1">(B7-(B7*0.28))/1.1</f>
        <v>0</v>
      </c>
      <c r="D7" s="11"/>
      <c r="E7" s="13">
        <f ca="1">(D7-(D7*0.26))/1.1</f>
        <v>0</v>
      </c>
      <c r="F7" s="11"/>
      <c r="G7" s="13">
        <f ca="1">(F7-(F7*0.27))/1.1</f>
        <v>0</v>
      </c>
      <c r="H7" s="16"/>
      <c r="I7" s="16"/>
      <c r="J7" s="13">
        <f ca="1">(H7-I7)/1.1</f>
        <v>0</v>
      </c>
      <c r="K7" s="18">
        <f ca="1">+J7+G7+E7+C7+A7</f>
        <v>0</v>
      </c>
      <c r="L7" s="13">
        <f ca="1">+K7*0.06</f>
        <v>0</v>
      </c>
      <c r="M7" s="19"/>
      <c r="N7" s="13">
        <f ca="1">+L7+M7</f>
        <v>0</v>
      </c>
      <c r="O7" s="13">
        <f ca="1">N7*1.2</f>
        <v>0</v>
      </c>
      <c r="P7" s="13">
        <f ca="1">A7</f>
        <v>0</v>
      </c>
      <c r="Q7" s="13">
        <f ca="1">+P7/K7</f>
        <v>0</v>
      </c>
      <c r="R7" s="13">
        <f ca="1">G7+E7+C7+J7</f>
        <v>0</v>
      </c>
      <c r="S7" s="13">
        <f ca="1">+R7/K7</f>
        <v>0</v>
      </c>
      <c r="T7" s="20"/>
      <c r="U7" s="22"/>
      <c r="V7" s="13">
        <f ca="1">+A7*U7</f>
        <v>0</v>
      </c>
      <c r="W7" s="20"/>
      <c r="X7" s="22"/>
      <c r="Y7" s="13">
        <f ca="1">A7*X7</f>
        <v>0</v>
      </c>
      <c r="Z7" s="13">
        <f ca="1">+T7+W7</f>
        <v>0</v>
      </c>
      <c r="AA7" s="23">
        <f ca="1">+U7+X7</f>
        <v>0</v>
      </c>
      <c r="AB7" s="13">
        <f ca="1">+A7/Z7</f>
        <v>0</v>
      </c>
      <c r="AC7" s="13">
        <f ca="1">+AB7*1.1</f>
        <v>0</v>
      </c>
      <c r="AD7" s="20"/>
      <c r="AE7" s="13">
        <f ca="1">B6/AD7</f>
        <v>0</v>
      </c>
      <c r="AF7" s="20"/>
      <c r="AG7" s="13">
        <f ca="1">D6/AF7</f>
        <v>0</v>
      </c>
      <c r="AH7" s="20"/>
      <c r="AI7" s="13">
        <f ca="1">H6/AH7</f>
        <v>0</v>
      </c>
      <c r="AJ7" s="20"/>
      <c r="AK7" s="12">
        <f ca="1">F6/AJ7</f>
        <v>0</v>
      </c>
      <c r="AL7" s="13">
        <f ca="1">+B7</f>
        <v>0</v>
      </c>
      <c r="AM7" s="25">
        <f ca="1">+C7</f>
        <v>0</v>
      </c>
      <c r="AN7" s="11"/>
      <c r="AO7" s="11"/>
      <c r="AP7" s="27">
        <f ca="1">AO7/AN7</f>
        <v>0</v>
      </c>
      <c r="AQ7" s="10"/>
      <c r="AR7" s="13">
        <f ca="1">+AQ7/AN7</f>
        <v>0</v>
      </c>
      <c r="AS7" s="11"/>
      <c r="AT7" s="13">
        <f ca="1">+AS7/AN7</f>
        <v>0</v>
      </c>
      <c r="AU7" s="11"/>
      <c r="AV7" s="13">
        <f ca="1">+AU7/AN7</f>
        <v>0</v>
      </c>
      <c r="AW7" s="13">
        <f ca="1">AN7-AU7</f>
        <v>0</v>
      </c>
      <c r="AX7" s="13">
        <f ca="1">+D7-AY7</f>
        <v>0</v>
      </c>
      <c r="AY7" s="11"/>
      <c r="AZ7" s="29"/>
      <c r="BA7" s="29"/>
      <c r="BB7" s="28"/>
      <c r="BC7" s="28"/>
      <c r="BD7" s="28"/>
      <c r="BE7" s="28"/>
      <c r="BF7" s="13">
        <f ca="1">AZ7+BA7</f>
        <v>0</v>
      </c>
      <c r="BG7" s="13">
        <f ca="1">BF7/K7</f>
        <v>0</v>
      </c>
      <c r="BH7" s="13">
        <f ca="1">A7+((B7+D7+F7+H7)/1.1)</f>
        <v>0</v>
      </c>
      <c r="BI7" s="13">
        <f ca="1">+A7</f>
        <v>0</v>
      </c>
      <c r="BJ7" s="13">
        <f ca="1">+BH7-BI7</f>
        <v>0</v>
      </c>
    </row>
    <row r="8" spans="1:62" ht="15.75" customHeight="1">
      <c r="A8" s="32">
        <f ca="1">+SUBTOTAL(9,A2:A5)</f>
        <v>0</v>
      </c>
      <c r="B8" s="32">
        <f ca="1">+SUBTOTAL(9,B2:B5)</f>
        <v>0</v>
      </c>
      <c r="C8" s="32">
        <f ca="1">+SUBTOTAL(9,C2:C5)</f>
        <v>0</v>
      </c>
      <c r="D8" s="32">
        <f ca="1">+SUBTOTAL(9,D2:D5)</f>
        <v>0</v>
      </c>
      <c r="E8" s="32">
        <f ca="1">+SUBTOTAL(9,E2:E5)</f>
        <v>0</v>
      </c>
      <c r="F8" s="32">
        <f ca="1">+SUBTOTAL(9,F2:F5)</f>
        <v>0</v>
      </c>
      <c r="G8" s="32">
        <f ca="1">+SUBTOTAL(9,G2:G5)</f>
        <v>0</v>
      </c>
      <c r="H8" s="32">
        <f ca="1">+SUBTOTAL(9,H2:H5)</f>
        <v>0</v>
      </c>
      <c r="I8" s="32">
        <f ca="1">+SUBTOTAL(9,I2:I5)</f>
        <v>0</v>
      </c>
      <c r="J8" s="32">
        <f ca="1">+SUBTOTAL(9,J2:J5)</f>
        <v>0</v>
      </c>
      <c r="K8" s="32">
        <f ca="1">+SUBTOTAL(9,K2:K5)</f>
        <v>0</v>
      </c>
      <c r="L8" s="32">
        <f ca="1">+SUBTOTAL(9,L2:L5)</f>
        <v>0</v>
      </c>
      <c r="M8" s="32">
        <f ca="1">+SUBTOTAL(9,M2:M5)</f>
        <v>0</v>
      </c>
      <c r="N8" s="32">
        <f ca="1">+SUBTOTAL(9,N2:N5)</f>
        <v>0</v>
      </c>
      <c r="O8" s="32">
        <f ca="1">+SUBTOTAL(9,O2:O5)</f>
        <v>0</v>
      </c>
      <c r="P8" s="32">
        <f ca="1">+SUBTOTAL(9,P2:P5)</f>
        <v>0</v>
      </c>
      <c r="Q8" s="33">
        <f ca="1">+SUBTOTAL(9,Q2:Q5)</f>
        <v>0</v>
      </c>
      <c r="R8" s="32">
        <f ca="1">+SUBTOTAL(9,R2:R5)</f>
        <v>0</v>
      </c>
      <c r="S8" s="32">
        <f ca="1">+SUBTOTAL(9,S2:S5)</f>
        <v>0</v>
      </c>
      <c r="T8" s="34">
        <f ca="1">+SUBTOTAL(9,T2:T5)</f>
        <v>0</v>
      </c>
      <c r="U8" s="34">
        <f ca="1">+SUBTOTAL(9,U2:U5)</f>
        <v>0</v>
      </c>
      <c r="V8" s="32">
        <f ca="1">+SUBTOTAL(9,V2:V5)</f>
        <v>0</v>
      </c>
      <c r="W8" s="34">
        <f ca="1">+SUBTOTAL(9,W2:W5)</f>
        <v>0</v>
      </c>
      <c r="X8" s="34">
        <f ca="1">+SUBTOTAL(9,X2:X5)</f>
        <v>0</v>
      </c>
      <c r="Y8" s="32">
        <f ca="1">+SUBTOTAL(9,Y2:Y5)</f>
        <v>0</v>
      </c>
      <c r="Z8" s="32">
        <f ca="1">+SUBTOTAL(9,Z2:Z5)</f>
        <v>0</v>
      </c>
      <c r="AA8" s="32">
        <f ca="1">+SUBTOTAL(9,AA2:AA5)</f>
        <v>0</v>
      </c>
      <c r="AB8" s="32">
        <f ca="1">+SUBTOTAL(9,AB2:AB5)</f>
        <v>0</v>
      </c>
      <c r="AC8" s="32">
        <f ca="1">+SUBTOTAL(9,AC2:AC5)</f>
        <v>0</v>
      </c>
      <c r="AD8" s="20"/>
      <c r="AE8" s="13">
        <f ca="1">B7/AD8</f>
        <v>0</v>
      </c>
      <c r="AF8" s="20"/>
      <c r="AG8" s="13">
        <f ca="1">D7/AF8</f>
        <v>0</v>
      </c>
      <c r="AH8" s="20"/>
      <c r="AI8" s="13">
        <f ca="1">H7/AH8</f>
        <v>0</v>
      </c>
      <c r="AJ8" s="20"/>
      <c r="AK8" s="13">
        <f ca="1">F7/AJ8</f>
        <v>0</v>
      </c>
      <c r="AL8" s="32">
        <f ca="1">+SUBTOTAL(9,AL2:AL5)</f>
        <v>0</v>
      </c>
      <c r="AM8" s="32">
        <f ca="1">+SUBTOTAL(9,AM2:AM5)</f>
        <v>0</v>
      </c>
      <c r="AN8" s="32">
        <f ca="1">+SUBTOTAL(9,AN2:AN5)</f>
        <v>0</v>
      </c>
      <c r="AO8" s="32">
        <f ca="1">+SUBTOTAL(9,AO2:AO5)</f>
        <v>0</v>
      </c>
      <c r="AP8" s="32">
        <f ca="1">+SUBTOTAL(9,AP2:AP5)</f>
        <v>0</v>
      </c>
      <c r="AQ8" s="32">
        <f ca="1">+SUBTOTAL(9,AQ2:AQ5)</f>
        <v>0</v>
      </c>
      <c r="AR8" s="32">
        <f ca="1">+SUBTOTAL(9,AR2:AR5)</f>
        <v>0</v>
      </c>
      <c r="AS8" s="32">
        <f ca="1">+SUBTOTAL(9,AS2:AS5)</f>
        <v>0</v>
      </c>
      <c r="AT8" s="32">
        <f ca="1">+SUBTOTAL(9,AT2:AT5)</f>
        <v>0</v>
      </c>
      <c r="AU8" s="32">
        <f ca="1">+SUBTOTAL(9,AU2:AU5)</f>
        <v>0</v>
      </c>
      <c r="AV8" s="32">
        <f ca="1">+SUBTOTAL(9,AV2:AV5)</f>
        <v>0</v>
      </c>
      <c r="AW8" s="32">
        <f ca="1">+SUBTOTAL(9,AW2:AW5)</f>
        <v>0</v>
      </c>
      <c r="AX8" s="32">
        <f ca="1">+SUBTOTAL(9,AX2:AX5)</f>
        <v>0</v>
      </c>
      <c r="AY8" s="32">
        <f ca="1">+SUBTOTAL(9,AY2:AY5)</f>
        <v>0</v>
      </c>
      <c r="AZ8" s="32">
        <f ca="1">+SUBTOTAL(9,AZ2:AZ5)</f>
        <v>0</v>
      </c>
      <c r="BA8" s="32">
        <f ca="1">+SUBTOTAL(9,BA2:BA5)</f>
        <v>0</v>
      </c>
      <c r="BB8" s="32">
        <f ca="1">+SUBTOTAL(9,BB2:BB5)</f>
        <v>0</v>
      </c>
      <c r="BC8" s="32">
        <f ca="1">+SUBTOTAL(9,BC2:BC5)</f>
        <v>0</v>
      </c>
      <c r="BD8" s="35">
        <f ca="1">+SUBTOTAL(9,BD2:BD5)</f>
        <v>0</v>
      </c>
      <c r="BE8" s="35">
        <f ca="1">+SUBTOTAL(9,BE2:BE5)</f>
        <v>0</v>
      </c>
      <c r="BF8" s="32">
        <f ca="1">+SUBTOTAL(9,BF2:BF5)</f>
        <v>0</v>
      </c>
      <c r="BG8" s="32">
        <f ca="1">+SUBTOTAL(9,BG2:BG5)</f>
        <v>0</v>
      </c>
      <c r="BH8" s="32">
        <f ca="1">+SUBTOTAL(9,BH2:BH5)</f>
        <v>0</v>
      </c>
      <c r="BI8" s="32">
        <f ca="1">+SUBTOTAL(9,BI2:BI5)</f>
        <v>0</v>
      </c>
      <c r="BJ8" s="32">
        <f ca="1">+SUBTOTAL(9,BJ2:BJ5)</f>
        <v>0</v>
      </c>
    </row>
    <row r="9" spans="1:62" ht="15" customHeight="1">
      <c r="A9" s="32">
        <f ca="1">+SUBTOTAL(9,A6:A7)</f>
        <v>0</v>
      </c>
      <c r="B9" s="32">
        <f ca="1">+SUBTOTAL(9,B6:B7)</f>
        <v>0</v>
      </c>
      <c r="C9" s="32">
        <f ca="1">+SUBTOTAL(9,C6:C7)</f>
        <v>0</v>
      </c>
      <c r="D9" s="32">
        <f ca="1">+SUBTOTAL(9,D6:D7)</f>
        <v>0</v>
      </c>
      <c r="E9" s="32">
        <f ca="1">+SUBTOTAL(9,E6:E7)</f>
        <v>0</v>
      </c>
      <c r="F9" s="32">
        <f ca="1">+SUBTOTAL(9,F6:F7)</f>
        <v>0</v>
      </c>
      <c r="G9" s="32">
        <f ca="1">+SUBTOTAL(9,G6:G7)</f>
        <v>0</v>
      </c>
      <c r="H9" s="32">
        <f ca="1">+SUBTOTAL(9,H6:H7)</f>
        <v>0</v>
      </c>
      <c r="I9" s="32">
        <f ca="1">+SUBTOTAL(9,I6:I7)</f>
        <v>0</v>
      </c>
      <c r="J9" s="32">
        <f ca="1">+SUBTOTAL(9,J6:J7)</f>
        <v>0</v>
      </c>
      <c r="K9" s="32">
        <f ca="1">+SUBTOTAL(9,K6:K7)</f>
        <v>0</v>
      </c>
      <c r="L9" s="32">
        <f ca="1">+SUBTOTAL(9,L6:L7)</f>
        <v>0</v>
      </c>
      <c r="M9" s="32">
        <f ca="1">+SUBTOTAL(9,M6:M7)</f>
        <v>0</v>
      </c>
      <c r="N9" s="32">
        <f ca="1">+SUBTOTAL(9,N6:N7)</f>
        <v>0</v>
      </c>
      <c r="O9" s="32">
        <f ca="1">+SUBTOTAL(9,O6:O7)</f>
        <v>0</v>
      </c>
      <c r="P9" s="32">
        <f ca="1">+SUBTOTAL(9,P6:P7)</f>
        <v>0</v>
      </c>
      <c r="Q9" s="33">
        <f ca="1">+SUBTOTAL(9,Q6:Q7)</f>
        <v>0</v>
      </c>
      <c r="R9" s="32">
        <f ca="1">+SUBTOTAL(9,R6:R7)</f>
        <v>0</v>
      </c>
      <c r="S9" s="32">
        <f ca="1">+SUBTOTAL(9,S6:S7)</f>
        <v>0</v>
      </c>
      <c r="T9" s="34">
        <f ca="1">+SUBTOTAL(9,T6:T7)</f>
        <v>0</v>
      </c>
      <c r="U9" s="34">
        <f ca="1">+SUBTOTAL(9,U6:U7)</f>
        <v>0</v>
      </c>
      <c r="V9" s="32">
        <f ca="1">+SUBTOTAL(9,V6:V7)</f>
        <v>0</v>
      </c>
      <c r="W9" s="34">
        <f ca="1">+SUBTOTAL(9,W6:W7)</f>
        <v>0</v>
      </c>
      <c r="X9" s="34">
        <f ca="1">+SUBTOTAL(9,X6:X7)</f>
        <v>0</v>
      </c>
      <c r="Y9" s="32">
        <f ca="1">+SUBTOTAL(9,Y6:Y7)</f>
        <v>0</v>
      </c>
      <c r="Z9" s="32">
        <f ca="1">+SUBTOTAL(9,Z6:Z7)</f>
        <v>0</v>
      </c>
      <c r="AA9" s="32">
        <f ca="1">+SUBTOTAL(9,AA6:AA7)</f>
        <v>0</v>
      </c>
      <c r="AB9" s="32">
        <f ca="1">+SUBTOTAL(9,AB6:AB7)</f>
        <v>0</v>
      </c>
      <c r="AC9" s="32">
        <f ca="1">+SUBTOTAL(9,AC6:AC7)</f>
        <v>0</v>
      </c>
      <c r="AD9" s="34">
        <f ca="1">+SUBTOTAL(9,AD3:AD6)</f>
        <v>0</v>
      </c>
      <c r="AE9" s="32">
        <f ca="1">+SUBTOTAL(9,AE3:AE6)</f>
        <v>0</v>
      </c>
      <c r="AF9" s="34">
        <f ca="1">+SUBTOTAL(9,AF3:AF6)</f>
        <v>0</v>
      </c>
      <c r="AG9" s="32">
        <f ca="1">+SUBTOTAL(9,AG3:AG6)</f>
        <v>0</v>
      </c>
      <c r="AH9" s="34">
        <f ca="1">+SUBTOTAL(9,AH3:AH6)</f>
        <v>0</v>
      </c>
      <c r="AI9" s="32">
        <f ca="1">+SUBTOTAL(9,AI3:AI6)</f>
        <v>0</v>
      </c>
      <c r="AJ9" s="34">
        <f ca="1">+SUBTOTAL(9,AJ3:AJ6)</f>
        <v>0</v>
      </c>
      <c r="AK9" s="32">
        <f ca="1">+SUBTOTAL(9,AK3:AK6)</f>
        <v>0</v>
      </c>
      <c r="AL9" s="32">
        <f ca="1">+SUBTOTAL(9,AL6:AL7)</f>
        <v>0</v>
      </c>
      <c r="AM9" s="32">
        <f ca="1">+SUBTOTAL(9,AM6:AM7)</f>
        <v>0</v>
      </c>
      <c r="AN9" s="32">
        <f ca="1">+SUBTOTAL(9,AN6:AN7)</f>
        <v>0</v>
      </c>
      <c r="AO9" s="32">
        <f ca="1">+SUBTOTAL(9,AO6:AO7)</f>
        <v>0</v>
      </c>
      <c r="AP9" s="32">
        <f ca="1">+SUBTOTAL(9,AP6:AP7)</f>
        <v>0</v>
      </c>
      <c r="AQ9" s="32">
        <f ca="1">+SUBTOTAL(9,AQ6:AQ7)</f>
        <v>0</v>
      </c>
      <c r="AR9" s="32">
        <f ca="1">+SUBTOTAL(9,AR6:AR7)</f>
        <v>0</v>
      </c>
      <c r="AS9" s="32">
        <f ca="1">+SUBTOTAL(9,AS6:AS7)</f>
        <v>0</v>
      </c>
      <c r="AT9" s="32">
        <f ca="1">+SUBTOTAL(9,AT6:AT7)</f>
        <v>0</v>
      </c>
      <c r="AU9" s="32">
        <f ca="1">+SUBTOTAL(9,AU6:AU7)</f>
        <v>0</v>
      </c>
      <c r="AV9" s="32">
        <f ca="1">+SUBTOTAL(9,AV6:AV7)</f>
        <v>0</v>
      </c>
      <c r="AW9" s="32">
        <f ca="1">+SUBTOTAL(9,AW6:AW7)</f>
        <v>0</v>
      </c>
      <c r="AX9" s="32">
        <f ca="1">+SUBTOTAL(9,AX6:AX7)</f>
        <v>0</v>
      </c>
      <c r="AY9" s="32">
        <f ca="1">+SUBTOTAL(9,AY6:AY7)</f>
        <v>0</v>
      </c>
      <c r="AZ9" s="32">
        <f ca="1">+SUBTOTAL(9,AZ6:AZ7)</f>
        <v>0</v>
      </c>
      <c r="BA9" s="32">
        <f ca="1">+SUBTOTAL(9,BA6:BA7)</f>
        <v>0</v>
      </c>
      <c r="BB9" s="32">
        <f ca="1">+SUBTOTAL(9,BB6:BB7)</f>
        <v>0</v>
      </c>
      <c r="BC9" s="32">
        <f ca="1">+SUBTOTAL(9,BC6:BC7)</f>
        <v>0</v>
      </c>
      <c r="BD9" s="35">
        <f ca="1">+SUBTOTAL(9,BD6:BD7)</f>
        <v>0</v>
      </c>
      <c r="BE9" s="35">
        <f ca="1">+SUBTOTAL(9,BE6:BE7)</f>
        <v>0</v>
      </c>
      <c r="BF9" s="32">
        <f ca="1">+SUBTOTAL(9,BF6:BF7)</f>
        <v>0</v>
      </c>
      <c r="BG9" s="32">
        <f ca="1">+SUBTOTAL(9,BG6:BG7)</f>
        <v>0</v>
      </c>
      <c r="BH9" s="32">
        <f ca="1">+SUBTOTAL(9,BH6:BH7)</f>
        <v>0</v>
      </c>
      <c r="BI9" s="32">
        <f ca="1">+SUBTOTAL(9,BI6:BI7)</f>
        <v>0</v>
      </c>
      <c r="BJ9" s="32">
        <f ca="1">+SUBTOTAL(9,BJ6:BJ7)</f>
        <v>0</v>
      </c>
    </row>
    <row r="10" spans="1:62" ht="21" customHeight="1">
      <c r="A10" s="37">
        <f ca="1">+A8+A9</f>
        <v>0</v>
      </c>
      <c r="B10" s="37">
        <f ca="1">+B8+B9</f>
        <v>0</v>
      </c>
      <c r="C10" s="37">
        <f ca="1">+C8+C9</f>
        <v>0</v>
      </c>
      <c r="D10" s="37">
        <f ca="1">+D8+D9</f>
        <v>0</v>
      </c>
      <c r="E10" s="37">
        <f ca="1">+E8+E9</f>
        <v>0</v>
      </c>
      <c r="F10" s="37">
        <f ca="1">+F8+F9</f>
        <v>0</v>
      </c>
      <c r="G10" s="37">
        <f ca="1">+G8+G9</f>
        <v>0</v>
      </c>
      <c r="H10" s="37">
        <f ca="1">+H8+H9</f>
        <v>0</v>
      </c>
      <c r="I10" s="37">
        <f ca="1">+I8+I9</f>
        <v>0</v>
      </c>
      <c r="J10" s="37">
        <f ca="1">+J8+J9</f>
        <v>0</v>
      </c>
      <c r="K10" s="37">
        <f ca="1">+K8+K9</f>
        <v>0</v>
      </c>
      <c r="L10" s="37">
        <f ca="1">+L8+L9</f>
        <v>0</v>
      </c>
      <c r="M10" s="37">
        <f ca="1">+M8+M9</f>
        <v>0</v>
      </c>
      <c r="N10" s="37">
        <f ca="1">+N8+N9</f>
        <v>0</v>
      </c>
      <c r="O10" s="37">
        <f ca="1">+O8+O9</f>
        <v>0</v>
      </c>
      <c r="P10" s="37">
        <f ca="1">+P8+P9</f>
        <v>0</v>
      </c>
      <c r="Q10" s="38">
        <f ca="1">+Q8+Q9</f>
        <v>0</v>
      </c>
      <c r="R10" s="37">
        <f ca="1">+R8+R9</f>
        <v>0</v>
      </c>
      <c r="S10" s="37">
        <f ca="1">+S8+S9</f>
        <v>0</v>
      </c>
      <c r="T10" s="39">
        <f ca="1">+T8+T9</f>
        <v>0</v>
      </c>
      <c r="U10" s="39">
        <f ca="1">+U8+U9</f>
        <v>0</v>
      </c>
      <c r="V10" s="37">
        <f ca="1">+V8+V9</f>
        <v>0</v>
      </c>
      <c r="W10" s="39">
        <f ca="1">+W8+W9</f>
        <v>0</v>
      </c>
      <c r="X10" s="39">
        <f ca="1">+X8+X9</f>
        <v>0</v>
      </c>
      <c r="Y10" s="37">
        <f ca="1">+Y8+Y9</f>
        <v>0</v>
      </c>
      <c r="Z10" s="37">
        <f ca="1">+Z8+Z9</f>
        <v>0</v>
      </c>
      <c r="AA10" s="37">
        <f ca="1">+AA8+AA9</f>
        <v>0</v>
      </c>
      <c r="AB10" s="37">
        <f ca="1">+AB8+AB9</f>
        <v>0</v>
      </c>
      <c r="AC10" s="37">
        <f ca="1">+AC8+AC9</f>
        <v>0</v>
      </c>
      <c r="AD10" s="34">
        <f ca="1">+SUBTOTAL(9,AD7:AD8)</f>
        <v>0</v>
      </c>
      <c r="AE10" s="32">
        <f ca="1">+SUBTOTAL(9,AE7:AE8)</f>
        <v>0</v>
      </c>
      <c r="AF10" s="34">
        <f ca="1">+SUBTOTAL(9,AF7:AF8)</f>
        <v>0</v>
      </c>
      <c r="AG10" s="32">
        <f ca="1">+SUBTOTAL(9,AG7:AG8)</f>
        <v>0</v>
      </c>
      <c r="AH10" s="34">
        <f ca="1">+SUBTOTAL(9,AH7:AH8)</f>
        <v>0</v>
      </c>
      <c r="AI10" s="32">
        <f ca="1">+SUBTOTAL(9,AI7:AI8)</f>
        <v>0</v>
      </c>
      <c r="AJ10" s="34">
        <f ca="1">+SUBTOTAL(9,AJ7:AJ8)</f>
        <v>0</v>
      </c>
      <c r="AK10" s="32">
        <f ca="1">+SUBTOTAL(9,AK7:AK8)</f>
        <v>0</v>
      </c>
      <c r="AL10" s="37">
        <f ca="1">+AL8+AL9</f>
        <v>0</v>
      </c>
      <c r="AM10" s="37">
        <f ca="1">+AM8+AM9</f>
        <v>0</v>
      </c>
      <c r="AN10" s="37">
        <f ca="1">+AN8+AN9</f>
        <v>0</v>
      </c>
      <c r="AO10" s="37">
        <f ca="1">+AO8+AO9</f>
        <v>0</v>
      </c>
      <c r="AP10" s="37">
        <f ca="1">+AP8+AP9</f>
        <v>0</v>
      </c>
      <c r="AQ10" s="37">
        <f ca="1">+AQ8+AQ9</f>
        <v>0</v>
      </c>
      <c r="AR10" s="37">
        <f ca="1">+AR8+AR9</f>
        <v>0</v>
      </c>
      <c r="AS10" s="37">
        <f ca="1">+AS8+AS9</f>
        <v>0</v>
      </c>
      <c r="AT10" s="37">
        <f ca="1">+AT8+AT9</f>
        <v>0</v>
      </c>
      <c r="AU10" s="37">
        <f ca="1">+AU8+AU9</f>
        <v>0</v>
      </c>
      <c r="AV10" s="37">
        <f ca="1">+AV8+AV9</f>
        <v>0</v>
      </c>
      <c r="AW10" s="37">
        <f ca="1">+AW8+AW9</f>
        <v>0</v>
      </c>
      <c r="AX10" s="37">
        <f ca="1">+AX8+AX9</f>
        <v>0</v>
      </c>
      <c r="AY10" s="37">
        <f ca="1">+AY8+AY9</f>
        <v>0</v>
      </c>
      <c r="AZ10" s="37">
        <f ca="1">+AZ8+AZ9</f>
        <v>0</v>
      </c>
      <c r="BA10" s="37">
        <f ca="1">+BA8+BA9</f>
        <v>0</v>
      </c>
      <c r="BB10" s="37">
        <f ca="1">+BB8+BB9</f>
        <v>0</v>
      </c>
      <c r="BC10" s="37">
        <f ca="1">+BC8+BC9</f>
        <v>0</v>
      </c>
      <c r="BD10" s="40">
        <f ca="1">+BD8+BD9</f>
        <v>0</v>
      </c>
      <c r="BE10" s="40">
        <f ca="1">+BE8+BE9</f>
        <v>0</v>
      </c>
      <c r="BF10" s="37">
        <f ca="1">+BF8+BF9</f>
        <v>0</v>
      </c>
      <c r="BG10" s="37">
        <f ca="1">+BG8+BG9</f>
        <v>0</v>
      </c>
      <c r="BH10" s="37">
        <f ca="1">+BH8+BH9</f>
        <v>0</v>
      </c>
      <c r="BI10" s="37">
        <f ca="1">+BI8+BI9</f>
        <v>0</v>
      </c>
      <c r="BJ10" s="37">
        <f ca="1">+BJ8+BJ9</f>
        <v>0</v>
      </c>
    </row>
    <row r="11" spans="30:79" ht="21" customHeight="1">
      <c r="AD11" s="42">
        <f ca="1">+AD9+AD10</f>
        <v>0</v>
      </c>
      <c r="AE11" s="43">
        <f ca="1">+AE9+AE10</f>
        <v>0</v>
      </c>
      <c r="AF11" s="42">
        <f ca="1">+AF9+AF10</f>
        <v>0</v>
      </c>
      <c r="AG11" s="43">
        <f ca="1">+AG9+AG10</f>
        <v>0</v>
      </c>
      <c r="AH11" s="42">
        <f ca="1">+AH9+AH10</f>
        <v>0</v>
      </c>
      <c r="AI11" s="43">
        <f ca="1">+AI9+AI10</f>
        <v>0</v>
      </c>
      <c r="AJ11" s="42">
        <f ca="1">+AJ9+AJ10</f>
        <v>0</v>
      </c>
      <c r="AK11" s="43">
        <f ca="1">+AK9+AK10</f>
        <v>0</v>
      </c>
      <c r="CA11" s="45"/>
    </row>
    <row r="12" spans="79:79" ht="15.75" customHeight="1">
      <c r="CA12" s="45"/>
    </row>
    <row r="13" spans="71:81" ht="21" customHeight="1">
      <c r="BS13" s="46"/>
      <c r="BT13" s="46"/>
      <c r="BU13" s="46"/>
      <c r="BV13" s="46"/>
      <c r="BW13" s="46"/>
      <c r="BX13" s="46"/>
      <c r="BY13" s="46"/>
      <c r="BZ13" s="46"/>
      <c r="CA13" s="48"/>
      <c r="CB13" s="46"/>
      <c r="CC13" s="46"/>
    </row>
    <row r="14" ht="15" customHeight="1"/>
    <row r="15" ht="15" customHeight="1"/>
    <row r="16" ht="15" customHeight="1"/>
    <row r="17" ht="15" customHeight="1"/>
    <row r="18" ht="15" customHeight="1"/>
    <row r="19" ht="15" customHeight="1"/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pd0mdwk000TKN$</dc:creator>
  <dcterms:created xsi:type="dcterms:W3CDTF">2024-02-01T16:28:57Z</dcterms:created>
  <dcterms:modified xsi:type="dcterms:W3CDTF">2024-02-01T16:28:57Z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