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ingDir\BilgisayarMuhendisligi\a_OR_ComputerEngineering\ExcelStudy\"/>
    </mc:Choice>
  </mc:AlternateContent>
  <bookViews>
    <workbookView xWindow="0" yWindow="0" windowWidth="32400" windowHeight="17745" activeTab="1"/>
  </bookViews>
  <sheets>
    <sheet name="Yanıt Raporu 1" sheetId="4" r:id="rId1"/>
    <sheet name="Sayfa1" sheetId="1" r:id="rId2"/>
  </sheets>
  <definedNames>
    <definedName name="solver_adj" localSheetId="1" hidden="1">Sayfa1!$D$16:$H$16,Sayfa1!$D$18:$F$18</definedName>
    <definedName name="solver_cvg" localSheetId="1" hidden="1">0.0001</definedName>
    <definedName name="solver_drv" localSheetId="1" hidden="1">1</definedName>
    <definedName name="solver_eng" localSheetId="1" hidden="1">2</definedName>
    <definedName name="solver_est" localSheetId="1" hidden="1">1</definedName>
    <definedName name="solver_itr" localSheetId="1" hidden="1">2147483647</definedName>
    <definedName name="solver_lhs1" localSheetId="1" hidden="1">Sayfa1!$D$21</definedName>
    <definedName name="solver_lhs2" localSheetId="1" hidden="1">Sayfa1!$D$22</definedName>
    <definedName name="solver_lhs3" localSheetId="1" hidden="1">Sayfa1!$D$23</definedName>
    <definedName name="solver_lhs4" localSheetId="1" hidden="1">Sayfa1!$D$24</definedName>
    <definedName name="solver_lhs5" localSheetId="1" hidden="1">Sayfa1!$D$25</definedName>
    <definedName name="solver_lhs6" localSheetId="1" hidden="1">Sayfa1!$D$26</definedName>
    <definedName name="solver_lhs7" localSheetId="1" hidden="1">Sayfa1!$D$27</definedName>
    <definedName name="solver_lhs8" localSheetId="1" hidden="1">Sayfa1!$D$28</definedName>
    <definedName name="solver_lhs9" localSheetId="1" hidden="1">Sayfa1!$D$29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9</definedName>
    <definedName name="solver_nwt" localSheetId="1" hidden="1">1</definedName>
    <definedName name="solver_opt" localSheetId="1" hidden="1">Sayfa1!$C$33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1</definedName>
    <definedName name="solver_rel4" localSheetId="1" hidden="1">1</definedName>
    <definedName name="solver_rel5" localSheetId="1" hidden="1">1</definedName>
    <definedName name="solver_rel6" localSheetId="1" hidden="1">1</definedName>
    <definedName name="solver_rel7" localSheetId="1" hidden="1">2</definedName>
    <definedName name="solver_rel8" localSheetId="1" hidden="1">2</definedName>
    <definedName name="solver_rel9" localSheetId="1" hidden="1">2</definedName>
    <definedName name="solver_rhs1" localSheetId="1" hidden="1">Sayfa1!$F$21</definedName>
    <definedName name="solver_rhs2" localSheetId="1" hidden="1">Sayfa1!$F$22</definedName>
    <definedName name="solver_rhs3" localSheetId="1" hidden="1">Sayfa1!$F$23</definedName>
    <definedName name="solver_rhs4" localSheetId="1" hidden="1">Sayfa1!$F$24</definedName>
    <definedName name="solver_rhs5" localSheetId="1" hidden="1">Sayfa1!$F$25</definedName>
    <definedName name="solver_rhs6" localSheetId="1" hidden="1">Sayfa1!$F$26</definedName>
    <definedName name="solver_rhs7" localSheetId="1" hidden="1">Sayfa1!$F$27</definedName>
    <definedName name="solver_rhs8" localSheetId="1" hidden="1">Sayfa1!$F$28</definedName>
    <definedName name="solver_rhs9" localSheetId="1" hidden="1">Sayfa1!$F$29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6" i="1" l="1"/>
  <c r="I10" i="1"/>
  <c r="I6" i="1"/>
  <c r="I7" i="1"/>
  <c r="I8" i="1"/>
  <c r="I9" i="1"/>
  <c r="I5" i="1"/>
  <c r="D30" i="1"/>
  <c r="C33" i="1" s="1"/>
  <c r="F29" i="1"/>
  <c r="D29" i="1"/>
  <c r="F28" i="1"/>
  <c r="D28" i="1"/>
  <c r="F27" i="1"/>
  <c r="D27" i="1"/>
  <c r="D25" i="1"/>
  <c r="F25" i="1"/>
  <c r="F24" i="1"/>
  <c r="F23" i="1"/>
  <c r="F22" i="1"/>
  <c r="F21" i="1"/>
  <c r="D24" i="1"/>
  <c r="D23" i="1"/>
  <c r="D22" i="1"/>
  <c r="D21" i="1"/>
</calcChain>
</file>

<file path=xl/sharedStrings.xml><?xml version="1.0" encoding="utf-8"?>
<sst xmlns="http://schemas.openxmlformats.org/spreadsheetml/2006/main" count="143" uniqueCount="105">
  <si>
    <t>Parametreler</t>
  </si>
  <si>
    <t>Karar Değişkenleri</t>
  </si>
  <si>
    <t>x1</t>
  </si>
  <si>
    <t>x2</t>
  </si>
  <si>
    <t>x3</t>
  </si>
  <si>
    <t>x4</t>
  </si>
  <si>
    <t>s1</t>
  </si>
  <si>
    <t>s2</t>
  </si>
  <si>
    <t>s3</t>
  </si>
  <si>
    <t>Kısıtlar</t>
  </si>
  <si>
    <t>küçük eşit</t>
  </si>
  <si>
    <t>eşittir</t>
  </si>
  <si>
    <t>Amaç Fonksiyon</t>
  </si>
  <si>
    <t>Yatırım Problemi</t>
  </si>
  <si>
    <t>Yatırım Miktarları</t>
  </si>
  <si>
    <t>x5</t>
  </si>
  <si>
    <t>Bankaya Yatırılan Miktar (Yıl Başı)</t>
  </si>
  <si>
    <t>1. Yıl</t>
  </si>
  <si>
    <t>2. Yıl</t>
  </si>
  <si>
    <t>3. Yıl</t>
  </si>
  <si>
    <t>4. Yıl</t>
  </si>
  <si>
    <t>Yatırım Türü-1</t>
  </si>
  <si>
    <t>Yatırım Türü-2</t>
  </si>
  <si>
    <t>Yatırım Türü-3</t>
  </si>
  <si>
    <t>Yatırım Türü-4</t>
  </si>
  <si>
    <t>Yatırım Türü-5</t>
  </si>
  <si>
    <t>Risk Düzeyi</t>
  </si>
  <si>
    <t>Banka Getirisi</t>
  </si>
  <si>
    <t>Başlangıç Yatırımı</t>
  </si>
  <si>
    <t>Max Yatırım-Herhangi Bir Yatırım İçin</t>
  </si>
  <si>
    <t>Ortalama Risk Düzeyi</t>
  </si>
  <si>
    <t>Maks Yatırım Miktarı</t>
  </si>
  <si>
    <t>1. Yıl Kısıtı</t>
  </si>
  <si>
    <t>2. Yıl Kısıtı</t>
  </si>
  <si>
    <t>3. Yıl Kısıtı</t>
  </si>
  <si>
    <t>4. Yıl Kısıtı</t>
  </si>
  <si>
    <t>Max</t>
  </si>
  <si>
    <t>Ortalama Risk Kısıtı</t>
  </si>
  <si>
    <t>OrtRiskKat</t>
  </si>
  <si>
    <t>Microsoft Excel 16.0 Yanıt Raporu</t>
  </si>
  <si>
    <t>Çalışma Sayfası: [YatırımProblemleri.xlsx]Sayfa1</t>
  </si>
  <si>
    <t>Sonuç: Çözücü bir çözüm buldu. Tüm Kısıtlamalar ve uygunluk koşulları karşılandı.</t>
  </si>
  <si>
    <t>Çözücü Altyapısı</t>
  </si>
  <si>
    <t>Çözücü Seçenekleri</t>
  </si>
  <si>
    <t>Zaman Sınırı Limitsiz,  Yinelemeler Limitsiz, Precision 0,000001, Otomatik Ölçeklendirme Kullan</t>
  </si>
  <si>
    <t>En Çok Alt Problem Limitsiz, En Çok Tamsayı Çözümü Limitsiz, Tamsayı Toleransı 1%, Negatif Olmadığını Varsay</t>
  </si>
  <si>
    <t>Hedef Hücre (En Büyük)</t>
  </si>
  <si>
    <t>Hücre</t>
  </si>
  <si>
    <t>Ad</t>
  </si>
  <si>
    <t>İlk Değer</t>
  </si>
  <si>
    <t>Son Değer</t>
  </si>
  <si>
    <t>Değişken Hücreleri</t>
  </si>
  <si>
    <t>Tamsayı</t>
  </si>
  <si>
    <t>Kısıtlamalar</t>
  </si>
  <si>
    <t>Hücre Değeri</t>
  </si>
  <si>
    <t>Formül</t>
  </si>
  <si>
    <t>Durum</t>
  </si>
  <si>
    <t>Serbestlik</t>
  </si>
  <si>
    <t>$C$33</t>
  </si>
  <si>
    <t>$D$16</t>
  </si>
  <si>
    <t>Yatırım Miktarları x1</t>
  </si>
  <si>
    <t>Sürekli</t>
  </si>
  <si>
    <t>$E$16</t>
  </si>
  <si>
    <t>Yatırım Miktarları x2</t>
  </si>
  <si>
    <t>$F$16</t>
  </si>
  <si>
    <t>Yatırım Miktarları x3</t>
  </si>
  <si>
    <t>$G$16</t>
  </si>
  <si>
    <t>Yatırım Miktarları x4</t>
  </si>
  <si>
    <t>$H$16</t>
  </si>
  <si>
    <t>Yatırım Miktarları x5</t>
  </si>
  <si>
    <t>$D$18</t>
  </si>
  <si>
    <t>Bankaya Yatırılan Miktar (Yıl Başı) s1</t>
  </si>
  <si>
    <t>$E$18</t>
  </si>
  <si>
    <t>Bankaya Yatırılan Miktar (Yıl Başı) s2</t>
  </si>
  <si>
    <t>$F$18</t>
  </si>
  <si>
    <t>Bankaya Yatırılan Miktar (Yıl Başı) s3</t>
  </si>
  <si>
    <t>$D$21</t>
  </si>
  <si>
    <t>Maks Yatırım Miktarı s1</t>
  </si>
  <si>
    <t>$D$21&lt;=$F$21</t>
  </si>
  <si>
    <t>Farklı</t>
  </si>
  <si>
    <t>$D$22</t>
  </si>
  <si>
    <t>$D$22&lt;=$F$22</t>
  </si>
  <si>
    <t>$D$23</t>
  </si>
  <si>
    <t>$D$23&lt;=$F$23</t>
  </si>
  <si>
    <t>$D$24</t>
  </si>
  <si>
    <t>$D$24&lt;=$F$24</t>
  </si>
  <si>
    <t>Aynı</t>
  </si>
  <si>
    <t>$D$25</t>
  </si>
  <si>
    <t>$D$25&lt;=$F$25</t>
  </si>
  <si>
    <t>$D$26</t>
  </si>
  <si>
    <t>Ortalama Risk Kısıtı s1</t>
  </si>
  <si>
    <t>$D$26&lt;=$F$26</t>
  </si>
  <si>
    <t>$D$27</t>
  </si>
  <si>
    <t>1. Yıl Kısıtı s1</t>
  </si>
  <si>
    <t>$D$27=$F$27</t>
  </si>
  <si>
    <t>$D$28</t>
  </si>
  <si>
    <t>2. Yıl Kısıtı s1</t>
  </si>
  <si>
    <t>$D$28=$F$28</t>
  </si>
  <si>
    <t>$D$29</t>
  </si>
  <si>
    <t>3. Yıl Kısıtı s1</t>
  </si>
  <si>
    <t>$D$29=$F$29</t>
  </si>
  <si>
    <t>Rapor Oluşturuldu: 16.03.2022 00:14:21</t>
  </si>
  <si>
    <t>Altyapı: Basit LP</t>
  </si>
  <si>
    <t>Çözüm Süresi: 0,031 Saniye.</t>
  </si>
  <si>
    <t>Yinelemeler: 13 Alt problemler: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</si>
</sst>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006100"/>
      <name val="Calibri"/>
      <family val="2"/>
      <charset val="162"/>
      <scheme val="minor"/>
    </font>
    <font>
      <b/>
      <sz val="11"/>
      <color indexed="18"/>
      <name val="Calibri"/>
      <family val="2"/>
      <charset val="16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4" fillId="2" borderId="0" xfId="1" applyFont="1" applyAlignment="1">
      <alignment horizontal="center"/>
    </xf>
    <xf numFmtId="0" fontId="0" fillId="0" borderId="0" xfId="0" applyAlignment="1">
      <alignment horizontal="center"/>
    </xf>
    <xf numFmtId="0" fontId="3" fillId="3" borderId="0" xfId="0" applyFont="1" applyFill="1"/>
    <xf numFmtId="0" fontId="3" fillId="0" borderId="0" xfId="0" applyFont="1" applyAlignment="1">
      <alignment horizontal="center"/>
    </xf>
    <xf numFmtId="0" fontId="2" fillId="0" borderId="0" xfId="0" applyFont="1"/>
    <xf numFmtId="0" fontId="0" fillId="4" borderId="0" xfId="0" applyFill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/>
    <xf numFmtId="0" fontId="0" fillId="0" borderId="2" xfId="0" applyFill="1" applyBorder="1" applyAlignment="1"/>
    <xf numFmtId="0" fontId="5" fillId="0" borderId="1" xfId="0" applyFont="1" applyFill="1" applyBorder="1" applyAlignment="1">
      <alignment horizontal="center"/>
    </xf>
    <xf numFmtId="0" fontId="0" fillId="0" borderId="3" xfId="0" applyFill="1" applyBorder="1" applyAlignment="1"/>
    <xf numFmtId="0" fontId="0" fillId="0" borderId="2" xfId="0" applyNumberFormat="1" applyFill="1" applyBorder="1" applyAlignment="1"/>
    <xf numFmtId="0" fontId="0" fillId="0" borderId="3" xfId="0" applyNumberFormat="1" applyFill="1" applyBorder="1" applyAlignment="1"/>
  </cellXfs>
  <cellStyles count="2">
    <cellStyle name="İyi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showGridLines="0" workbookViewId="0"/>
  </sheetViews>
  <sheetFormatPr defaultRowHeight="15" x14ac:dyDescent="0.25"/>
  <cols>
    <col min="1" max="1" width="2.28515625" customWidth="1"/>
    <col min="2" max="2" width="6.28515625" customWidth="1"/>
    <col min="3" max="3" width="32.5703125" bestFit="1" customWidth="1"/>
    <col min="4" max="4" width="12.42578125" customWidth="1"/>
    <col min="5" max="5" width="13.42578125" bestFit="1" customWidth="1"/>
    <col min="6" max="6" width="8.140625" bestFit="1" customWidth="1"/>
    <col min="7" max="7" width="9.85546875" bestFit="1" customWidth="1"/>
  </cols>
  <sheetData>
    <row r="1" spans="1:5" x14ac:dyDescent="0.25">
      <c r="A1" s="11" t="s">
        <v>39</v>
      </c>
    </row>
    <row r="2" spans="1:5" x14ac:dyDescent="0.25">
      <c r="A2" s="11" t="s">
        <v>40</v>
      </c>
    </row>
    <row r="3" spans="1:5" x14ac:dyDescent="0.25">
      <c r="A3" s="11" t="s">
        <v>101</v>
      </c>
    </row>
    <row r="4" spans="1:5" x14ac:dyDescent="0.25">
      <c r="A4" s="11" t="s">
        <v>41</v>
      </c>
    </row>
    <row r="5" spans="1:5" x14ac:dyDescent="0.25">
      <c r="A5" s="11" t="s">
        <v>42</v>
      </c>
    </row>
    <row r="6" spans="1:5" x14ac:dyDescent="0.25">
      <c r="A6" s="11"/>
      <c r="B6" t="s">
        <v>102</v>
      </c>
    </row>
    <row r="7" spans="1:5" x14ac:dyDescent="0.25">
      <c r="A7" s="11"/>
      <c r="B7" t="s">
        <v>103</v>
      </c>
    </row>
    <row r="8" spans="1:5" x14ac:dyDescent="0.25">
      <c r="A8" s="11"/>
      <c r="B8" t="s">
        <v>104</v>
      </c>
    </row>
    <row r="9" spans="1:5" x14ac:dyDescent="0.25">
      <c r="A9" s="11" t="s">
        <v>43</v>
      </c>
    </row>
    <row r="10" spans="1:5" x14ac:dyDescent="0.25">
      <c r="B10" t="s">
        <v>44</v>
      </c>
    </row>
    <row r="11" spans="1:5" x14ac:dyDescent="0.25">
      <c r="B11" t="s">
        <v>45</v>
      </c>
    </row>
    <row r="14" spans="1:5" ht="15.75" thickBot="1" x14ac:dyDescent="0.3">
      <c r="A14" t="s">
        <v>46</v>
      </c>
    </row>
    <row r="15" spans="1:5" ht="15.75" thickBot="1" x14ac:dyDescent="0.3">
      <c r="B15" s="13" t="s">
        <v>47</v>
      </c>
      <c r="C15" s="13" t="s">
        <v>48</v>
      </c>
      <c r="D15" s="13" t="s">
        <v>49</v>
      </c>
      <c r="E15" s="13" t="s">
        <v>50</v>
      </c>
    </row>
    <row r="16" spans="1:5" ht="15.75" thickBot="1" x14ac:dyDescent="0.3">
      <c r="B16" s="12" t="s">
        <v>58</v>
      </c>
      <c r="C16" s="12" t="s">
        <v>12</v>
      </c>
      <c r="D16" s="15">
        <v>168050</v>
      </c>
      <c r="E16" s="15">
        <v>168050.00000000026</v>
      </c>
    </row>
    <row r="19" spans="1:7" ht="15.75" thickBot="1" x14ac:dyDescent="0.3">
      <c r="A19" t="s">
        <v>51</v>
      </c>
    </row>
    <row r="20" spans="1:7" ht="15.75" thickBot="1" x14ac:dyDescent="0.3">
      <c r="B20" s="13" t="s">
        <v>47</v>
      </c>
      <c r="C20" s="13" t="s">
        <v>48</v>
      </c>
      <c r="D20" s="13" t="s">
        <v>49</v>
      </c>
      <c r="E20" s="13" t="s">
        <v>50</v>
      </c>
      <c r="F20" s="13" t="s">
        <v>52</v>
      </c>
    </row>
    <row r="21" spans="1:7" x14ac:dyDescent="0.25">
      <c r="B21" s="14" t="s">
        <v>59</v>
      </c>
      <c r="C21" s="14" t="s">
        <v>60</v>
      </c>
      <c r="D21" s="16">
        <v>40000.000000000007</v>
      </c>
      <c r="E21" s="16">
        <v>40000.000000000044</v>
      </c>
      <c r="F21" s="14" t="s">
        <v>61</v>
      </c>
    </row>
    <row r="22" spans="1:7" x14ac:dyDescent="0.25">
      <c r="B22" s="14" t="s">
        <v>62</v>
      </c>
      <c r="C22" s="14" t="s">
        <v>63</v>
      </c>
      <c r="D22" s="16">
        <v>0</v>
      </c>
      <c r="E22" s="16">
        <v>0</v>
      </c>
      <c r="F22" s="14" t="s">
        <v>61</v>
      </c>
    </row>
    <row r="23" spans="1:7" x14ac:dyDescent="0.25">
      <c r="B23" s="14" t="s">
        <v>64</v>
      </c>
      <c r="C23" s="14" t="s">
        <v>65</v>
      </c>
      <c r="D23" s="16">
        <v>0</v>
      </c>
      <c r="E23" s="16">
        <v>0</v>
      </c>
      <c r="F23" s="14" t="s">
        <v>61</v>
      </c>
    </row>
    <row r="24" spans="1:7" x14ac:dyDescent="0.25">
      <c r="B24" s="14" t="s">
        <v>66</v>
      </c>
      <c r="C24" s="14" t="s">
        <v>67</v>
      </c>
      <c r="D24" s="16">
        <v>60000</v>
      </c>
      <c r="E24" s="16">
        <v>59999.999999999993</v>
      </c>
      <c r="F24" s="14" t="s">
        <v>61</v>
      </c>
    </row>
    <row r="25" spans="1:7" x14ac:dyDescent="0.25">
      <c r="B25" s="14" t="s">
        <v>68</v>
      </c>
      <c r="C25" s="14" t="s">
        <v>69</v>
      </c>
      <c r="D25" s="16">
        <v>60000</v>
      </c>
      <c r="E25" s="16">
        <v>60000</v>
      </c>
      <c r="F25" s="14" t="s">
        <v>61</v>
      </c>
    </row>
    <row r="26" spans="1:7" x14ac:dyDescent="0.25">
      <c r="B26" s="14" t="s">
        <v>70</v>
      </c>
      <c r="C26" s="14" t="s">
        <v>71</v>
      </c>
      <c r="D26" s="16">
        <v>0</v>
      </c>
      <c r="E26" s="16">
        <v>0</v>
      </c>
      <c r="F26" s="14" t="s">
        <v>61</v>
      </c>
    </row>
    <row r="27" spans="1:7" x14ac:dyDescent="0.25">
      <c r="B27" s="14" t="s">
        <v>72</v>
      </c>
      <c r="C27" s="14" t="s">
        <v>73</v>
      </c>
      <c r="D27" s="16">
        <v>20000.000000000004</v>
      </c>
      <c r="E27" s="16">
        <v>20000.000000000164</v>
      </c>
      <c r="F27" s="14" t="s">
        <v>61</v>
      </c>
    </row>
    <row r="28" spans="1:7" ht="15.75" thickBot="1" x14ac:dyDescent="0.3">
      <c r="B28" s="12" t="s">
        <v>74</v>
      </c>
      <c r="C28" s="12" t="s">
        <v>75</v>
      </c>
      <c r="D28" s="15">
        <v>47000.000000000007</v>
      </c>
      <c r="E28" s="15">
        <v>47000.000000000189</v>
      </c>
      <c r="F28" s="12" t="s">
        <v>61</v>
      </c>
    </row>
    <row r="31" spans="1:7" ht="15.75" thickBot="1" x14ac:dyDescent="0.3">
      <c r="A31" t="s">
        <v>53</v>
      </c>
    </row>
    <row r="32" spans="1:7" ht="15.75" thickBot="1" x14ac:dyDescent="0.3">
      <c r="B32" s="13" t="s">
        <v>47</v>
      </c>
      <c r="C32" s="13" t="s">
        <v>48</v>
      </c>
      <c r="D32" s="13" t="s">
        <v>54</v>
      </c>
      <c r="E32" s="13" t="s">
        <v>55</v>
      </c>
      <c r="F32" s="13" t="s">
        <v>56</v>
      </c>
      <c r="G32" s="13" t="s">
        <v>57</v>
      </c>
    </row>
    <row r="33" spans="2:7" x14ac:dyDescent="0.25">
      <c r="B33" s="14" t="s">
        <v>76</v>
      </c>
      <c r="C33" s="14" t="s">
        <v>77</v>
      </c>
      <c r="D33" s="16">
        <v>40000.000000000044</v>
      </c>
      <c r="E33" s="14" t="s">
        <v>78</v>
      </c>
      <c r="F33" s="14" t="s">
        <v>79</v>
      </c>
      <c r="G33" s="14">
        <v>19999.999999999956</v>
      </c>
    </row>
    <row r="34" spans="2:7" x14ac:dyDescent="0.25">
      <c r="B34" s="14" t="s">
        <v>80</v>
      </c>
      <c r="C34" s="14" t="s">
        <v>6</v>
      </c>
      <c r="D34" s="16">
        <v>0</v>
      </c>
      <c r="E34" s="14" t="s">
        <v>81</v>
      </c>
      <c r="F34" s="14" t="s">
        <v>79</v>
      </c>
      <c r="G34" s="14">
        <v>60000</v>
      </c>
    </row>
    <row r="35" spans="2:7" x14ac:dyDescent="0.25">
      <c r="B35" s="14" t="s">
        <v>82</v>
      </c>
      <c r="C35" s="14" t="s">
        <v>6</v>
      </c>
      <c r="D35" s="16">
        <v>0</v>
      </c>
      <c r="E35" s="14" t="s">
        <v>83</v>
      </c>
      <c r="F35" s="14" t="s">
        <v>79</v>
      </c>
      <c r="G35" s="14">
        <v>60000</v>
      </c>
    </row>
    <row r="36" spans="2:7" x14ac:dyDescent="0.25">
      <c r="B36" s="14" t="s">
        <v>84</v>
      </c>
      <c r="C36" s="14" t="s">
        <v>6</v>
      </c>
      <c r="D36" s="16">
        <v>59999.999999999993</v>
      </c>
      <c r="E36" s="14" t="s">
        <v>85</v>
      </c>
      <c r="F36" s="14" t="s">
        <v>86</v>
      </c>
      <c r="G36" s="14">
        <v>0</v>
      </c>
    </row>
    <row r="37" spans="2:7" x14ac:dyDescent="0.25">
      <c r="B37" s="14" t="s">
        <v>87</v>
      </c>
      <c r="C37" s="14" t="s">
        <v>6</v>
      </c>
      <c r="D37" s="16">
        <v>60000</v>
      </c>
      <c r="E37" s="14" t="s">
        <v>88</v>
      </c>
      <c r="F37" s="14" t="s">
        <v>86</v>
      </c>
      <c r="G37" s="14">
        <v>0</v>
      </c>
    </row>
    <row r="38" spans="2:7" x14ac:dyDescent="0.25">
      <c r="B38" s="14" t="s">
        <v>89</v>
      </c>
      <c r="C38" s="14" t="s">
        <v>90</v>
      </c>
      <c r="D38" s="16">
        <v>-5440.0000000000382</v>
      </c>
      <c r="E38" s="14" t="s">
        <v>91</v>
      </c>
      <c r="F38" s="14" t="s">
        <v>79</v>
      </c>
      <c r="G38" s="14">
        <v>5440.0000000000382</v>
      </c>
    </row>
    <row r="39" spans="2:7" x14ac:dyDescent="0.25">
      <c r="B39" s="14" t="s">
        <v>92</v>
      </c>
      <c r="C39" s="14" t="s">
        <v>93</v>
      </c>
      <c r="D39" s="16">
        <v>100000.00000000003</v>
      </c>
      <c r="E39" s="14" t="s">
        <v>94</v>
      </c>
      <c r="F39" s="14" t="s">
        <v>86</v>
      </c>
      <c r="G39" s="14">
        <v>0</v>
      </c>
    </row>
    <row r="40" spans="2:7" x14ac:dyDescent="0.25">
      <c r="B40" s="14" t="s">
        <v>95</v>
      </c>
      <c r="C40" s="14" t="s">
        <v>96</v>
      </c>
      <c r="D40" s="16">
        <v>20000.000000000022</v>
      </c>
      <c r="E40" s="14" t="s">
        <v>97</v>
      </c>
      <c r="F40" s="14" t="s">
        <v>86</v>
      </c>
      <c r="G40" s="14">
        <v>0</v>
      </c>
    </row>
    <row r="41" spans="2:7" ht="15.75" thickBot="1" x14ac:dyDescent="0.3">
      <c r="B41" s="12" t="s">
        <v>98</v>
      </c>
      <c r="C41" s="12" t="s">
        <v>99</v>
      </c>
      <c r="D41" s="15">
        <v>107000.00000000017</v>
      </c>
      <c r="E41" s="12" t="s">
        <v>100</v>
      </c>
      <c r="F41" s="12" t="s">
        <v>86</v>
      </c>
      <c r="G41" s="12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Views>
    <sheetView tabSelected="1" workbookViewId="0">
      <selection activeCell="D36" sqref="D36"/>
    </sheetView>
  </sheetViews>
  <sheetFormatPr defaultRowHeight="15" x14ac:dyDescent="0.25"/>
  <cols>
    <col min="3" max="3" width="33.42578125" bestFit="1" customWidth="1"/>
    <col min="8" max="8" width="11" bestFit="1" customWidth="1"/>
  </cols>
  <sheetData>
    <row r="1" spans="1:10" x14ac:dyDescent="0.25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D2" s="2"/>
      <c r="E2" s="2"/>
      <c r="F2" s="2"/>
      <c r="G2" s="2"/>
    </row>
    <row r="3" spans="1:10" x14ac:dyDescent="0.25">
      <c r="C3" s="3" t="s">
        <v>0</v>
      </c>
      <c r="D3" s="2"/>
      <c r="E3" s="2"/>
      <c r="F3" s="2"/>
      <c r="G3" s="2"/>
    </row>
    <row r="4" spans="1:10" x14ac:dyDescent="0.25">
      <c r="D4" s="4" t="s">
        <v>17</v>
      </c>
      <c r="E4" s="4" t="s">
        <v>18</v>
      </c>
      <c r="F4" s="4" t="s">
        <v>19</v>
      </c>
      <c r="G4" s="4" t="s">
        <v>20</v>
      </c>
      <c r="H4" s="4" t="s">
        <v>26</v>
      </c>
      <c r="I4" s="4" t="s">
        <v>38</v>
      </c>
    </row>
    <row r="5" spans="1:10" x14ac:dyDescent="0.25">
      <c r="C5" t="s">
        <v>21</v>
      </c>
      <c r="D5" s="8">
        <v>-1</v>
      </c>
      <c r="E5" s="2">
        <v>0.5</v>
      </c>
      <c r="F5" s="2">
        <v>0</v>
      </c>
      <c r="G5" s="2">
        <v>0.9</v>
      </c>
      <c r="H5" s="2">
        <v>0.14000000000000001</v>
      </c>
      <c r="I5" s="2">
        <f>H5-$H$12</f>
        <v>2.0000000000000018E-2</v>
      </c>
    </row>
    <row r="6" spans="1:10" x14ac:dyDescent="0.25">
      <c r="C6" t="s">
        <v>22</v>
      </c>
      <c r="D6" s="8">
        <v>-1</v>
      </c>
      <c r="E6" s="2">
        <v>0.7</v>
      </c>
      <c r="F6" s="2">
        <v>0</v>
      </c>
      <c r="G6" s="2">
        <v>0.6</v>
      </c>
      <c r="H6" s="2">
        <v>0.11</v>
      </c>
      <c r="I6" s="2">
        <f t="shared" ref="I6:I10" si="0">H6-$H$12</f>
        <v>-9.999999999999995E-3</v>
      </c>
    </row>
    <row r="7" spans="1:10" x14ac:dyDescent="0.25">
      <c r="C7" t="s">
        <v>23</v>
      </c>
      <c r="D7" s="2">
        <v>0</v>
      </c>
      <c r="E7" s="8">
        <v>-1</v>
      </c>
      <c r="F7" s="2">
        <v>0</v>
      </c>
      <c r="G7" s="2">
        <v>1.2</v>
      </c>
      <c r="H7" s="2">
        <v>0.15</v>
      </c>
      <c r="I7" s="2">
        <f t="shared" si="0"/>
        <v>0.03</v>
      </c>
      <c r="J7" s="5"/>
    </row>
    <row r="8" spans="1:10" x14ac:dyDescent="0.25">
      <c r="C8" t="s">
        <v>24</v>
      </c>
      <c r="D8" s="8">
        <v>-1</v>
      </c>
      <c r="E8" s="2">
        <v>0</v>
      </c>
      <c r="F8" s="2">
        <v>1.4</v>
      </c>
      <c r="G8" s="2">
        <v>0</v>
      </c>
      <c r="H8" s="2">
        <v>0.13</v>
      </c>
      <c r="I8" s="2">
        <f t="shared" si="0"/>
        <v>1.0000000000000009E-2</v>
      </c>
    </row>
    <row r="9" spans="1:10" x14ac:dyDescent="0.25">
      <c r="C9" t="s">
        <v>25</v>
      </c>
      <c r="D9" s="2">
        <v>0</v>
      </c>
      <c r="E9" s="2">
        <v>0</v>
      </c>
      <c r="F9" s="8">
        <v>-1</v>
      </c>
      <c r="G9" s="2">
        <v>1.3</v>
      </c>
      <c r="H9" s="2">
        <v>0.14000000000000001</v>
      </c>
      <c r="I9" s="2">
        <f t="shared" si="0"/>
        <v>2.0000000000000018E-2</v>
      </c>
    </row>
    <row r="10" spans="1:10" x14ac:dyDescent="0.25">
      <c r="C10" t="s">
        <v>27</v>
      </c>
      <c r="D10" s="2">
        <v>0.15</v>
      </c>
      <c r="E10" s="2">
        <v>0.15</v>
      </c>
      <c r="F10" s="2">
        <v>0.15</v>
      </c>
      <c r="G10" s="2">
        <v>0.15</v>
      </c>
      <c r="H10" s="2">
        <v>0</v>
      </c>
      <c r="I10" s="2">
        <f t="shared" si="0"/>
        <v>-0.12</v>
      </c>
    </row>
    <row r="11" spans="1:10" x14ac:dyDescent="0.25">
      <c r="C11" t="s">
        <v>28</v>
      </c>
      <c r="D11" s="2">
        <v>100000</v>
      </c>
      <c r="E11" s="2"/>
      <c r="F11" s="2"/>
      <c r="G11" s="2"/>
      <c r="H11" s="2"/>
    </row>
    <row r="12" spans="1:10" x14ac:dyDescent="0.25">
      <c r="C12" t="s">
        <v>29</v>
      </c>
      <c r="D12" s="2">
        <v>60000</v>
      </c>
      <c r="E12" s="2"/>
      <c r="F12" s="2"/>
      <c r="G12" s="2"/>
      <c r="H12" s="2">
        <v>0.12</v>
      </c>
    </row>
    <row r="13" spans="1:10" x14ac:dyDescent="0.25">
      <c r="C13" t="s">
        <v>30</v>
      </c>
      <c r="D13" s="2"/>
      <c r="E13" s="2"/>
      <c r="F13" s="2"/>
      <c r="G13" s="2"/>
      <c r="H13" s="2"/>
    </row>
    <row r="14" spans="1:10" x14ac:dyDescent="0.25">
      <c r="C14" s="3" t="s">
        <v>1</v>
      </c>
      <c r="D14" s="2"/>
      <c r="E14" s="2"/>
      <c r="F14" s="2"/>
      <c r="G14" s="2"/>
    </row>
    <row r="15" spans="1:10" x14ac:dyDescent="0.25">
      <c r="D15" s="4" t="s">
        <v>2</v>
      </c>
      <c r="E15" s="4" t="s">
        <v>3</v>
      </c>
      <c r="F15" s="4" t="s">
        <v>4</v>
      </c>
      <c r="G15" s="4" t="s">
        <v>5</v>
      </c>
      <c r="H15" s="4" t="s">
        <v>15</v>
      </c>
    </row>
    <row r="16" spans="1:10" x14ac:dyDescent="0.25">
      <c r="C16" t="s">
        <v>14</v>
      </c>
      <c r="D16" s="6">
        <v>40000.000000000044</v>
      </c>
      <c r="E16" s="6">
        <v>0</v>
      </c>
      <c r="F16" s="6">
        <v>0</v>
      </c>
      <c r="G16" s="6">
        <v>59999.999999999993</v>
      </c>
      <c r="H16" s="6">
        <v>60000</v>
      </c>
    </row>
    <row r="17" spans="3:8" x14ac:dyDescent="0.25">
      <c r="D17" s="4" t="s">
        <v>6</v>
      </c>
      <c r="E17" s="4" t="s">
        <v>7</v>
      </c>
      <c r="F17" s="4" t="s">
        <v>8</v>
      </c>
      <c r="G17" s="4"/>
      <c r="H17" s="4"/>
    </row>
    <row r="18" spans="3:8" x14ac:dyDescent="0.25">
      <c r="C18" t="s">
        <v>16</v>
      </c>
      <c r="D18" s="6">
        <v>0</v>
      </c>
      <c r="E18" s="6">
        <v>20000.000000000164</v>
      </c>
      <c r="F18" s="6">
        <v>47000.000000000189</v>
      </c>
      <c r="G18" s="4"/>
      <c r="H18" s="4"/>
    </row>
    <row r="19" spans="3:8" x14ac:dyDescent="0.25">
      <c r="D19" s="2"/>
      <c r="E19" s="2"/>
      <c r="F19" s="2"/>
      <c r="G19" s="2"/>
    </row>
    <row r="20" spans="3:8" x14ac:dyDescent="0.25">
      <c r="C20" s="3" t="s">
        <v>9</v>
      </c>
      <c r="D20" s="2"/>
      <c r="E20" s="2"/>
      <c r="F20" s="2"/>
      <c r="G20" s="2"/>
    </row>
    <row r="21" spans="3:8" x14ac:dyDescent="0.25">
      <c r="C21" s="7" t="s">
        <v>31</v>
      </c>
      <c r="D21" s="8">
        <f>D16</f>
        <v>40000.000000000044</v>
      </c>
      <c r="E21" s="8" t="s">
        <v>10</v>
      </c>
      <c r="F21" s="8">
        <f>D12</f>
        <v>60000</v>
      </c>
      <c r="G21" s="8" t="s">
        <v>2</v>
      </c>
    </row>
    <row r="22" spans="3:8" x14ac:dyDescent="0.25">
      <c r="D22" s="2">
        <f>E16</f>
        <v>0</v>
      </c>
      <c r="E22" s="2" t="s">
        <v>10</v>
      </c>
      <c r="F22" s="2">
        <f>D12</f>
        <v>60000</v>
      </c>
      <c r="G22" s="2" t="s">
        <v>3</v>
      </c>
    </row>
    <row r="23" spans="3:8" x14ac:dyDescent="0.25">
      <c r="D23" s="2">
        <f>F16</f>
        <v>0</v>
      </c>
      <c r="E23" s="2" t="s">
        <v>10</v>
      </c>
      <c r="F23" s="2">
        <f>D12</f>
        <v>60000</v>
      </c>
      <c r="G23" s="2" t="s">
        <v>4</v>
      </c>
    </row>
    <row r="24" spans="3:8" x14ac:dyDescent="0.25">
      <c r="D24" s="2">
        <f>G16</f>
        <v>59999.999999999993</v>
      </c>
      <c r="E24" s="2" t="s">
        <v>10</v>
      </c>
      <c r="F24" s="2">
        <f>D12</f>
        <v>60000</v>
      </c>
      <c r="G24" s="2" t="s">
        <v>5</v>
      </c>
    </row>
    <row r="25" spans="3:8" x14ac:dyDescent="0.25">
      <c r="D25" s="2">
        <f>H16</f>
        <v>60000</v>
      </c>
      <c r="E25" s="2" t="s">
        <v>10</v>
      </c>
      <c r="F25" s="2">
        <f>D12</f>
        <v>60000</v>
      </c>
      <c r="G25" s="2" t="s">
        <v>15</v>
      </c>
    </row>
    <row r="26" spans="3:8" x14ac:dyDescent="0.25">
      <c r="C26" s="7" t="s">
        <v>37</v>
      </c>
      <c r="D26" s="8">
        <f>I5*D16+I6*E16+I7*F16+I8*G16+I9*H16+I10*(D18+E18+F18)</f>
        <v>-5440.0000000000382</v>
      </c>
      <c r="E26" s="8" t="s">
        <v>10</v>
      </c>
      <c r="F26" s="8">
        <v>0</v>
      </c>
      <c r="G26" s="8"/>
    </row>
    <row r="27" spans="3:8" x14ac:dyDescent="0.25">
      <c r="C27" t="s">
        <v>32</v>
      </c>
      <c r="D27" s="2">
        <f>D16+E16+G16+D18</f>
        <v>100000.00000000003</v>
      </c>
      <c r="E27" s="2" t="s">
        <v>11</v>
      </c>
      <c r="F27" s="2">
        <f>D11</f>
        <v>100000</v>
      </c>
      <c r="G27" s="2"/>
    </row>
    <row r="28" spans="3:8" x14ac:dyDescent="0.25">
      <c r="C28" t="s">
        <v>33</v>
      </c>
      <c r="D28" s="2">
        <f>E5*D16+E6*E16+(1+E10)*D18</f>
        <v>20000.000000000022</v>
      </c>
      <c r="E28" s="2" t="s">
        <v>11</v>
      </c>
      <c r="F28" s="2">
        <f>F16+E18</f>
        <v>20000.000000000164</v>
      </c>
      <c r="G28" s="2"/>
    </row>
    <row r="29" spans="3:8" x14ac:dyDescent="0.25">
      <c r="C29" t="s">
        <v>34</v>
      </c>
      <c r="D29" s="2">
        <f>F8*G16+(1+F10)*E18</f>
        <v>107000.00000000017</v>
      </c>
      <c r="E29" s="2" t="s">
        <v>11</v>
      </c>
      <c r="F29" s="2">
        <f>H16+F18</f>
        <v>107000.00000000019</v>
      </c>
      <c r="G29" s="2"/>
    </row>
    <row r="30" spans="3:8" x14ac:dyDescent="0.25">
      <c r="C30" t="s">
        <v>35</v>
      </c>
      <c r="D30" s="2">
        <f>G5*D16+G6*E16+G7*F16+G8*G16+G9*H16+(1+G10)*F18</f>
        <v>168050.00000000026</v>
      </c>
      <c r="E30" s="2" t="s">
        <v>11</v>
      </c>
      <c r="F30" s="2" t="s">
        <v>36</v>
      </c>
      <c r="G30" s="2"/>
    </row>
    <row r="31" spans="3:8" x14ac:dyDescent="0.25">
      <c r="D31" s="2"/>
      <c r="E31" s="2"/>
      <c r="F31" s="2"/>
      <c r="G31" s="2"/>
    </row>
    <row r="32" spans="3:8" x14ac:dyDescent="0.25">
      <c r="C32" s="9" t="s">
        <v>12</v>
      </c>
      <c r="D32" s="2"/>
      <c r="E32" s="2"/>
      <c r="F32" s="2"/>
      <c r="G32" s="2"/>
    </row>
    <row r="33" spans="3:7" x14ac:dyDescent="0.25">
      <c r="C33" s="10">
        <f>D30</f>
        <v>168050.00000000026</v>
      </c>
      <c r="D33" s="2"/>
      <c r="E33" s="2"/>
      <c r="F33" s="2"/>
      <c r="G33" s="2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Yanıt Raporu 1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 Karagül</dc:creator>
  <cp:lastModifiedBy>Nigar Karagül</cp:lastModifiedBy>
  <dcterms:created xsi:type="dcterms:W3CDTF">2022-03-15T20:11:19Z</dcterms:created>
  <dcterms:modified xsi:type="dcterms:W3CDTF">2022-03-15T21:59:43Z</dcterms:modified>
</cp:coreProperties>
</file>