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osia\Desktop\ezcel\"/>
    </mc:Choice>
  </mc:AlternateContent>
  <xr:revisionPtr revIDLastSave="0" documentId="13_ncr:1_{E520C758-0C13-4B6F-AEDB-C2DC26643E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G36" i="1"/>
  <c r="G37" i="1"/>
  <c r="G38" i="1"/>
  <c r="G39" i="1"/>
  <c r="G40" i="1"/>
  <c r="G41" i="1"/>
  <c r="G42" i="1"/>
  <c r="G43" i="1"/>
  <c r="G44" i="1"/>
  <c r="H38" i="1"/>
  <c r="H42" i="1"/>
  <c r="H39" i="1"/>
  <c r="H41" i="1"/>
  <c r="H37" i="1"/>
  <c r="H44" i="1"/>
  <c r="H40" i="1"/>
  <c r="H36" i="1"/>
  <c r="D19" i="1"/>
  <c r="H43" i="1"/>
  <c r="H12" i="1"/>
  <c r="H22" i="1"/>
  <c r="H23" i="1"/>
  <c r="H24" i="1"/>
  <c r="H25" i="1"/>
  <c r="H26" i="1"/>
  <c r="H27" i="1"/>
  <c r="H28" i="1"/>
  <c r="H29" i="1"/>
  <c r="H30" i="1"/>
  <c r="H31" i="1"/>
  <c r="H16" i="1"/>
  <c r="H10" i="1"/>
  <c r="H11" i="1"/>
  <c r="H13" i="1"/>
  <c r="H14" i="1"/>
  <c r="H15" i="1"/>
  <c r="H17" i="1"/>
  <c r="H18" i="1"/>
  <c r="H9" i="1"/>
  <c r="D20" i="1"/>
  <c r="D21" i="1"/>
  <c r="D22" i="1"/>
  <c r="D23" i="1"/>
  <c r="D24" i="1"/>
  <c r="D25" i="1"/>
  <c r="D26" i="1"/>
  <c r="D27" i="1"/>
  <c r="D28" i="1"/>
  <c r="C36" i="1" l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35" i="1"/>
  <c r="D35" i="1" s="1"/>
</calcChain>
</file>

<file path=xl/sharedStrings.xml><?xml version="1.0" encoding="utf-8"?>
<sst xmlns="http://schemas.openxmlformats.org/spreadsheetml/2006/main" count="103" uniqueCount="40">
  <si>
    <t>Miesiąc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</si>
  <si>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</si>
  <si>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</si>
  <si>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</si>
  <si>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</si>
  <si>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</si>
  <si>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</si>
  <si>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</si>
  <si>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</si>
  <si>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</si>
  <si>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</si>
  <si>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</si>
  <si>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 xml:space="preserve">Stawla za godzine pracy </t>
  </si>
  <si>
    <t>stawka za nadgodzinę</t>
  </si>
  <si>
    <t xml:space="preserve">Liczba dni wolnych </t>
  </si>
  <si>
    <t>Chorobowe</t>
  </si>
  <si>
    <t>Jan  Kaczmarski</t>
  </si>
  <si>
    <t>Aleksandra Bas</t>
  </si>
  <si>
    <t>Piort Brudz</t>
  </si>
  <si>
    <t>Jan Mach</t>
  </si>
  <si>
    <t>Katarzyna  Ass</t>
  </si>
  <si>
    <t xml:space="preserve">Magalena Kot </t>
  </si>
  <si>
    <t>Szymon Moch</t>
  </si>
  <si>
    <t>Agnieszka  Gizz</t>
  </si>
  <si>
    <t>Kamil Kiler</t>
  </si>
  <si>
    <t xml:space="preserve">Liczba godzin pracujących w ciągu miesiąca </t>
  </si>
  <si>
    <t>Liczba nadgodzin</t>
  </si>
  <si>
    <t>Kacper Pop</t>
  </si>
  <si>
    <t>Miesiąć</t>
  </si>
  <si>
    <t>Imę I Nazwisko</t>
  </si>
  <si>
    <t>Miesięczna norma czasu pracy</t>
  </si>
  <si>
    <t>Styczeń</t>
  </si>
  <si>
    <t>Liczba godzin pracujących w ciągu miesiąca</t>
  </si>
  <si>
    <t>Wypłata</t>
  </si>
  <si>
    <t>chorobowe (80% stawki za godzinę)</t>
  </si>
  <si>
    <t xml:space="preserve">dni  wolne </t>
  </si>
  <si>
    <t>Stawka za nadgodziny  pracy</t>
  </si>
  <si>
    <t>Stawka za dni wolne</t>
  </si>
  <si>
    <t>Stwaka za chorobowe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</si>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</sst>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#,##0\ &quot;zł&quot;;[Red]\-#,##0\ &quot;zł&quot;"/>
    <numFmt numFmtId="8" formatCode="#,##0.00\ &quot;zł&quot;;[Red]\-#,##0.00\ &quot;zł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4" fillId="3" borderId="3" xfId="0" applyFont="1" applyFill="1" applyBorder="1"/>
    <xf numFmtId="0" fontId="1" fillId="4" borderId="4" xfId="0" applyFont="1" applyFill="1" applyBorder="1"/>
    <xf numFmtId="0" fontId="3" fillId="0" borderId="4" xfId="0" applyFont="1" applyBorder="1"/>
    <xf numFmtId="0" fontId="3" fillId="4" borderId="4" xfId="0" applyFont="1" applyFill="1" applyBorder="1"/>
    <xf numFmtId="6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4" fillId="3" borderId="5" xfId="0" applyFont="1" applyFill="1" applyBorder="1"/>
    <xf numFmtId="0" fontId="0" fillId="4" borderId="5" xfId="0" applyFont="1" applyFill="1" applyBorder="1"/>
    <xf numFmtId="0" fontId="0" fillId="0" borderId="5" xfId="0" applyFont="1" applyBorder="1"/>
    <xf numFmtId="0" fontId="5" fillId="5" borderId="0" xfId="0" applyFont="1" applyFill="1"/>
    <xf numFmtId="0" fontId="4" fillId="3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3" fillId="4" borderId="0" xfId="0" applyFont="1" applyFill="1" applyBorder="1"/>
    <xf numFmtId="6" fontId="1" fillId="4" borderId="0" xfId="0" applyNumberFormat="1" applyFont="1" applyFill="1" applyBorder="1"/>
    <xf numFmtId="8" fontId="0" fillId="0" borderId="0" xfId="0" applyNumberFormat="1" applyAlignment="1">
      <alignment horizontal="right"/>
    </xf>
    <xf numFmtId="6" fontId="0" fillId="4" borderId="0" xfId="0" applyNumberFormat="1" applyFont="1" applyFill="1" applyBorder="1"/>
    <xf numFmtId="8" fontId="0" fillId="0" borderId="0" xfId="0" applyNumberFormat="1"/>
    <xf numFmtId="0" fontId="0" fillId="5" borderId="0" xfId="0" applyFill="1"/>
    <xf numFmtId="0" fontId="5" fillId="6" borderId="0" xfId="0" applyFont="1" applyFill="1" applyAlignment="1">
      <alignment horizontal="center"/>
    </xf>
    <xf numFmtId="0" fontId="5" fillId="6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0" fillId="8" borderId="0" xfId="0" applyFill="1"/>
    <xf numFmtId="0" fontId="6" fillId="8" borderId="0" xfId="0" applyFont="1" applyFill="1" applyAlignment="1">
      <alignment horizontal="center" vertical="center"/>
    </xf>
    <xf numFmtId="6" fontId="5" fillId="6" borderId="0" xfId="0" applyNumberFormat="1" applyFont="1" applyFill="1"/>
    <xf numFmtId="8" fontId="0" fillId="8" borderId="0" xfId="0" applyNumberFormat="1" applyFill="1" applyAlignment="1">
      <alignment horizontal="right"/>
    </xf>
    <xf numFmtId="6" fontId="5" fillId="10" borderId="0" xfId="0" applyNumberFormat="1" applyFont="1" applyFill="1" applyAlignment="1">
      <alignment horizontal="right"/>
    </xf>
    <xf numFmtId="0" fontId="0" fillId="9" borderId="0" xfId="0" applyFill="1" applyAlignment="1">
      <alignment horizontal="center" vertical="center"/>
    </xf>
    <xf numFmtId="0" fontId="0" fillId="11" borderId="0" xfId="0" applyFill="1"/>
    <xf numFmtId="6" fontId="0" fillId="11" borderId="0" xfId="0" applyNumberFormat="1" applyFill="1"/>
  </cellXfs>
  <cellStyles count="1">
    <cellStyle name="Normalny" xfId="0" builtinId="0"/>
  </cellStyles>
  <dxfs count="8">
    <dxf>
      <numFmt numFmtId="0" formatCode="General"/>
    </dxf>
    <dxf>
      <numFmt numFmtId="12" formatCode="#,##0.00\ &quot;zł&quot;;[Red]\-#,##0.00\ &quot;zł&quot;"/>
    </dxf>
    <dxf>
      <fill>
        <patternFill patternType="solid">
          <fgColor indexed="64"/>
          <bgColor theme="5"/>
        </patternFill>
      </fill>
    </dxf>
    <dxf>
      <numFmt numFmtId="12" formatCode="#,##0.00\ &quot;zł&quot;;[Red]\-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5" tint="0.39997558519241921"/>
        </bottom>
        <vertical/>
        <horizontal/>
      </border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</dxfs>
  <tableStyles count="1" defaultTableStyle="TableStyleMedium2" defaultPivotStyle="PivotStyleLight16">
    <tableStyle name="Styl tabeli 1" pivot="0" count="0" xr9:uid="{0F8C878A-F366-439D-9C92-3E22F3CCDB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3CD09-75C8-4D85-9A4E-450CCD35A82E}" name="Tabela5" displayName="Tabela5" ref="B3:D15" totalsRowShown="0">
  <autoFilter ref="B3:D15" xr:uid="{599498E4-4E5F-4DDE-BA58-2139079F061B}"/>
  <tableColumns count="3">
    <tableColumn id="1" xr3:uid="{B90FC1DB-F460-4037-96CA-16481CB97D52}" name="Miesiąc"/>
    <tableColumn id="2" xr3:uid="{9E9ABD06-F0CE-433C-952C-903CE223648A}" name="Liczba godzin pracujących w ciągu miesiąca "/>
    <tableColumn id="4" xr3:uid="{7D9D87B4-B817-4331-92C5-ED6FF345B8B3}" name="Liczba dni wolnych 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7A0C59-AA0F-4311-9FC3-DB6230C14A99}" name="Tabela8" displayName="Tabela8" ref="B18:D28" totalsRowShown="0">
  <autoFilter ref="B18:D28" xr:uid="{0B8D4E26-F03C-42EF-B627-493766C78D59}"/>
  <tableColumns count="3">
    <tableColumn id="1" xr3:uid="{C1C75352-D3DA-45A9-B3F4-AC79A2690BA9}" name="Imę I Nazwisko" dataDxfId="7"/>
    <tableColumn id="2" xr3:uid="{024BF5FC-86D8-468E-B637-BD78EC7801D9}" name="Miesiąć" dataDxfId="6"/>
    <tableColumn id="3" xr3:uid="{E17D7B2B-976E-49A7-B653-9621B6B27301}" name="Liczba godzin pracujących w ciągu miesiąca" dataDxfId="5">
      <calculatedColumnFormula>VLOOKUP(C19,$B$4:$D$15,2,FALSE)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B39AA1-B1D3-4B71-A6FC-62FB28F72FCA}" name="Tabela10" displayName="Tabela10" ref="F21:H31" totalsRowShown="0">
  <autoFilter ref="F21:H31" xr:uid="{CEB7101C-6A37-47ED-8CBB-DC66E0E30566}">
    <filterColumn colId="0" hiddenButton="1"/>
    <filterColumn colId="1" hiddenButton="1"/>
    <filterColumn colId="2" hiddenButton="1"/>
  </autoFilter>
  <tableColumns count="3">
    <tableColumn id="1" xr3:uid="{376342A2-892D-473C-822D-8C0C6C21D43F}" name="Imę I Nazwisko" dataDxfId="4"/>
    <tableColumn id="2" xr3:uid="{6C41D320-47E3-498B-BCE1-4BEDF5E8F227}" name="Chorobowe"/>
    <tableColumn id="3" xr3:uid="{65A94024-54B4-4A25-96E2-4B5604FE018D}" name="Wypłata" dataDxfId="3">
      <calculatedColumnFormula>(G22)*(G$4)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BBF4C8-21C6-4F43-B4BB-EF5A6A734A8C}" name="Tabela14" displayName="Tabela14" ref="F34:H44" totalsRowShown="0" headerRowDxfId="2">
  <autoFilter ref="F34:H44" xr:uid="{F01603CB-10D1-49C7-BD46-E624631C1AFF}">
    <filterColumn colId="0" hiddenButton="1"/>
    <filterColumn colId="1" hiddenButton="1"/>
    <filterColumn colId="2" hiddenButton="1"/>
  </autoFilter>
  <tableColumns count="3">
    <tableColumn id="1" xr3:uid="{188DE0E0-959E-432E-A88A-5678D2AD3644}" name="Imę I Nazwisko"/>
    <tableColumn id="2" xr3:uid="{C882B0A1-F1DC-4F0D-A17D-B66A129C1AE8}" name="Liczba godzin pracujących w ciągu miesiąca" dataDxfId="0">
      <calculatedColumnFormula>D19</calculatedColumnFormula>
    </tableColumn>
    <tableColumn id="3" xr3:uid="{51626188-4550-4B73-BD0A-7C1023DD05C3}" name="Wypłata" dataDxfId="1">
      <calculatedColumnFormula>(Tabela14[[#This Row],[Liczba godzin pracujących w ciągu miesiąca]])*(G4)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topLeftCell="A16" zoomScale="78" zoomScaleNormal="78" workbookViewId="0">
      <selection activeCell="J14" sqref="J14"/>
    </sheetView>
  </sheetViews>
  <sheetFormatPr defaultRowHeight="15" x14ac:dyDescent="0.25"/>
  <cols>
    <col min="1" max="1" width="10" customWidth="1"/>
    <col min="2" max="2" width="15.7109375" customWidth="1"/>
    <col min="3" max="3" width="39.7109375" customWidth="1"/>
    <col min="4" max="4" width="42" customWidth="1"/>
    <col min="5" max="5" width="19.28515625" customWidth="1"/>
    <col min="6" max="6" width="28" customWidth="1"/>
    <col min="7" max="7" width="11.85546875" customWidth="1"/>
    <col min="8" max="8" width="17.28515625" customWidth="1"/>
    <col min="9" max="9" width="17.140625" customWidth="1"/>
    <col min="10" max="10" width="16.5703125" customWidth="1"/>
    <col min="11" max="11" width="17.85546875" customWidth="1"/>
    <col min="12" max="13" width="15.7109375" customWidth="1"/>
    <col min="14" max="14" width="15.28515625" customWidth="1"/>
    <col min="15" max="15" width="15.5703125" customWidth="1"/>
    <col min="16" max="16" width="15.28515625" customWidth="1"/>
  </cols>
  <sheetData>
    <row r="2" spans="2:8" x14ac:dyDescent="0.25">
      <c r="B2" s="12" t="s">
        <v>30</v>
      </c>
      <c r="C2" s="12"/>
      <c r="D2" s="12"/>
      <c r="F2" s="36" t="s">
        <v>12</v>
      </c>
      <c r="G2" s="37">
        <v>14</v>
      </c>
      <c r="H2" s="3" t="s">
        <v>39</v>
      </c>
    </row>
    <row r="3" spans="2:8" x14ac:dyDescent="0.25">
      <c r="B3" t="s">
        <v>0</v>
      </c>
      <c r="C3" t="s">
        <v>25</v>
      </c>
      <c r="D3" t="s">
        <v>14</v>
      </c>
      <c r="F3" s="27" t="s">
        <v>13</v>
      </c>
      <c r="G3" s="32">
        <v>8</v>
      </c>
      <c r="H3" s="11" t="s">
        <v>39</v>
      </c>
    </row>
    <row r="4" spans="2:8" x14ac:dyDescent="0.25">
      <c r="B4" t="s">
        <v>31</v>
      </c>
      <c r="C4" s="3">
        <v>168</v>
      </c>
      <c r="D4">
        <v>10</v>
      </c>
      <c r="F4" s="30" t="s">
        <v>34</v>
      </c>
      <c r="G4" s="33">
        <v>11.2</v>
      </c>
      <c r="H4" s="11" t="s">
        <v>39</v>
      </c>
    </row>
    <row r="5" spans="2:8" x14ac:dyDescent="0.25">
      <c r="B5" t="s">
        <v>1</v>
      </c>
      <c r="C5">
        <v>160</v>
      </c>
      <c r="D5">
        <v>9</v>
      </c>
      <c r="F5" s="29" t="s">
        <v>35</v>
      </c>
      <c r="G5" s="34">
        <v>14</v>
      </c>
      <c r="H5" s="22" t="s">
        <v>39</v>
      </c>
    </row>
    <row r="6" spans="2:8" x14ac:dyDescent="0.25">
      <c r="B6" t="s">
        <v>2</v>
      </c>
      <c r="C6">
        <v>176</v>
      </c>
      <c r="D6">
        <v>9</v>
      </c>
      <c r="H6" s="11"/>
    </row>
    <row r="7" spans="2:8" x14ac:dyDescent="0.25">
      <c r="B7" t="s">
        <v>3</v>
      </c>
      <c r="C7">
        <v>168</v>
      </c>
      <c r="D7">
        <v>9</v>
      </c>
      <c r="F7" s="26" t="s">
        <v>36</v>
      </c>
      <c r="G7" s="26"/>
      <c r="H7" s="26"/>
    </row>
    <row r="8" spans="2:8" x14ac:dyDescent="0.25">
      <c r="B8" t="s">
        <v>4</v>
      </c>
      <c r="C8">
        <v>160</v>
      </c>
      <c r="D8">
        <v>11</v>
      </c>
      <c r="F8" s="7" t="s">
        <v>29</v>
      </c>
      <c r="G8" s="7" t="s">
        <v>26</v>
      </c>
      <c r="H8" s="16" t="s">
        <v>33</v>
      </c>
    </row>
    <row r="9" spans="2:8" x14ac:dyDescent="0.25">
      <c r="B9" t="s">
        <v>5</v>
      </c>
      <c r="C9">
        <v>168</v>
      </c>
      <c r="D9">
        <v>9</v>
      </c>
      <c r="F9" s="8" t="s">
        <v>27</v>
      </c>
      <c r="G9" s="18">
        <v>2</v>
      </c>
      <c r="H9" s="21">
        <f>(G9)*(G$3)</f>
        <v>16</v>
      </c>
    </row>
    <row r="10" spans="2:8" x14ac:dyDescent="0.25">
      <c r="B10" t="s">
        <v>6</v>
      </c>
      <c r="C10">
        <v>184</v>
      </c>
      <c r="D10">
        <v>8</v>
      </c>
      <c r="F10" s="9" t="s">
        <v>16</v>
      </c>
      <c r="G10" s="19">
        <v>2</v>
      </c>
      <c r="H10" s="21">
        <f>(G10)*(G$3)</f>
        <v>16</v>
      </c>
    </row>
    <row r="11" spans="2:8" x14ac:dyDescent="0.25">
      <c r="B11" t="s">
        <v>7</v>
      </c>
      <c r="C11">
        <v>160</v>
      </c>
      <c r="D11">
        <v>11</v>
      </c>
      <c r="F11" s="10" t="s">
        <v>17</v>
      </c>
      <c r="G11" s="20">
        <v>4</v>
      </c>
      <c r="H11" s="21">
        <f>(G11)*(G$3)</f>
        <v>32</v>
      </c>
    </row>
    <row r="12" spans="2:8" x14ac:dyDescent="0.25">
      <c r="B12" t="s">
        <v>8</v>
      </c>
      <c r="C12">
        <v>176</v>
      </c>
      <c r="D12">
        <v>8</v>
      </c>
      <c r="F12" s="9" t="s">
        <v>18</v>
      </c>
      <c r="G12" s="19">
        <v>5</v>
      </c>
      <c r="H12" s="21">
        <f>(G12)*(G$3)</f>
        <v>40</v>
      </c>
    </row>
    <row r="13" spans="2:8" x14ac:dyDescent="0.25">
      <c r="B13" t="s">
        <v>9</v>
      </c>
      <c r="C13">
        <v>176</v>
      </c>
      <c r="D13">
        <v>9</v>
      </c>
      <c r="F13" s="10" t="s">
        <v>19</v>
      </c>
      <c r="G13" s="20">
        <v>6</v>
      </c>
      <c r="H13" s="21">
        <f>(G13)*(G$3)</f>
        <v>48</v>
      </c>
    </row>
    <row r="14" spans="2:8" x14ac:dyDescent="0.25">
      <c r="B14" t="s">
        <v>10</v>
      </c>
      <c r="C14">
        <v>160</v>
      </c>
      <c r="D14">
        <v>10</v>
      </c>
      <c r="F14" s="9" t="s">
        <v>20</v>
      </c>
      <c r="G14" s="19">
        <v>4</v>
      </c>
      <c r="H14" s="21">
        <f>(G14)*(G$3)</f>
        <v>32</v>
      </c>
    </row>
    <row r="15" spans="2:8" x14ac:dyDescent="0.25">
      <c r="B15" t="s">
        <v>11</v>
      </c>
      <c r="C15">
        <v>168</v>
      </c>
      <c r="D15">
        <v>10</v>
      </c>
      <c r="F15" s="10" t="s">
        <v>21</v>
      </c>
      <c r="G15" s="20">
        <v>6</v>
      </c>
      <c r="H15" s="21">
        <f>(G15)*(G$3)</f>
        <v>48</v>
      </c>
    </row>
    <row r="16" spans="2:8" x14ac:dyDescent="0.25">
      <c r="F16" s="9" t="s">
        <v>22</v>
      </c>
      <c r="G16" s="19">
        <v>14</v>
      </c>
      <c r="H16" s="21">
        <f>(G16)*(G$3)</f>
        <v>112</v>
      </c>
    </row>
    <row r="17" spans="1:8" x14ac:dyDescent="0.25">
      <c r="F17" s="10" t="s">
        <v>23</v>
      </c>
      <c r="G17" s="20">
        <v>1</v>
      </c>
      <c r="H17" s="21">
        <f>(G17)*(G$3)</f>
        <v>8</v>
      </c>
    </row>
    <row r="18" spans="1:8" x14ac:dyDescent="0.25">
      <c r="B18" t="s">
        <v>29</v>
      </c>
      <c r="C18" s="1" t="s">
        <v>28</v>
      </c>
      <c r="D18" t="s">
        <v>32</v>
      </c>
      <c r="F18" s="5" t="s">
        <v>24</v>
      </c>
      <c r="G18" s="19">
        <v>5</v>
      </c>
      <c r="H18" s="21">
        <f>(G18)*(G$3)</f>
        <v>40</v>
      </c>
    </row>
    <row r="19" spans="1:8" x14ac:dyDescent="0.25">
      <c r="B19" s="6" t="s">
        <v>27</v>
      </c>
      <c r="C19" s="3" t="s">
        <v>31</v>
      </c>
      <c r="D19">
        <f>VLOOKUP(C19,$B$4:$D$15,2,FALSE)</f>
        <v>168</v>
      </c>
    </row>
    <row r="20" spans="1:8" x14ac:dyDescent="0.25">
      <c r="B20" s="4" t="s">
        <v>16</v>
      </c>
      <c r="C20" s="3" t="s">
        <v>4</v>
      </c>
      <c r="D20">
        <f t="shared" ref="D19:D28" si="0">VLOOKUP(C20,$B$4:$D$15,2,FALSE)</f>
        <v>160</v>
      </c>
      <c r="F20" s="31" t="s">
        <v>38</v>
      </c>
      <c r="G20" s="31"/>
      <c r="H20" s="31"/>
    </row>
    <row r="21" spans="1:8" x14ac:dyDescent="0.25">
      <c r="B21" s="4" t="s">
        <v>17</v>
      </c>
      <c r="C21" s="3" t="s">
        <v>5</v>
      </c>
      <c r="D21">
        <f t="shared" si="0"/>
        <v>168</v>
      </c>
      <c r="F21" s="7" t="s">
        <v>29</v>
      </c>
      <c r="G21" t="s">
        <v>15</v>
      </c>
      <c r="H21" t="s">
        <v>33</v>
      </c>
    </row>
    <row r="22" spans="1:8" x14ac:dyDescent="0.25">
      <c r="B22" s="4" t="s">
        <v>18</v>
      </c>
      <c r="C22" s="3" t="s">
        <v>1</v>
      </c>
      <c r="D22">
        <f t="shared" si="0"/>
        <v>160</v>
      </c>
      <c r="F22" s="8" t="s">
        <v>27</v>
      </c>
      <c r="G22">
        <v>1</v>
      </c>
      <c r="H22" s="24">
        <f>(G22)*(G$4)</f>
        <v>11.2</v>
      </c>
    </row>
    <row r="23" spans="1:8" x14ac:dyDescent="0.25">
      <c r="B23" s="4" t="s">
        <v>19</v>
      </c>
      <c r="C23" s="3" t="s">
        <v>3</v>
      </c>
      <c r="D23">
        <f t="shared" si="0"/>
        <v>168</v>
      </c>
      <c r="F23" s="9" t="s">
        <v>16</v>
      </c>
      <c r="G23">
        <v>0</v>
      </c>
      <c r="H23" s="24">
        <f>(G23)*(G$4)</f>
        <v>0</v>
      </c>
    </row>
    <row r="24" spans="1:8" x14ac:dyDescent="0.25">
      <c r="B24" s="4" t="s">
        <v>20</v>
      </c>
      <c r="C24" s="3" t="s">
        <v>2</v>
      </c>
      <c r="D24">
        <f t="shared" si="0"/>
        <v>176</v>
      </c>
      <c r="F24" s="10" t="s">
        <v>17</v>
      </c>
      <c r="G24">
        <v>5</v>
      </c>
      <c r="H24" s="24">
        <f>(G24)*(G$4)</f>
        <v>56</v>
      </c>
    </row>
    <row r="25" spans="1:8" x14ac:dyDescent="0.25">
      <c r="B25" s="4" t="s">
        <v>21</v>
      </c>
      <c r="C25" s="3" t="s">
        <v>7</v>
      </c>
      <c r="D25">
        <f t="shared" si="0"/>
        <v>160</v>
      </c>
      <c r="F25" s="9" t="s">
        <v>18</v>
      </c>
      <c r="G25">
        <v>12</v>
      </c>
      <c r="H25" s="24">
        <f>(G25)*(G$4)</f>
        <v>134.39999999999998</v>
      </c>
    </row>
    <row r="26" spans="1:8" x14ac:dyDescent="0.25">
      <c r="B26" s="4" t="s">
        <v>22</v>
      </c>
      <c r="C26" s="3" t="s">
        <v>9</v>
      </c>
      <c r="D26">
        <f t="shared" si="0"/>
        <v>176</v>
      </c>
      <c r="F26" s="10" t="s">
        <v>19</v>
      </c>
      <c r="G26">
        <v>1</v>
      </c>
      <c r="H26" s="24">
        <f>(G26)*(G$4)</f>
        <v>11.2</v>
      </c>
    </row>
    <row r="27" spans="1:8" x14ac:dyDescent="0.25">
      <c r="B27" s="4" t="s">
        <v>23</v>
      </c>
      <c r="C27" s="3" t="s">
        <v>8</v>
      </c>
      <c r="D27">
        <f t="shared" si="0"/>
        <v>176</v>
      </c>
      <c r="F27" s="9" t="s">
        <v>20</v>
      </c>
      <c r="G27">
        <v>0</v>
      </c>
      <c r="H27" s="24">
        <f>(G27)*(G$4)</f>
        <v>0</v>
      </c>
    </row>
    <row r="28" spans="1:8" x14ac:dyDescent="0.25">
      <c r="A28" s="2"/>
      <c r="B28" s="5" t="s">
        <v>24</v>
      </c>
      <c r="C28" s="3" t="s">
        <v>11</v>
      </c>
      <c r="D28">
        <f t="shared" si="0"/>
        <v>168</v>
      </c>
      <c r="F28" s="10" t="s">
        <v>21</v>
      </c>
      <c r="G28">
        <v>10</v>
      </c>
      <c r="H28" s="24">
        <f>(G28)*(G$4)</f>
        <v>112</v>
      </c>
    </row>
    <row r="29" spans="1:8" x14ac:dyDescent="0.25">
      <c r="F29" s="9" t="s">
        <v>22</v>
      </c>
      <c r="G29">
        <v>30</v>
      </c>
      <c r="H29" s="24">
        <f>(G29)*(G$4)</f>
        <v>336</v>
      </c>
    </row>
    <row r="30" spans="1:8" x14ac:dyDescent="0.25">
      <c r="F30" s="10" t="s">
        <v>23</v>
      </c>
      <c r="G30">
        <v>0</v>
      </c>
      <c r="H30" s="24">
        <f>(G30)*(G$4)</f>
        <v>0</v>
      </c>
    </row>
    <row r="31" spans="1:8" x14ac:dyDescent="0.25">
      <c r="F31" s="5" t="s">
        <v>24</v>
      </c>
      <c r="G31">
        <v>1</v>
      </c>
      <c r="H31" s="24">
        <f>(G31)*(G$4)</f>
        <v>11.2</v>
      </c>
    </row>
    <row r="33" spans="2:8" x14ac:dyDescent="0.25">
      <c r="B33" s="28" t="s">
        <v>37</v>
      </c>
      <c r="C33" s="28"/>
      <c r="D33" s="28"/>
      <c r="F33" s="35" t="s">
        <v>12</v>
      </c>
      <c r="G33" s="35"/>
      <c r="H33" s="35"/>
    </row>
    <row r="34" spans="2:8" x14ac:dyDescent="0.25">
      <c r="B34" s="7" t="s">
        <v>29</v>
      </c>
      <c r="C34" s="13" t="s">
        <v>14</v>
      </c>
      <c r="D34" s="17" t="s">
        <v>33</v>
      </c>
      <c r="F34" s="25" t="s">
        <v>29</v>
      </c>
      <c r="G34" t="s">
        <v>32</v>
      </c>
      <c r="H34" s="25" t="s">
        <v>33</v>
      </c>
    </row>
    <row r="35" spans="2:8" x14ac:dyDescent="0.25">
      <c r="B35" s="8" t="s">
        <v>27</v>
      </c>
      <c r="C35" s="14">
        <f>VLOOKUP(C19,$B$4:$D$15,3,FALSE)</f>
        <v>10</v>
      </c>
      <c r="D35" s="23">
        <f>(C35)*(G$5)</f>
        <v>140</v>
      </c>
      <c r="F35" s="8" t="s">
        <v>27</v>
      </c>
      <c r="G35">
        <f t="shared" ref="G35:G44" si="1">D19</f>
        <v>168</v>
      </c>
      <c r="H35" s="24">
        <f t="shared" ref="H35:H44" si="2">(G35)*(G$2)</f>
        <v>2352</v>
      </c>
    </row>
    <row r="36" spans="2:8" x14ac:dyDescent="0.25">
      <c r="B36" s="9" t="s">
        <v>16</v>
      </c>
      <c r="C36" s="15">
        <f>VLOOKUP(C20,$B$4:$D$15,3,FALSE)</f>
        <v>11</v>
      </c>
      <c r="D36" s="23">
        <f>(C36)*(G$5)</f>
        <v>154</v>
      </c>
      <c r="F36" s="9" t="s">
        <v>16</v>
      </c>
      <c r="G36">
        <f t="shared" si="1"/>
        <v>160</v>
      </c>
      <c r="H36" s="24">
        <f t="shared" si="2"/>
        <v>2240</v>
      </c>
    </row>
    <row r="37" spans="2:8" x14ac:dyDescent="0.25">
      <c r="B37" s="10" t="s">
        <v>17</v>
      </c>
      <c r="C37" s="14">
        <f>VLOOKUP(C21,$B$4:$D$15,3,FALSE)</f>
        <v>9</v>
      </c>
      <c r="D37" s="23">
        <f>(C37)*(G$5)</f>
        <v>126</v>
      </c>
      <c r="F37" s="10" t="s">
        <v>17</v>
      </c>
      <c r="G37">
        <f t="shared" si="1"/>
        <v>168</v>
      </c>
      <c r="H37" s="24">
        <f t="shared" si="2"/>
        <v>2352</v>
      </c>
    </row>
    <row r="38" spans="2:8" x14ac:dyDescent="0.25">
      <c r="B38" s="9" t="s">
        <v>18</v>
      </c>
      <c r="C38" s="15">
        <f>VLOOKUP(C22,$B$4:$D$15,3,FALSE)</f>
        <v>9</v>
      </c>
      <c r="D38" s="23">
        <f>(C38)*(G$5)</f>
        <v>126</v>
      </c>
      <c r="F38" s="9" t="s">
        <v>18</v>
      </c>
      <c r="G38">
        <f t="shared" si="1"/>
        <v>160</v>
      </c>
      <c r="H38" s="24">
        <f t="shared" si="2"/>
        <v>2240</v>
      </c>
    </row>
    <row r="39" spans="2:8" x14ac:dyDescent="0.25">
      <c r="B39" s="10" t="s">
        <v>19</v>
      </c>
      <c r="C39" s="14">
        <f>VLOOKUP(C23,$B$4:$D$15,3,FALSE)</f>
        <v>9</v>
      </c>
      <c r="D39" s="23">
        <f>(C39)*(G$5)</f>
        <v>126</v>
      </c>
      <c r="F39" s="10" t="s">
        <v>19</v>
      </c>
      <c r="G39">
        <f t="shared" si="1"/>
        <v>168</v>
      </c>
      <c r="H39" s="24">
        <f t="shared" si="2"/>
        <v>2352</v>
      </c>
    </row>
    <row r="40" spans="2:8" x14ac:dyDescent="0.25">
      <c r="B40" s="9" t="s">
        <v>20</v>
      </c>
      <c r="C40" s="15">
        <f>VLOOKUP(C24,$B$4:$D$15,3,FALSE)</f>
        <v>9</v>
      </c>
      <c r="D40" s="23">
        <f>(C40)*(G$5)</f>
        <v>126</v>
      </c>
      <c r="F40" s="9" t="s">
        <v>20</v>
      </c>
      <c r="G40">
        <f t="shared" si="1"/>
        <v>176</v>
      </c>
      <c r="H40" s="24">
        <f t="shared" si="2"/>
        <v>2464</v>
      </c>
    </row>
    <row r="41" spans="2:8" x14ac:dyDescent="0.25">
      <c r="B41" s="10" t="s">
        <v>21</v>
      </c>
      <c r="C41" s="14">
        <f>VLOOKUP(C25,$B$4:$D$15,3,FALSE)</f>
        <v>11</v>
      </c>
      <c r="D41" s="23">
        <f>(C41)*(G$5)</f>
        <v>154</v>
      </c>
      <c r="F41" s="10" t="s">
        <v>21</v>
      </c>
      <c r="G41">
        <f t="shared" si="1"/>
        <v>160</v>
      </c>
      <c r="H41" s="24">
        <f t="shared" si="2"/>
        <v>2240</v>
      </c>
    </row>
    <row r="42" spans="2:8" x14ac:dyDescent="0.25">
      <c r="B42" s="9" t="s">
        <v>22</v>
      </c>
      <c r="C42" s="15">
        <f>VLOOKUP(C26,$B$4:$D$15,3,FALSE)</f>
        <v>9</v>
      </c>
      <c r="D42" s="23">
        <f>(C42)*(G$5)</f>
        <v>126</v>
      </c>
      <c r="F42" s="9" t="s">
        <v>22</v>
      </c>
      <c r="G42">
        <f t="shared" si="1"/>
        <v>176</v>
      </c>
      <c r="H42" s="24">
        <f t="shared" si="2"/>
        <v>2464</v>
      </c>
    </row>
    <row r="43" spans="2:8" x14ac:dyDescent="0.25">
      <c r="B43" s="10" t="s">
        <v>23</v>
      </c>
      <c r="C43" s="14">
        <f>VLOOKUP(C27,$B$4:$D$15,3,FALSE)</f>
        <v>8</v>
      </c>
      <c r="D43" s="23">
        <f>(C43)*(G$5)</f>
        <v>112</v>
      </c>
      <c r="F43" s="10" t="s">
        <v>23</v>
      </c>
      <c r="G43">
        <f t="shared" si="1"/>
        <v>176</v>
      </c>
      <c r="H43" s="24">
        <f t="shared" si="2"/>
        <v>2464</v>
      </c>
    </row>
    <row r="44" spans="2:8" x14ac:dyDescent="0.25">
      <c r="B44" s="5" t="s">
        <v>24</v>
      </c>
      <c r="C44" s="15">
        <f>VLOOKUP(C28,$B$4:$D$15,3,FALSE)</f>
        <v>10</v>
      </c>
      <c r="D44" s="23">
        <f>(C44)*(G$5)</f>
        <v>140</v>
      </c>
      <c r="F44" s="5" t="s">
        <v>24</v>
      </c>
      <c r="G44">
        <f t="shared" si="1"/>
        <v>168</v>
      </c>
      <c r="H44" s="24">
        <f t="shared" si="2"/>
        <v>2352</v>
      </c>
    </row>
    <row r="45" spans="2:8" x14ac:dyDescent="0.25">
      <c r="H45" s="24"/>
    </row>
  </sheetData>
  <mergeCells count="5">
    <mergeCell ref="F7:H7"/>
    <mergeCell ref="F20:H20"/>
    <mergeCell ref="B33:D33"/>
    <mergeCell ref="F33:H33"/>
    <mergeCell ref="B2:D2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C36F-7B42-4A11-9FC0-00637A7C7C73}">
  <dimension ref="A1"/>
  <sheetViews>
    <sheetView workbookViewId="0">
      <selection sqref="A1:I35"/>
    </sheetView>
  </sheetViews>
  <sheetFormatPr defaultRowHeight="15" x14ac:dyDescent="0.25"/>
  <cols>
    <col min="1" max="1" width="13.28515625" customWidth="1"/>
    <col min="2" max="2" width="13.85546875" customWidth="1"/>
    <col min="3" max="3" width="19.28515625" customWidth="1"/>
    <col min="4" max="4" width="16" customWidth="1"/>
    <col min="5" max="5" width="37.140625" customWidth="1"/>
    <col min="6" max="7" width="22.42578125" customWidth="1"/>
    <col min="8" max="8" width="10.140625" customWidth="1"/>
    <col min="9" max="9" width="22.42578125" customWidth="1"/>
  </cols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99F-B34F-4CAF-A2AD-28DAD716A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C9EB-BDE5-4F5D-B4D7-E93FA7973A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2015-06-05T18:19:34Z</dcterms:created>
  <dcterms:modified xsi:type="dcterms:W3CDTF">2020-11-18T19:06:48Z</dcterms:modified>
</cp:coreProperties>
</file>